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510" activeTab="0"/>
  </bookViews>
  <sheets>
    <sheet name="第1表" sheetId="1" r:id="rId1"/>
    <sheet name="第2表" sheetId="2" r:id="rId2"/>
    <sheet name="第3表" sheetId="3" r:id="rId3"/>
    <sheet name="第4表1" sheetId="4" r:id="rId4"/>
    <sheet name="第4表2" sheetId="5" r:id="rId5"/>
    <sheet name="第5表1" sheetId="6" r:id="rId6"/>
    <sheet name="第5表2" sheetId="7" r:id="rId7"/>
    <sheet name="第6表" sheetId="8" r:id="rId8"/>
    <sheet name="第7表" sheetId="9" r:id="rId9"/>
    <sheet name="第8表" sheetId="10" r:id="rId10"/>
    <sheet name="第9表" sheetId="11" r:id="rId11"/>
    <sheet name="第10表" sheetId="12" r:id="rId12"/>
    <sheet name="第11表" sheetId="13" r:id="rId13"/>
    <sheet name="第12表" sheetId="14" r:id="rId14"/>
    <sheet name="第13表" sheetId="15" r:id="rId15"/>
    <sheet name="第14-1表" sheetId="16" r:id="rId16"/>
    <sheet name="別記" sheetId="17" r:id="rId17"/>
    <sheet name="第14-1表（注）" sheetId="18" r:id="rId18"/>
    <sheet name="第14-2表(医療)" sheetId="19" r:id="rId19"/>
    <sheet name="第14-2表（後期）" sheetId="20" r:id="rId20"/>
    <sheet name="14-2表(介護)" sheetId="21" r:id="rId21"/>
    <sheet name="第15表" sheetId="22" r:id="rId22"/>
    <sheet name="第16表" sheetId="23" r:id="rId23"/>
    <sheet name="第17表" sheetId="24" r:id="rId24"/>
    <sheet name="第18表" sheetId="25" r:id="rId25"/>
  </sheets>
  <externalReferences>
    <externalReference r:id="rId28"/>
    <externalReference r:id="rId29"/>
    <externalReference r:id="rId30"/>
  </externalReferences>
  <definedNames>
    <definedName name="_x1" localSheetId="11">#REF!</definedName>
    <definedName name="_x1" localSheetId="12">#REF!</definedName>
    <definedName name="_x1" localSheetId="13">#REF!</definedName>
    <definedName name="_x1" localSheetId="22">#REF!</definedName>
    <definedName name="_x1" localSheetId="23">#REF!</definedName>
    <definedName name="_x1" localSheetId="24">#REF!</definedName>
    <definedName name="_x1" localSheetId="7">#REF!</definedName>
    <definedName name="_x1" localSheetId="9">#REF!</definedName>
    <definedName name="_x1" localSheetId="10">#REF!</definedName>
    <definedName name="_x1">'第1表'!$E$17:$G$56</definedName>
    <definedName name="_x2" localSheetId="11">#REF!</definedName>
    <definedName name="_x2" localSheetId="12">#REF!</definedName>
    <definedName name="_x2" localSheetId="13">#REF!</definedName>
    <definedName name="_x2" localSheetId="22">#REF!</definedName>
    <definedName name="_x2" localSheetId="23">#REF!</definedName>
    <definedName name="_x2" localSheetId="24">#REF!</definedName>
    <definedName name="_x2" localSheetId="7">#REF!</definedName>
    <definedName name="_x2" localSheetId="9">#REF!</definedName>
    <definedName name="_x2" localSheetId="10">#REF!</definedName>
    <definedName name="_x2">'第1表'!$Q$17:$Q$56</definedName>
    <definedName name="_y1" localSheetId="2">'[2]第３表⑲'!#REF!</definedName>
    <definedName name="_y1">'[2]第３表⑲'!#REF!</definedName>
    <definedName name="_Y622" localSheetId="11">#REF!</definedName>
    <definedName name="_Y622" localSheetId="12">#REF!</definedName>
    <definedName name="_Y622" localSheetId="13">#REF!</definedName>
    <definedName name="_Y622" localSheetId="22">#REF!</definedName>
    <definedName name="_Y622" localSheetId="23">#REF!</definedName>
    <definedName name="_Y622" localSheetId="24">#REF!</definedName>
    <definedName name="_Y622" localSheetId="7">#REF!</definedName>
    <definedName name="_Y622" localSheetId="9">#REF!</definedName>
    <definedName name="_Y622" localSheetId="10">#REF!</definedName>
    <definedName name="_Y622">'第1表'!#REF!</definedName>
    <definedName name="_z5" localSheetId="11">#REF!</definedName>
    <definedName name="_z5" localSheetId="12">#REF!</definedName>
    <definedName name="_z5" localSheetId="13">#REF!</definedName>
    <definedName name="_z5" localSheetId="22">#REF!</definedName>
    <definedName name="_z5" localSheetId="23">#REF!</definedName>
    <definedName name="_z5" localSheetId="24">#REF!</definedName>
    <definedName name="_z5" localSheetId="7">#REF!</definedName>
    <definedName name="_z5" localSheetId="9">#REF!</definedName>
    <definedName name="_z5" localSheetId="10">#REF!</definedName>
    <definedName name="_z5">'第1表'!$Q$17:$R$56</definedName>
    <definedName name="a" localSheetId="11">#REF!</definedName>
    <definedName name="a" localSheetId="12">#REF!</definedName>
    <definedName name="a" localSheetId="13">#REF!</definedName>
    <definedName name="a" localSheetId="22">#REF!</definedName>
    <definedName name="a" localSheetId="23">#REF!</definedName>
    <definedName name="a" localSheetId="24">#REF!</definedName>
    <definedName name="a" localSheetId="2">'[2]第３表⑲'!#REF!</definedName>
    <definedName name="a" localSheetId="7">#REF!</definedName>
    <definedName name="a" localSheetId="9">#REF!</definedName>
    <definedName name="a" localSheetId="10">#REF!</definedName>
    <definedName name="a">'第1表'!$A$11:$X$15</definedName>
    <definedName name="a_62年B140.aa">#REF!</definedName>
    <definedName name="a_63年B140.aa">#REF!</definedName>
    <definedName name="a_元年B140.aa">#REF!</definedName>
    <definedName name="aa" localSheetId="11">#REF!</definedName>
    <definedName name="aa" localSheetId="12">#REF!</definedName>
    <definedName name="aa" localSheetId="13">#REF!</definedName>
    <definedName name="aa" localSheetId="22">#REF!</definedName>
    <definedName name="aa" localSheetId="23">#REF!</definedName>
    <definedName name="aa" localSheetId="24">#REF!</definedName>
    <definedName name="aa" localSheetId="7">#REF!</definedName>
    <definedName name="aa" localSheetId="8">'第7表'!$H$15:$H$62</definedName>
    <definedName name="aa" localSheetId="9">#REF!</definedName>
    <definedName name="aa" localSheetId="10">#REF!</definedName>
    <definedName name="aa">'第1表'!$A$57:$X$57</definedName>
    <definedName name="aaa" localSheetId="11">#REF!</definedName>
    <definedName name="aaa" localSheetId="12">#REF!</definedName>
    <definedName name="aaa" localSheetId="13">#REF!</definedName>
    <definedName name="aaa" localSheetId="22">#REF!</definedName>
    <definedName name="aaa" localSheetId="23">#REF!</definedName>
    <definedName name="aaa" localSheetId="24">#REF!</definedName>
    <definedName name="aaa" localSheetId="1">'第2表'!#REF!</definedName>
    <definedName name="aaa" localSheetId="3">'[1]2表'!#REF!</definedName>
    <definedName name="aaa" localSheetId="4">'第4表2'!$E$16:$J$64</definedName>
    <definedName name="aaa" localSheetId="7">#REF!</definedName>
    <definedName name="aaa" localSheetId="9">#REF!</definedName>
    <definedName name="aaa" localSheetId="10">#REF!</definedName>
    <definedName name="aaa">'第1表'!$AC$17:$AC$56</definedName>
    <definedName name="b" localSheetId="11">#REF!</definedName>
    <definedName name="b" localSheetId="12">#REF!</definedName>
    <definedName name="b" localSheetId="13">#REF!</definedName>
    <definedName name="b" localSheetId="22">#REF!</definedName>
    <definedName name="b" localSheetId="23">#REF!</definedName>
    <definedName name="b" localSheetId="24">#REF!</definedName>
    <definedName name="b" localSheetId="7">#REF!</definedName>
    <definedName name="b" localSheetId="9">#REF!</definedName>
    <definedName name="b" localSheetId="10">#REF!</definedName>
    <definedName name="b">'第1表'!$Q$17:$R$56</definedName>
    <definedName name="bb" localSheetId="11">#REF!</definedName>
    <definedName name="bb" localSheetId="12">#REF!</definedName>
    <definedName name="bb" localSheetId="13">#REF!</definedName>
    <definedName name="bb" localSheetId="22">#REF!</definedName>
    <definedName name="bb" localSheetId="23">#REF!</definedName>
    <definedName name="bb" localSheetId="24">#REF!</definedName>
    <definedName name="bb" localSheetId="7">#REF!</definedName>
    <definedName name="bb" localSheetId="9">#REF!</definedName>
    <definedName name="bb" localSheetId="10">#REF!</definedName>
    <definedName name="bb">'第1表'!$F$17:$F$56</definedName>
    <definedName name="bbb">'第4表2'!$H$5:$H$64</definedName>
    <definedName name="e_2年B140.aa">#REF!</definedName>
    <definedName name="ee" localSheetId="11">#REF!</definedName>
    <definedName name="ee" localSheetId="12">#REF!</definedName>
    <definedName name="ee" localSheetId="13">#REF!</definedName>
    <definedName name="ee" localSheetId="22">#REF!</definedName>
    <definedName name="ee" localSheetId="23">#REF!</definedName>
    <definedName name="ee" localSheetId="24">#REF!</definedName>
    <definedName name="ee" localSheetId="7">#REF!</definedName>
    <definedName name="ee" localSheetId="9">#REF!</definedName>
    <definedName name="ee" localSheetId="10">#REF!</definedName>
    <definedName name="ee">'第1表'!$C$17:$C$56</definedName>
    <definedName name="ji" localSheetId="11">#REF!</definedName>
    <definedName name="ji" localSheetId="12">#REF!</definedName>
    <definedName name="ji" localSheetId="13">#REF!</definedName>
    <definedName name="ji" localSheetId="22">#REF!</definedName>
    <definedName name="ji" localSheetId="23">#REF!</definedName>
    <definedName name="ji" localSheetId="24">#REF!</definedName>
    <definedName name="ji" localSheetId="7">#REF!</definedName>
    <definedName name="ji" localSheetId="9">#REF!</definedName>
    <definedName name="ji" localSheetId="10">#REF!</definedName>
    <definedName name="ji">'第1表'!$Q$17:$Q$56</definedName>
    <definedName name="ppp">'第7表'!$D$15:$D$54</definedName>
    <definedName name="_xlnm.Print_Area" localSheetId="20">'14-2表(介護)'!$A$1:$U$61</definedName>
    <definedName name="_xlnm.Print_Area" localSheetId="14">'第13表'!$A$1:$N$64</definedName>
    <definedName name="_xlnm.Print_Area" localSheetId="15">'第14-1表'!$A$1:$AH$55</definedName>
    <definedName name="_xlnm.Print_Area" localSheetId="17">'第14-1表（注）'!$A$1:$AA$17</definedName>
    <definedName name="_xlnm.Print_Area" localSheetId="18">'第14-2表(医療)'!$A$1:$U$61</definedName>
    <definedName name="_xlnm.Print_Area" localSheetId="19">'第14-2表（後期）'!$A$1:$U$61</definedName>
    <definedName name="_xlnm.Print_Area" localSheetId="21">'第15表'!$A$1:$L$74</definedName>
    <definedName name="_xlnm.Print_Area" localSheetId="23">'第17表'!$A$1:$AL$55</definedName>
    <definedName name="_xlnm.Print_Area" localSheetId="24">'第18表'!$A$1:$AJ$58</definedName>
    <definedName name="_xlnm.Print_Area" localSheetId="0">'第1表'!$A$1:$X$132</definedName>
    <definedName name="_xlnm.Print_Area" localSheetId="1">'第2表'!$A$1:$X$65</definedName>
    <definedName name="_xlnm.Print_Area" localSheetId="2">'第3表'!$A$1:$F$37</definedName>
    <definedName name="_xlnm.Print_Area" localSheetId="3">'第4表1'!$A$1:$AD$70</definedName>
    <definedName name="_xlnm.Print_Area" localSheetId="4">'第4表2'!$A$1:$J$70</definedName>
    <definedName name="_xlnm.Print_Area" localSheetId="5">'第5表1'!$A$1:$L$65</definedName>
    <definedName name="_xlnm.Print_Area" localSheetId="6">'第5表2'!$A$1:$L$64</definedName>
    <definedName name="_xlnm.Print_Area" localSheetId="8">'第7表'!$A$1:$P$57</definedName>
    <definedName name="_xlnm.Print_Area" localSheetId="9">'第8表'!$A$1:$N$61</definedName>
    <definedName name="_xlnm.Print_Area" localSheetId="16">'別記'!$A$1:$B$51</definedName>
    <definedName name="_xlnm.Print_Titles" localSheetId="20">'14-2表(介護)'!$2:$5</definedName>
    <definedName name="_xlnm.Print_Titles" localSheetId="13">'第12表'!$A:$B</definedName>
    <definedName name="_xlnm.Print_Titles" localSheetId="15">'第14-1表'!$3:$5</definedName>
    <definedName name="_xlnm.Print_Titles" localSheetId="18">'第14-2表(医療)'!$1:$5</definedName>
    <definedName name="_xlnm.Print_Titles" localSheetId="19">'第14-2表（後期）'!$1:$5</definedName>
    <definedName name="_xlnm.Print_Titles" localSheetId="21">'第15表'!$3:$4</definedName>
    <definedName name="_xlnm.Print_Titles" localSheetId="0">'第1表'!$A:$B</definedName>
    <definedName name="_xlnm.Print_Titles" localSheetId="1">'第2表'!$A:$B,'第2表'!$3:$4</definedName>
    <definedName name="_xlnm.Print_Titles" localSheetId="3">'第4表1'!$A:$B,'第4表1'!$3:$5</definedName>
    <definedName name="_xlnm.Print_Titles" localSheetId="4">'第4表2'!$3:$5</definedName>
    <definedName name="_xlnm.Print_Titles" localSheetId="6">'第5表2'!$A:$B</definedName>
    <definedName name="_xlnm.Print_Titles" localSheetId="8">'第7表'!$3:$5</definedName>
    <definedName name="_xlnm.Print_Titles">'第2表'!$3:$4</definedName>
    <definedName name="Z_28CC178B_3759_11D7_B313_0000F437382E_.wvu.PrintArea" localSheetId="0" hidden="1">'第1表'!$A$1:$X$56</definedName>
    <definedName name="Z_68FAB2CB_375F_11D7_B313_0000F437382E_.wvu.PrintArea" localSheetId="8" hidden="1">'第7表'!$A$1:$P$54</definedName>
    <definedName name="Z_68FAB2CB_375F_11D7_B313_0000F437382E_.wvu.PrintTitles" localSheetId="8" hidden="1">'第7表'!$3:$5</definedName>
    <definedName name="Z_69BBE5B3_B0CA_4CD2_931E_1826ACFC675F_.wvu.Cols" localSheetId="15" hidden="1">'第14-1表'!#REF!,'第14-1表'!#REF!</definedName>
    <definedName name="Z_69BBE5B3_B0CA_4CD2_931E_1826ACFC675F_.wvu.PrintArea" localSheetId="15" hidden="1">'第14-1表'!$A$1:$T$54</definedName>
    <definedName name="Z_69BBE5B3_B0CA_4CD2_931E_1826ACFC675F_.wvu.PrintTitles" localSheetId="15" hidden="1">'第14-1表'!$3:$5</definedName>
    <definedName name="Z_6D4057F8_6FDE_4B78_B21A_4C9E15A51A21_.wvu.PrintArea" localSheetId="1" hidden="1">'第2表'!$A$1:$X$66</definedName>
    <definedName name="Z_6D4057F8_6FDE_4B78_B21A_4C9E15A51A21_.wvu.PrintArea" localSheetId="3" hidden="1">'第4表1'!$A$1:$AF$67</definedName>
    <definedName name="Z_6D4057F8_6FDE_4B78_B21A_4C9E15A51A21_.wvu.PrintTitles" localSheetId="1" hidden="1">'第2表'!$3:$4</definedName>
    <definedName name="Z_6D4057F8_6FDE_4B78_B21A_4C9E15A51A21_.wvu.PrintTitles" localSheetId="3" hidden="1">'第4表1'!$3:$5</definedName>
    <definedName name="Z_72477D2F_85CD_4C6C_8D9D_199088487107_.wvu.PrintArea" localSheetId="0" hidden="1">'第1表'!$A$78:$X$129</definedName>
    <definedName name="Z_7BA64ECB_375A_11D7_B313_0000F437382E_.wvu.PrintArea" localSheetId="1" hidden="1">'第2表'!$A$1:$X$66</definedName>
    <definedName name="Z_7BA64ECB_375A_11D7_B313_0000F437382E_.wvu.PrintArea" localSheetId="3" hidden="1">'第4表1'!$A$1:$AF$67</definedName>
    <definedName name="Z_7BA64ECB_375A_11D7_B313_0000F437382E_.wvu.PrintTitles" localSheetId="1" hidden="1">'第2表'!$3:$4</definedName>
    <definedName name="Z_7BA64ECB_375A_11D7_B313_0000F437382E_.wvu.PrintTitles" localSheetId="3" hidden="1">'第4表1'!$3:$5</definedName>
    <definedName name="Z_7DB922E9_86A5_4BD9_8FC8_B7AC70C4F9FE_.wvu.PrintArea" localSheetId="8" hidden="1">'第7表'!$A$1:$P$54</definedName>
    <definedName name="Z_7DB922E9_86A5_4BD9_8FC8_B7AC70C4F9FE_.wvu.PrintTitles" localSheetId="8" hidden="1">'第7表'!$3:$5</definedName>
    <definedName name="Z_7F1DBCF0_5D3E_4883_9BE6_D45AA764589E_.wvu.PrintArea" localSheetId="4" hidden="1">'第4表2'!$A$1:$J$67</definedName>
    <definedName name="Z_7F1DBCF0_5D3E_4883_9BE6_D45AA764589E_.wvu.PrintTitles" localSheetId="4" hidden="1">'第4表2'!$3:$5</definedName>
    <definedName name="Z_8ADEDFEB_375C_11D7_B313_0000F437382E_.wvu.PrintArea" localSheetId="4" hidden="1">'第4表2'!$A$1:$J$66</definedName>
    <definedName name="Z_8ADEDFEB_375C_11D7_B313_0000F437382E_.wvu.PrintTitles" localSheetId="4" hidden="1">'第4表2'!$3:$5</definedName>
    <definedName name="Z_C27BC126_152B_4F2B_A4D8_62DA60F7DC67_.wvu.PrintArea" localSheetId="20" hidden="1">'14-2表(介護)'!$A$2:$U$61</definedName>
    <definedName name="Z_C27BC126_152B_4F2B_A4D8_62DA60F7DC67_.wvu.PrintTitles" localSheetId="20" hidden="1">'14-2表(介護)'!$2:$5</definedName>
    <definedName name="Z_C27BC126_152B_4F2B_A4D8_62DA60F7DC67_.wvu.PrintTitles" localSheetId="18" hidden="1">'第14-2表(医療)'!$1:$5</definedName>
    <definedName name="Z_C27BC126_152B_4F2B_A4D8_62DA60F7DC67_.wvu.PrintTitles" localSheetId="19" hidden="1">'第14-2表（後期）'!$1:$5</definedName>
    <definedName name="Z_C3F04A6B_3821_11D7_B313_0000F437382E_.wvu.PrintArea" localSheetId="20" hidden="1">'14-2表(介護)'!$A$2:$U$61</definedName>
    <definedName name="Z_C3F04A6B_3821_11D7_B313_0000F437382E_.wvu.PrintTitles" localSheetId="20" hidden="1">'14-2表(介護)'!$2:$5</definedName>
    <definedName name="Z_C3F04A6B_3821_11D7_B313_0000F437382E_.wvu.PrintTitles" localSheetId="18" hidden="1">'第14-2表(医療)'!$1:$5</definedName>
    <definedName name="Z_C3F04A6B_3821_11D7_B313_0000F437382E_.wvu.PrintTitles" localSheetId="19" hidden="1">'第14-2表（後期）'!$1:$5</definedName>
    <definedName name="Z_CE8B83E0_3529_11D7_AC82_E6BAA843AE7F_.wvu.PrintArea" localSheetId="0" hidden="1">'第1表'!$A$1:$X$56</definedName>
    <definedName name="Z_D35E552D_02D9_4E72_A7DC_309FC672F2AA_.wvu.PrintArea" localSheetId="21" hidden="1">'第15表'!$A$1:$L$73</definedName>
    <definedName name="Z_D35E552D_02D9_4E72_A7DC_309FC672F2AA_.wvu.PrintTitles" localSheetId="21" hidden="1">'第15表'!$3:$4</definedName>
    <definedName name="Z_E05F340B_3825_11D7_B313_0000F437382E_.wvu.PrintArea" localSheetId="21" hidden="1">'第15表'!$A$1:$L$73</definedName>
    <definedName name="Z_E05F340B_3825_11D7_B313_0000F437382E_.wvu.PrintTitles" localSheetId="21" hidden="1">'第15表'!$3:$4</definedName>
    <definedName name="Z_F4CB1E28_3BC4_11D7_A848_00000E9865EB_.wvu.PrintArea" localSheetId="21" hidden="1">'第15表'!$A$1:$L$73</definedName>
    <definedName name="Z_F4CB1E28_3BC4_11D7_A848_00000E9865EB_.wvu.PrintTitles" localSheetId="21" hidden="1">'第15表'!$3:$4</definedName>
    <definedName name="Z_F86409E1_3BA4_11D7_A848_00000E9865EB_.wvu.PrintArea" localSheetId="0" hidden="1">'第1表'!$A$78:$X$129</definedName>
    <definedName name="Z_F86409E9_3BA4_11D7_A848_00000E9865EB_.wvu.PrintArea" localSheetId="1" hidden="1">'第2表'!$A$1:$X$66</definedName>
    <definedName name="Z_F86409E9_3BA4_11D7_A848_00000E9865EB_.wvu.PrintArea" localSheetId="3" hidden="1">'第4表1'!$A$1:$AF$67</definedName>
    <definedName name="Z_F86409E9_3BA4_11D7_A848_00000E9865EB_.wvu.PrintTitles" localSheetId="1" hidden="1">'第2表'!$3:$4</definedName>
    <definedName name="Z_F86409E9_3BA4_11D7_A848_00000E9865EB_.wvu.PrintTitles" localSheetId="3" hidden="1">'第4表1'!$3:$5</definedName>
    <definedName name="Z_F86409F1_3BA4_11D7_A848_00000E9865EB_.wvu.PrintArea" localSheetId="4" hidden="1">'第4表2'!$A$1:$J$67</definedName>
    <definedName name="Z_F86409F1_3BA4_11D7_A848_00000E9865EB_.wvu.PrintTitles" localSheetId="4" hidden="1">'第4表2'!$3:$5</definedName>
    <definedName name="Z_F86409FB_3BA4_11D7_A848_00000E9865EB_.wvu.PrintArea" localSheetId="8" hidden="1">'第7表'!$A$1:$P$54</definedName>
    <definedName name="Z_F86409FB_3BA4_11D7_A848_00000E9865EB_.wvu.PrintTitles" localSheetId="8" hidden="1">'第7表'!$3:$5</definedName>
    <definedName name="Z_F8640A04_3BA4_11D7_A848_00000E9865EB_.wvu.Cols" localSheetId="15" hidden="1">'第14-1表'!#REF!,'第14-1表'!#REF!</definedName>
    <definedName name="Z_F8640A04_3BA4_11D7_A848_00000E9865EB_.wvu.PrintArea" localSheetId="15" hidden="1">'第14-1表'!$A$1:$T$54</definedName>
    <definedName name="Z_F8640A04_3BA4_11D7_A848_00000E9865EB_.wvu.PrintTitles" localSheetId="15" hidden="1">'第14-1表'!$3:$5</definedName>
    <definedName name="Z_F8640A07_3BA4_11D7_A848_00000E9865EB_.wvu.PrintArea" localSheetId="20" hidden="1">'14-2表(介護)'!$A$2:$U$61</definedName>
    <definedName name="Z_F8640A07_3BA4_11D7_A848_00000E9865EB_.wvu.PrintTitles" localSheetId="20" hidden="1">'14-2表(介護)'!$2:$5</definedName>
    <definedName name="Z_F8640A07_3BA4_11D7_A848_00000E9865EB_.wvu.PrintTitles" localSheetId="18" hidden="1">'第14-2表(医療)'!$1:$5</definedName>
    <definedName name="Z_F8640A07_3BA4_11D7_A848_00000E9865EB_.wvu.PrintTitles" localSheetId="19" hidden="1">'第14-2表（後期）'!$1:$5</definedName>
    <definedName name="一般計">#REF!</definedName>
    <definedName name="印刷">'第4表2'!$A$1:$J$66</definedName>
    <definedName name="印刷１" localSheetId="11">#REF!</definedName>
    <definedName name="印刷１" localSheetId="12">#REF!</definedName>
    <definedName name="印刷１" localSheetId="13">#REF!</definedName>
    <definedName name="印刷１" localSheetId="22">#REF!</definedName>
    <definedName name="印刷１" localSheetId="23">#REF!</definedName>
    <definedName name="印刷１" localSheetId="24">#REF!</definedName>
    <definedName name="印刷１" localSheetId="1">'第2表'!$A$1:$K$66</definedName>
    <definedName name="印刷１" localSheetId="7">#REF!</definedName>
    <definedName name="印刷１" localSheetId="8">'第7表'!$A$1:$H$54</definedName>
    <definedName name="印刷１" localSheetId="9">#REF!</definedName>
    <definedName name="印刷１" localSheetId="10">#REF!</definedName>
    <definedName name="印刷１">'第1表'!$A$1:$N$56</definedName>
    <definedName name="印刷２" localSheetId="11">#REF!</definedName>
    <definedName name="印刷２" localSheetId="12">#REF!</definedName>
    <definedName name="印刷２" localSheetId="13">#REF!</definedName>
    <definedName name="印刷２" localSheetId="22">#REF!</definedName>
    <definedName name="印刷２" localSheetId="23">#REF!</definedName>
    <definedName name="印刷２" localSheetId="24">#REF!</definedName>
    <definedName name="印刷２" localSheetId="1">'第2表'!$L$1:$X$66</definedName>
    <definedName name="印刷２" localSheetId="2">'[2]第３表⑲'!#REF!</definedName>
    <definedName name="印刷２" localSheetId="7">#REF!</definedName>
    <definedName name="印刷２" localSheetId="8">'第7表'!$I$1:$P$54</definedName>
    <definedName name="印刷２" localSheetId="9">#REF!</definedName>
    <definedName name="印刷２" localSheetId="10">#REF!</definedName>
    <definedName name="印刷２">'第1表'!$Q$1:$X$56</definedName>
    <definedName name="印刷３" localSheetId="11">#REF!</definedName>
    <definedName name="印刷３" localSheetId="12">#REF!</definedName>
    <definedName name="印刷３" localSheetId="13">#REF!</definedName>
    <definedName name="印刷３" localSheetId="22">#REF!</definedName>
    <definedName name="印刷３" localSheetId="23">#REF!</definedName>
    <definedName name="印刷３" localSheetId="24">#REF!</definedName>
    <definedName name="印刷３" localSheetId="3">'第4表1'!$A$1:$Q$67</definedName>
    <definedName name="印刷３" localSheetId="7">#REF!</definedName>
    <definedName name="印刷３" localSheetId="9">#REF!</definedName>
    <definedName name="印刷３" localSheetId="10">#REF!</definedName>
    <definedName name="印刷３">'第1表'!$A$78:$N$129</definedName>
    <definedName name="印刷４" localSheetId="11">#REF!</definedName>
    <definedName name="印刷４" localSheetId="12">#REF!</definedName>
    <definedName name="印刷４" localSheetId="13">#REF!</definedName>
    <definedName name="印刷４" localSheetId="22">#REF!</definedName>
    <definedName name="印刷４" localSheetId="23">#REF!</definedName>
    <definedName name="印刷４" localSheetId="24">#REF!</definedName>
    <definedName name="印刷４" localSheetId="3">'第4表1'!$R$1:$AF$64</definedName>
    <definedName name="印刷４" localSheetId="7">#REF!</definedName>
    <definedName name="印刷４" localSheetId="9">#REF!</definedName>
    <definedName name="印刷４" localSheetId="10">#REF!</definedName>
    <definedName name="印刷４">'第1表'!$Q$78:$X$129</definedName>
    <definedName name="基金保有額４">#REF!</definedName>
    <definedName name="基盤安定" localSheetId="3">'[1]2表'!#REF!</definedName>
    <definedName name="基盤安定">'第2表'!#REF!</definedName>
    <definedName name="審査支払手数料">#REF!</definedName>
    <definedName name="退職計">#REF!</definedName>
    <definedName name="老人計">#REF!</definedName>
  </definedNames>
  <calcPr fullCalcOnLoad="1"/>
</workbook>
</file>

<file path=xl/sharedStrings.xml><?xml version="1.0" encoding="utf-8"?>
<sst xmlns="http://schemas.openxmlformats.org/spreadsheetml/2006/main" count="4429" uniqueCount="1147">
  <si>
    <t>事業開始</t>
  </si>
  <si>
    <t>世 帯 数</t>
  </si>
  <si>
    <t>総被保険</t>
  </si>
  <si>
    <t>退職被保</t>
  </si>
  <si>
    <t>一世帯当</t>
  </si>
  <si>
    <t>年度末総被</t>
  </si>
  <si>
    <t xml:space="preserve"> その他の保険給付（年度末現在）</t>
  </si>
  <si>
    <t>番号</t>
  </si>
  <si>
    <t>保険者名</t>
  </si>
  <si>
    <t xml:space="preserve"> 者数 </t>
  </si>
  <si>
    <t>険者等数</t>
  </si>
  <si>
    <t>たり被保数</t>
  </si>
  <si>
    <t>の割合</t>
  </si>
  <si>
    <t>人   口</t>
  </si>
  <si>
    <t>保険者数</t>
  </si>
  <si>
    <t>加入率</t>
  </si>
  <si>
    <t>負担金</t>
  </si>
  <si>
    <t>出産育児</t>
  </si>
  <si>
    <t>葬祭費</t>
  </si>
  <si>
    <t>その他</t>
  </si>
  <si>
    <t>事  務</t>
  </si>
  <si>
    <t>年 月 日</t>
  </si>
  <si>
    <t>(A)</t>
  </si>
  <si>
    <t>(B)</t>
  </si>
  <si>
    <t>(C)</t>
  </si>
  <si>
    <t>(D)</t>
  </si>
  <si>
    <t>(B)/(A)</t>
  </si>
  <si>
    <t>(C)/(B)</t>
  </si>
  <si>
    <t>一時金</t>
  </si>
  <si>
    <t>職員数</t>
  </si>
  <si>
    <t>世帯</t>
  </si>
  <si>
    <t>人</t>
  </si>
  <si>
    <t>%</t>
  </si>
  <si>
    <t>円</t>
  </si>
  <si>
    <t>市　計</t>
  </si>
  <si>
    <t>町　計</t>
  </si>
  <si>
    <t>市町計</t>
  </si>
  <si>
    <t>表末の</t>
  </si>
  <si>
    <t>組合計</t>
  </si>
  <si>
    <t>(注)参照</t>
  </si>
  <si>
    <t>神 戸 市</t>
  </si>
  <si>
    <t>姫 路 市</t>
  </si>
  <si>
    <t>尼 崎 市</t>
  </si>
  <si>
    <t>明 石 市</t>
  </si>
  <si>
    <t>西 宮 市</t>
  </si>
  <si>
    <t>洲 本 市</t>
  </si>
  <si>
    <t>芦 屋 市</t>
  </si>
  <si>
    <t>伊 丹 市</t>
  </si>
  <si>
    <t>相 生 市</t>
  </si>
  <si>
    <t>豊 岡 市</t>
  </si>
  <si>
    <t>加古川市</t>
  </si>
  <si>
    <t>赤 穂 市</t>
  </si>
  <si>
    <t>西 脇 市</t>
  </si>
  <si>
    <t>宝 塚 市</t>
  </si>
  <si>
    <t>三 木 市</t>
  </si>
  <si>
    <t>高 砂 市</t>
  </si>
  <si>
    <t>川 西 市</t>
  </si>
  <si>
    <t>小 野 市</t>
  </si>
  <si>
    <t>三 田 市</t>
  </si>
  <si>
    <t>加 西 市</t>
  </si>
  <si>
    <t>猪名川町</t>
  </si>
  <si>
    <t>―</t>
  </si>
  <si>
    <t>稲 美 町</t>
  </si>
  <si>
    <t>播 磨 町</t>
  </si>
  <si>
    <t>市 川 町</t>
  </si>
  <si>
    <t>福 崎 町</t>
  </si>
  <si>
    <t>太 子 町</t>
  </si>
  <si>
    <t>上 郡 町</t>
  </si>
  <si>
    <t>佐 用 町</t>
  </si>
  <si>
    <t xml:space="preserve">         一部負担金の割合</t>
  </si>
  <si>
    <t>兵庫食糧</t>
  </si>
  <si>
    <t>経組100,000</t>
  </si>
  <si>
    <t>従組 80,000</t>
  </si>
  <si>
    <t>家   70,000</t>
  </si>
  <si>
    <t>中央卸売</t>
  </si>
  <si>
    <t>食　　品</t>
  </si>
  <si>
    <t>甲 　60,000</t>
  </si>
  <si>
    <t xml:space="preserve">埋葬手当     </t>
  </si>
  <si>
    <t>乙   55,000</t>
  </si>
  <si>
    <t>3年以上(組)</t>
  </si>
  <si>
    <t>家 　50,000</t>
  </si>
  <si>
    <t>歯科医師</t>
  </si>
  <si>
    <t>医　　師</t>
  </si>
  <si>
    <t>組  500,000</t>
  </si>
  <si>
    <t>傷病手当(組)</t>
  </si>
  <si>
    <t xml:space="preserve">准  300,000 </t>
  </si>
  <si>
    <t xml:space="preserve">家  200,000 </t>
  </si>
  <si>
    <t>薬 剤 師</t>
  </si>
  <si>
    <t>兵庫建設</t>
  </si>
  <si>
    <t xml:space="preserve">組   60,000 </t>
  </si>
  <si>
    <t>他   40,000</t>
  </si>
  <si>
    <t>通院</t>
  </si>
  <si>
    <t>1,500×40日</t>
  </si>
  <si>
    <t>入院</t>
  </si>
  <si>
    <t>出産手当(組)</t>
  </si>
  <si>
    <t>－</t>
  </si>
  <si>
    <t>年度</t>
  </si>
  <si>
    <t>世帯</t>
  </si>
  <si>
    <t>介護2号被保</t>
  </si>
  <si>
    <t>険者の割合</t>
  </si>
  <si>
    <t>年度末総被</t>
  </si>
  <si>
    <t>保険者数</t>
  </si>
  <si>
    <t>人</t>
  </si>
  <si>
    <t>　○  △</t>
  </si>
  <si>
    <t>　○</t>
  </si>
  <si>
    <t>その他</t>
  </si>
  <si>
    <t xml:space="preserve"> 南あわじ市</t>
  </si>
  <si>
    <t>養 父 市</t>
  </si>
  <si>
    <t>丹 波 市</t>
  </si>
  <si>
    <t>篠 山 市</t>
  </si>
  <si>
    <t>新温泉町</t>
  </si>
  <si>
    <t>　　 ２　一部負担金の割合の欄における記号は次のとおり。　</t>
  </si>
  <si>
    <t>入院外</t>
  </si>
  <si>
    <t>入院</t>
  </si>
  <si>
    <t>（３歳未満、７０歳以上除く）</t>
  </si>
  <si>
    <t>葬祭一時金</t>
  </si>
  <si>
    <t>　　　　 △：障害者自立支援法施行令第１条第３項に規定された医療に係る精神医療付加金</t>
  </si>
  <si>
    <t>自宅療養</t>
  </si>
  <si>
    <t xml:space="preserve"> 　　　　○：感染症の予防及び感染症の患者に対する医療に関する法律第３７条の２適用の</t>
  </si>
  <si>
    <t xml:space="preserve"> 　　　　　　結核医療付加金支給</t>
  </si>
  <si>
    <t>　　 　　□：感染症の予防及び感染症の患者に対する医療に関する法律第３７条適用の</t>
  </si>
  <si>
    <t>神    戸</t>
  </si>
  <si>
    <t>阪 神 南</t>
  </si>
  <si>
    <t>阪 神 北</t>
  </si>
  <si>
    <t>北 播 磨</t>
  </si>
  <si>
    <t>中 播 磨</t>
  </si>
  <si>
    <t>西 播 磨</t>
  </si>
  <si>
    <t>淡    路</t>
  </si>
  <si>
    <t>加 東 市</t>
  </si>
  <si>
    <t>多 可 町</t>
  </si>
  <si>
    <t>神 河 町</t>
  </si>
  <si>
    <t>宍 粟 市</t>
  </si>
  <si>
    <t>香 美 町</t>
  </si>
  <si>
    <t>朝 来 市</t>
  </si>
  <si>
    <t>淡 路 市</t>
  </si>
  <si>
    <t>　　 ３　組は組合員、甲は甲種組合員（歯科医師、食品にあっては事業主）、乙は乙種組合員</t>
  </si>
  <si>
    <t>未就学児</t>
  </si>
  <si>
    <t>就学児</t>
  </si>
  <si>
    <t>～３９歳</t>
  </si>
  <si>
    <t>６４歳</t>
  </si>
  <si>
    <t>の割合</t>
  </si>
  <si>
    <t>６９歳</t>
  </si>
  <si>
    <t>７４歳</t>
  </si>
  <si>
    <t>【再掲】</t>
  </si>
  <si>
    <t>65歳以上</t>
  </si>
  <si>
    <t>６５～</t>
  </si>
  <si>
    <t>７０～</t>
  </si>
  <si>
    <t>６９歳</t>
  </si>
  <si>
    <t>７４歳</t>
  </si>
  <si>
    <t>(G)</t>
  </si>
  <si>
    <t>(H)</t>
  </si>
  <si>
    <t>（２年以上の加入で組合員が傷病手当金を受けない場合加算）</t>
  </si>
  <si>
    <t>傷病手当(組)
（２年以上加入）</t>
  </si>
  <si>
    <t>傷病手当（准、入院）
（１年以上加入）
4,000×180日
出産手当金
3,000×90日</t>
  </si>
  <si>
    <t>○  △（現物）</t>
  </si>
  <si>
    <t>　　３　朝来市は、生野町、和田山町、山東町、朝来町が平成１７年４月１日に合併</t>
  </si>
  <si>
    <t>　　  　佐用町は、旧佐用町、上月町、南光町、三日月町が平成１７年１０月１日に合併</t>
  </si>
  <si>
    <t>２５</t>
  </si>
  <si>
    <t>第２表　　保　険　者　別　経　理　状　況</t>
  </si>
  <si>
    <t xml:space="preserve"> </t>
  </si>
  <si>
    <t xml:space="preserve">         (単位　　千円)</t>
  </si>
  <si>
    <t>保険料(税)</t>
  </si>
  <si>
    <t>国庫支出金</t>
  </si>
  <si>
    <t>療養給付費</t>
  </si>
  <si>
    <t>前期高齢者</t>
  </si>
  <si>
    <t>一般会計</t>
  </si>
  <si>
    <t>繰越金</t>
  </si>
  <si>
    <t>その他収入</t>
  </si>
  <si>
    <t>合    計</t>
  </si>
  <si>
    <t>総務費</t>
  </si>
  <si>
    <t>保険給付費</t>
  </si>
  <si>
    <t>後期高齢者</t>
  </si>
  <si>
    <t>老人保健</t>
  </si>
  <si>
    <t>介護</t>
  </si>
  <si>
    <t>保健</t>
  </si>
  <si>
    <t>前年度</t>
  </si>
  <si>
    <t>収支差引額</t>
  </si>
  <si>
    <t>交付金</t>
  </si>
  <si>
    <t>繰入金</t>
  </si>
  <si>
    <t>支援金</t>
  </si>
  <si>
    <t>納付金</t>
  </si>
  <si>
    <t>拠出金</t>
  </si>
  <si>
    <t>事業費</t>
  </si>
  <si>
    <t>繰上充用金</t>
  </si>
  <si>
    <t>２６</t>
  </si>
  <si>
    <t>市  計</t>
  </si>
  <si>
    <t>町  計</t>
  </si>
  <si>
    <t xml:space="preserve"> 宝 塚 市 </t>
  </si>
  <si>
    <t>猪名川町</t>
  </si>
  <si>
    <t>養 父 市</t>
  </si>
  <si>
    <t>養 父 市</t>
  </si>
  <si>
    <t>丹 波 市</t>
  </si>
  <si>
    <t>丹 波 市</t>
  </si>
  <si>
    <t>篠 山 市</t>
  </si>
  <si>
    <t>篠 山 市</t>
  </si>
  <si>
    <t>南あわじ市</t>
  </si>
  <si>
    <t>南あわじ市</t>
  </si>
  <si>
    <t xml:space="preserve">  豊 岡 市  </t>
  </si>
  <si>
    <t>明 石 浦</t>
  </si>
  <si>
    <t xml:space="preserve">     2  市町の「一般会計繰入金」欄は、保険基盤安定繰入金他を含む。</t>
  </si>
  <si>
    <t>保険料</t>
  </si>
  <si>
    <t>(税)</t>
  </si>
  <si>
    <t>(単位　　円)</t>
  </si>
  <si>
    <t>　 収</t>
  </si>
  <si>
    <t xml:space="preserve">   入</t>
  </si>
  <si>
    <t>　　支</t>
  </si>
  <si>
    <t>　　出</t>
  </si>
  <si>
    <t>事務費</t>
  </si>
  <si>
    <t>療給等</t>
  </si>
  <si>
    <t>普通調整</t>
  </si>
  <si>
    <t>特別調整</t>
  </si>
  <si>
    <t>高額共同</t>
  </si>
  <si>
    <t>事業費</t>
  </si>
  <si>
    <t>県支出金</t>
  </si>
  <si>
    <t>基盤安定</t>
  </si>
  <si>
    <t>基金</t>
  </si>
  <si>
    <t>保険</t>
  </si>
  <si>
    <t>前年度繰</t>
  </si>
  <si>
    <t>計</t>
  </si>
  <si>
    <t>負担金</t>
  </si>
  <si>
    <t>補助金</t>
  </si>
  <si>
    <t>給付費</t>
  </si>
  <si>
    <t>上充用金</t>
  </si>
  <si>
    <t>(注) 1　第４表は、主な事項記載のため、横計は一致しない。</t>
  </si>
  <si>
    <t xml:space="preserve">     2  各欄とも円未満四捨五入。</t>
  </si>
  <si>
    <t xml:space="preserve">     4  「保険給付費」欄の数値は、「（保険給付費計－審査支払手数料）／平均被保険者数」</t>
  </si>
  <si>
    <t xml:space="preserve">第３表　保 険 者 別 基 金 等 保 有 額 </t>
  </si>
  <si>
    <t>基金等保有額</t>
  </si>
  <si>
    <t xml:space="preserve">第４表　保険者別１人当たり経理状況（その２） </t>
  </si>
  <si>
    <t>１人当たり調定額</t>
  </si>
  <si>
    <t>順</t>
  </si>
  <si>
    <t>１世帯当たり</t>
  </si>
  <si>
    <t>１人当たり</t>
  </si>
  <si>
    <t>調定額</t>
  </si>
  <si>
    <t>保険者負担等</t>
  </si>
  <si>
    <t>(A)/(B)</t>
  </si>
  <si>
    <t>一般(A)</t>
  </si>
  <si>
    <t>退職</t>
  </si>
  <si>
    <t>総数</t>
  </si>
  <si>
    <t>位</t>
  </si>
  <si>
    <t xml:space="preserve">  (B)　 円</t>
  </si>
  <si>
    <t>一般</t>
  </si>
  <si>
    <t xml:space="preserve">  明 石 浦  </t>
  </si>
  <si>
    <t xml:space="preserve">  薬 剤 師  </t>
  </si>
  <si>
    <t>療養の給付等</t>
  </si>
  <si>
    <t>療養費等</t>
  </si>
  <si>
    <t>計（療養諸費）</t>
  </si>
  <si>
    <t>療　　養　　諸　　費　　負　　担　　区　　分</t>
  </si>
  <si>
    <t>件数</t>
  </si>
  <si>
    <t>費用額</t>
  </si>
  <si>
    <t>保険者負担</t>
  </si>
  <si>
    <t>一部負担金</t>
  </si>
  <si>
    <t>薬剤一部負担金</t>
  </si>
  <si>
    <t>件</t>
  </si>
  <si>
    <t>そ　　　の　　　他　　　の</t>
  </si>
  <si>
    <t>保　　　険　　　給　　　付</t>
  </si>
  <si>
    <t>高額療養費</t>
  </si>
  <si>
    <t>出産育児給付</t>
  </si>
  <si>
    <t>葬祭給付</t>
  </si>
  <si>
    <t>金額</t>
  </si>
  <si>
    <t xml:space="preserve">      高額療養費</t>
  </si>
  <si>
    <t>　　　（注）　「薬剤一部負担金」欄は、「一部負担金」・「他法負担」欄の再掲。</t>
  </si>
  <si>
    <t>一般被保険者</t>
  </si>
  <si>
    <t>退職被保険者等</t>
  </si>
  <si>
    <t>順位</t>
  </si>
  <si>
    <t>伸 率(%)</t>
  </si>
  <si>
    <t>金 額(円)</t>
  </si>
  <si>
    <t xml:space="preserve"> 兵庫食糧</t>
  </si>
  <si>
    <t xml:space="preserve"> 中央卸売</t>
  </si>
  <si>
    <t xml:space="preserve"> 歯科医師</t>
  </si>
  <si>
    <t xml:space="preserve"> 兵庫建設</t>
  </si>
  <si>
    <t>医療分</t>
  </si>
  <si>
    <t>後期高齢者支援金分</t>
  </si>
  <si>
    <t>介護分</t>
  </si>
  <si>
    <t>料税</t>
  </si>
  <si>
    <t>算定</t>
  </si>
  <si>
    <t>徴収</t>
  </si>
  <si>
    <t>資産割</t>
  </si>
  <si>
    <t>　料　（税）　率</t>
  </si>
  <si>
    <t>賦課</t>
  </si>
  <si>
    <t>　</t>
  </si>
  <si>
    <t>算定基</t>
  </si>
  <si>
    <t>所得割</t>
  </si>
  <si>
    <t>均等割</t>
  </si>
  <si>
    <t>平等割</t>
  </si>
  <si>
    <t>限度額</t>
  </si>
  <si>
    <t>の別</t>
  </si>
  <si>
    <t>方式</t>
  </si>
  <si>
    <t>回数</t>
  </si>
  <si>
    <t>礎　　</t>
  </si>
  <si>
    <t>（％）</t>
  </si>
  <si>
    <t>（円）</t>
  </si>
  <si>
    <t>（万円）</t>
  </si>
  <si>
    <t>001</t>
  </si>
  <si>
    <t>神戸市</t>
  </si>
  <si>
    <t>料</t>
  </si>
  <si>
    <t>002</t>
  </si>
  <si>
    <t>ﾛ</t>
  </si>
  <si>
    <t>003</t>
  </si>
  <si>
    <t>尼崎市</t>
  </si>
  <si>
    <t>004</t>
  </si>
  <si>
    <t>明石市</t>
  </si>
  <si>
    <t>005</t>
  </si>
  <si>
    <t>西宮市</t>
  </si>
  <si>
    <t>006</t>
  </si>
  <si>
    <t>税</t>
  </si>
  <si>
    <t>007</t>
  </si>
  <si>
    <t>芦屋市</t>
  </si>
  <si>
    <t>008</t>
  </si>
  <si>
    <t>伊丹市</t>
  </si>
  <si>
    <t>009</t>
  </si>
  <si>
    <t>相生市</t>
  </si>
  <si>
    <t>011</t>
  </si>
  <si>
    <t>013</t>
  </si>
  <si>
    <t>赤穂市</t>
  </si>
  <si>
    <t>014</t>
  </si>
  <si>
    <t>西脇市</t>
  </si>
  <si>
    <t>015</t>
  </si>
  <si>
    <t>宝塚市</t>
  </si>
  <si>
    <t>016</t>
  </si>
  <si>
    <t>三木市</t>
  </si>
  <si>
    <t>017</t>
  </si>
  <si>
    <t>高砂市</t>
  </si>
  <si>
    <t>018</t>
  </si>
  <si>
    <t>川西市</t>
  </si>
  <si>
    <t>019</t>
  </si>
  <si>
    <t>小野市</t>
  </si>
  <si>
    <t>020</t>
  </si>
  <si>
    <t>三田市</t>
  </si>
  <si>
    <t>021</t>
  </si>
  <si>
    <t>加西市</t>
  </si>
  <si>
    <t>022</t>
  </si>
  <si>
    <t>024</t>
  </si>
  <si>
    <t>加東市</t>
  </si>
  <si>
    <t>027</t>
  </si>
  <si>
    <t>多可町</t>
  </si>
  <si>
    <t>031</t>
  </si>
  <si>
    <t>稲美町</t>
  </si>
  <si>
    <t>032</t>
  </si>
  <si>
    <t>播磨町</t>
  </si>
  <si>
    <t>037</t>
  </si>
  <si>
    <t>市川町</t>
  </si>
  <si>
    <t>039</t>
  </si>
  <si>
    <t>福崎町</t>
  </si>
  <si>
    <t>040</t>
  </si>
  <si>
    <t>042</t>
  </si>
  <si>
    <t>太子町</t>
  </si>
  <si>
    <t>043</t>
  </si>
  <si>
    <t>たつの市</t>
  </si>
  <si>
    <t>045</t>
  </si>
  <si>
    <t>上郡町</t>
  </si>
  <si>
    <t>046</t>
  </si>
  <si>
    <t>佐用町</t>
  </si>
  <si>
    <t>050</t>
  </si>
  <si>
    <t>宍粟市</t>
  </si>
  <si>
    <t>057</t>
  </si>
  <si>
    <t>062</t>
  </si>
  <si>
    <t>新温泉町</t>
  </si>
  <si>
    <t>065</t>
  </si>
  <si>
    <t>養父市</t>
  </si>
  <si>
    <t>070</t>
  </si>
  <si>
    <t>朝来市</t>
  </si>
  <si>
    <t>073</t>
  </si>
  <si>
    <t>丹波市</t>
  </si>
  <si>
    <t>079</t>
  </si>
  <si>
    <t>篠山市</t>
  </si>
  <si>
    <t>086</t>
  </si>
  <si>
    <t>淡路市</t>
  </si>
  <si>
    <t>093</t>
  </si>
  <si>
    <t>南あわじ市</t>
  </si>
  <si>
    <t>095</t>
  </si>
  <si>
    <t xml:space="preserve"> 明 石 浦</t>
  </si>
  <si>
    <t xml:space="preserve"> 食　　品</t>
  </si>
  <si>
    <t>詳細は別記</t>
  </si>
  <si>
    <t xml:space="preserve"> 医　　師</t>
  </si>
  <si>
    <t xml:space="preserve"> 薬 剤 師</t>
  </si>
  <si>
    <t>＊別 記</t>
  </si>
  <si>
    <t>保　　　険　　　料　　　率　　　等　　　　　　</t>
  </si>
  <si>
    <t xml:space="preserve">               </t>
  </si>
  <si>
    <t>神戸中央</t>
  </si>
  <si>
    <t>卸売市場</t>
  </si>
  <si>
    <t>兵庫県</t>
  </si>
  <si>
    <t>医  師</t>
  </si>
  <si>
    <t>薬剤師</t>
  </si>
  <si>
    <t>○</t>
  </si>
  <si>
    <t>注１）所得割の算定基礎の各欄の意味は、次のとおり。</t>
  </si>
  <si>
    <t>「イ」・・・基礎控除後の総所得金額等</t>
  </si>
  <si>
    <t>　市町村民税のいわゆる「旧ただし書き方式」による課税所得金額であって、地方税法第３１４条の２第１項に規定する総所得金額（給与所得がある場合は給与所得特別控除後の額）及び山林所得金額の合計額（国保法施行令附則又は地方税法附則により読み替えられた金額を含む。）から同条第２項に規定する基礎控除額を控除した後の額に基づいて所得割を算定する方式</t>
  </si>
  <si>
    <t>「ロ」・・・各種控除後の総所得金額等</t>
  </si>
  <si>
    <t>　市町村民税のいわゆる「本文方式」による課税所得金額であって、地方税法第３１４条の２第１項に規定する総所得金額及び山林所得金額の合計額（国保法施行令附則又は地方税法附則により読み替えられた金額を含む。）から同項各号に規定する各種所得控除額及び同条第２項に規定する基礎控除額を控除した後の額に基づいて所得割を算定する方式</t>
  </si>
  <si>
    <t>「ハ」・・・市町村民税の所得割額</t>
  </si>
  <si>
    <t>　当該年度の地方税法の規定による市町村民税の所得割（退職所得に係る所得割を除く。）の額に基づいて所得割を算定する方式</t>
  </si>
  <si>
    <t>「ニ」・・・市町村民税額等</t>
  </si>
  <si>
    <t>　当該年度の地方税法の規定による市町村民税額又は市町村民税額及び道府県民税額（退職所得に係る所得割及び利子割を除く。）の合計額に基づいて所得割を算定する方式</t>
  </si>
  <si>
    <t>「ホ」・・・市町村民税所得割非課税の者を除く場合の算定方式</t>
  </si>
  <si>
    <t>「ヘ」・・・市町村民税非課税の者を除く場合の算定方式</t>
  </si>
  <si>
    <t>注２）資産割の算定基礎の各欄の意味は、次のとおり。</t>
  </si>
  <si>
    <t>「イ」・・・地方税法の規定による固定資産税額に基づいて算定する方式</t>
  </si>
  <si>
    <t>「ロ」・・・地方税法の規定による固定資産税額のうち土地及び家屋に係
　　　　　る部分の額に基づいて算定する方式</t>
  </si>
  <si>
    <t>保  険  料  (税)  算  定  額  及  び  割  合</t>
  </si>
  <si>
    <t>災害等</t>
  </si>
  <si>
    <t>そ の 他</t>
  </si>
  <si>
    <t>限度額を</t>
  </si>
  <si>
    <t xml:space="preserve">     課 税 対 象 額</t>
  </si>
  <si>
    <t>所  得  割</t>
  </si>
  <si>
    <t>資  産  割</t>
  </si>
  <si>
    <t>均  等  割</t>
  </si>
  <si>
    <t>平  等  割</t>
  </si>
  <si>
    <t>による</t>
  </si>
  <si>
    <t>増 減 額</t>
  </si>
  <si>
    <t>金  額</t>
  </si>
  <si>
    <t>割合(%)</t>
  </si>
  <si>
    <t>軽 減 額</t>
  </si>
  <si>
    <t>減免額</t>
  </si>
  <si>
    <t>減 免 額</t>
  </si>
  <si>
    <t>越える額</t>
  </si>
  <si>
    <t>調 定 額</t>
  </si>
  <si>
    <t>所 得 割</t>
  </si>
  <si>
    <t>資 産 割</t>
  </si>
  <si>
    <t>301</t>
  </si>
  <si>
    <t>302</t>
  </si>
  <si>
    <t>303</t>
  </si>
  <si>
    <t>305</t>
  </si>
  <si>
    <t>306</t>
  </si>
  <si>
    <t>307</t>
  </si>
  <si>
    <t>308</t>
  </si>
  <si>
    <t>309</t>
  </si>
  <si>
    <t>（注）１　調定額は、「事業年報B表(1)(続)及びＥ表(1)」から後期分（B表(3)及びE表(3)）及び介護分(B表(4)）を控除した（千円未満四捨五入）。</t>
  </si>
  <si>
    <t>　　　</t>
  </si>
  <si>
    <t>（注）１　調定額は、事業年報Ｂ表(3)及びＥ表(3)より算出した。</t>
  </si>
  <si>
    <t>（注）調定額は、事業年報Ｂ表(4)より算出した。</t>
  </si>
  <si>
    <t>N O</t>
  </si>
  <si>
    <t>(%)</t>
  </si>
  <si>
    <t>(増減)</t>
  </si>
  <si>
    <t>県　計</t>
  </si>
  <si>
    <t>調整額</t>
  </si>
  <si>
    <t>収納額</t>
  </si>
  <si>
    <t>収納額</t>
  </si>
  <si>
    <t>居所不明</t>
  </si>
  <si>
    <t>姫路市</t>
  </si>
  <si>
    <t>洲本市</t>
  </si>
  <si>
    <t>豊岡市</t>
  </si>
  <si>
    <t>調定額－居所不明</t>
  </si>
  <si>
    <t>地    区</t>
  </si>
  <si>
    <t>東 播 磨</t>
  </si>
  <si>
    <t>丹　　波</t>
  </si>
  <si>
    <t>２７</t>
  </si>
  <si>
    <t>●</t>
  </si>
  <si>
    <t xml:space="preserve">　○  </t>
  </si>
  <si>
    <t>　○　△　□</t>
  </si>
  <si>
    <t xml:space="preserve">　○ </t>
  </si>
  <si>
    <t>　　２　人口（J）欄及び加入率（K）／（J）については、平成２９年４月１日現在</t>
  </si>
  <si>
    <t>※　出産育児一時金「420,000円」とあるのは、歯科医師においては、産科医療補償制度</t>
  </si>
  <si>
    <t>　非該当分は「390,000円」であり、薬剤師においては「404,000円」である。</t>
  </si>
  <si>
    <t>　　　第１表  　保　険　者　別　一　般　状　況</t>
  </si>
  <si>
    <t>４０～</t>
  </si>
  <si>
    <t>６５～</t>
  </si>
  <si>
    <t>７０～</t>
  </si>
  <si>
    <t>一 部</t>
  </si>
  <si>
    <t>(E)</t>
  </si>
  <si>
    <t>(注)１ （A）（B）（C）（D）（E）（F）（G）（H）（Ｉ）の各欄は、年間平均</t>
  </si>
  <si>
    <t xml:space="preserve">　　　　 </t>
  </si>
  <si>
    <t>(A)</t>
  </si>
  <si>
    <t>(E)/(B)</t>
  </si>
  <si>
    <t>S29. 1.20</t>
  </si>
  <si>
    <t>―</t>
  </si>
  <si>
    <t>(注) １ （A）（B）（C）（D）（E）（F）（G）（H）（Ｉ）の各欄は、年間平均</t>
  </si>
  <si>
    <t>　　　　（甲に使用されている者）、家は家族、経組は経営者である組合員、従組は従業員で</t>
  </si>
  <si>
    <t>　　　　　ある組合員</t>
  </si>
  <si>
    <t>　　 ４　その他の保険給付の欄の記号は、次のとおり。</t>
  </si>
  <si>
    <t xml:space="preserve">             付加金支給</t>
  </si>
  <si>
    <t>　　 ５　「事務職員数」欄は、年度末現在の専任・兼任をあわせた人数</t>
  </si>
  <si>
    <t>40～64歳</t>
  </si>
  <si>
    <t>(F)</t>
  </si>
  <si>
    <t>(G)</t>
  </si>
  <si>
    <t>(H)</t>
  </si>
  <si>
    <t>(I)</t>
  </si>
  <si>
    <t>(F)/(B)</t>
  </si>
  <si>
    <t>(I)/(B)</t>
  </si>
  <si>
    <t>(J)</t>
  </si>
  <si>
    <t>(K)</t>
  </si>
  <si>
    <t>(K)/(J)</t>
  </si>
  <si>
    <t>※　出産育児一時金「420,000円」とあるのは、一部の保険者においては、産科医療補償制度</t>
  </si>
  <si>
    <t>　非該当分は「404,000円」である。</t>
  </si>
  <si>
    <t>　　    淡路市は、津名町、淡路町、北淡町、一宮町、東浦町が平成１７年４月１日に合併</t>
  </si>
  <si>
    <t>　　    豊岡市は、旧豊岡市、城崎町、竹野町、日高町、出石町、但東町が平成１７年４月１日</t>
  </si>
  <si>
    <t>　　    に合併</t>
  </si>
  <si>
    <t>　　    宍粟市は、山崎町、一宮町、波賀町、千種町が平成１７年４月１日に合併</t>
  </si>
  <si>
    <t>　　    香美町は、香住町、村岡町、美方町が平成１７年４月１日に合併</t>
  </si>
  <si>
    <t>　　    西脇市は、旧西脇市、黒田庄町が平成１７年１０月１日に合併</t>
  </si>
  <si>
    <t>　　    たつの市は、龍野市、新宮町、揖保川町、御津町が平成１７年１０月１日に合併</t>
  </si>
  <si>
    <t>　　    新温泉町は、浜坂町、温泉町が平成１７年１０月１日に合併</t>
  </si>
  <si>
    <t>　　    三木市は、旧三木市、吉川町が平成１７年１０月２４日に合併</t>
  </si>
  <si>
    <t>　　    多可町は、中町、加美町、八千代町が平成１７年１１月１日に合併</t>
  </si>
  <si>
    <t>　　    神河町は、神崎町、大河内町が平成１７年１１月７日に合併</t>
  </si>
  <si>
    <t>　　    洲本市は、旧洲本市、五色町が平成１８年２月１１日に合併</t>
  </si>
  <si>
    <t>　　    加東市は、社町、滝野町、東条町が平成１８年３月２０日に合併</t>
  </si>
  <si>
    <t>　　    姫路市は、旧姫路市、家島町、夢前町、香寺町、安富町が平成１８年３月２７日に合併</t>
  </si>
  <si>
    <t>(F)</t>
  </si>
  <si>
    <t>(I)</t>
  </si>
  <si>
    <t>(G)</t>
  </si>
  <si>
    <t>　　　　　●：70歳以上前期高齢者（一般）は20%（誕生日がS19.4.1までの者は10%）、３歳未満は20%、その他は30%。</t>
  </si>
  <si>
    <t>前期高齢者</t>
  </si>
  <si>
    <t>都道府県</t>
  </si>
  <si>
    <t>後期高齢者</t>
  </si>
  <si>
    <t>介護</t>
  </si>
  <si>
    <t>交付金</t>
  </si>
  <si>
    <t>支出金</t>
  </si>
  <si>
    <t>支援金</t>
  </si>
  <si>
    <t>納付金</t>
  </si>
  <si>
    <t>加 東 市</t>
  </si>
  <si>
    <t>多 可 町</t>
  </si>
  <si>
    <t>神 河 町</t>
  </si>
  <si>
    <t>たつの市</t>
  </si>
  <si>
    <t>宍 粟 市</t>
  </si>
  <si>
    <t>香 美 町</t>
  </si>
  <si>
    <t>新温泉町</t>
  </si>
  <si>
    <t>朝 来 市</t>
  </si>
  <si>
    <t>篠 山 市</t>
  </si>
  <si>
    <t>淡 路 市</t>
  </si>
  <si>
    <t>(注) 1　各欄とも千円未満四捨五入。ただし横計が不一致の場合がある。</t>
  </si>
  <si>
    <t>(出納閉鎖時現在)  （単位　円）</t>
  </si>
  <si>
    <t>たつの市</t>
  </si>
  <si>
    <t>新温泉町</t>
  </si>
  <si>
    <t>養 父 市</t>
  </si>
  <si>
    <t>丹 波 市</t>
  </si>
  <si>
    <t>篠 山 市</t>
  </si>
  <si>
    <t>南あわじ市</t>
  </si>
  <si>
    <t>（注）　保有額は平成２８年度決算剰余金にかかる基金積立金を除いた</t>
  </si>
  <si>
    <t>　 中央卸売は平成２８年３月３１日で解散</t>
  </si>
  <si>
    <t xml:space="preserve">      数値である。</t>
  </si>
  <si>
    <t xml:space="preserve">第４表　　保 険 者 別 １ 人 当 た り 経 理 状 況（その１）  </t>
  </si>
  <si>
    <t>収支
差引額</t>
  </si>
  <si>
    <t xml:space="preserve">     3  市町の「一般会計繰入金」欄は、保険基盤安定繰入金他を含む。</t>
  </si>
  <si>
    <t>　　　　である。</t>
  </si>
  <si>
    <t>　 　5　中央卸売は平成２８年３月３１日で解散。</t>
  </si>
  <si>
    <t>-</t>
  </si>
  <si>
    <t>加 東 市</t>
  </si>
  <si>
    <t>多 可 町</t>
  </si>
  <si>
    <t>神 河 町</t>
  </si>
  <si>
    <t>たつの市</t>
  </si>
  <si>
    <t>宍 粟 市</t>
  </si>
  <si>
    <t>香 美 町</t>
  </si>
  <si>
    <t>新温泉町</t>
  </si>
  <si>
    <t>養 父 市</t>
  </si>
  <si>
    <t>朝 来 市</t>
  </si>
  <si>
    <t>丹 波 市</t>
  </si>
  <si>
    <t>篠 山 市</t>
  </si>
  <si>
    <t>淡 路 市</t>
  </si>
  <si>
    <t>南あわじ市</t>
  </si>
  <si>
    <t>(注) 「Ｂ」欄は、一般被保険者に係る療養諸費・高額療養費・高額介護合算療養費と後期高齢者支援</t>
  </si>
  <si>
    <t>　　　金・前期高齢者納付金・老健医療費拠出金及び介護納付金の合算額から前期高齢者交付金の額を</t>
  </si>
  <si>
    <t>　　　控除した額の１人当たり額。</t>
  </si>
  <si>
    <t xml:space="preserve">第５表　 保険者別保険給付状況（ 一般被保険者分・その１ ) </t>
  </si>
  <si>
    <t>他法負担</t>
  </si>
  <si>
    <r>
      <t>加 東</t>
    </r>
    <r>
      <rPr>
        <sz val="10"/>
        <rFont val="ＭＳ 明朝"/>
        <family val="1"/>
      </rPr>
      <t xml:space="preserve"> </t>
    </r>
    <r>
      <rPr>
        <sz val="10"/>
        <rFont val="ＭＳ 明朝"/>
        <family val="1"/>
      </rPr>
      <t>市</t>
    </r>
  </si>
  <si>
    <r>
      <t>多 可</t>
    </r>
    <r>
      <rPr>
        <sz val="10"/>
        <rFont val="ＭＳ 明朝"/>
        <family val="1"/>
      </rPr>
      <t xml:space="preserve"> </t>
    </r>
    <r>
      <rPr>
        <sz val="10"/>
        <rFont val="ＭＳ 明朝"/>
        <family val="1"/>
      </rPr>
      <t>町</t>
    </r>
  </si>
  <si>
    <r>
      <t>神 河</t>
    </r>
    <r>
      <rPr>
        <sz val="10"/>
        <rFont val="ＭＳ 明朝"/>
        <family val="1"/>
      </rPr>
      <t xml:space="preserve"> </t>
    </r>
    <r>
      <rPr>
        <sz val="10"/>
        <rFont val="ＭＳ 明朝"/>
        <family val="1"/>
      </rPr>
      <t>町</t>
    </r>
  </si>
  <si>
    <r>
      <t>宍 粟</t>
    </r>
    <r>
      <rPr>
        <sz val="10"/>
        <rFont val="ＭＳ 明朝"/>
        <family val="1"/>
      </rPr>
      <t xml:space="preserve"> </t>
    </r>
    <r>
      <rPr>
        <sz val="10"/>
        <rFont val="ＭＳ 明朝"/>
        <family val="1"/>
      </rPr>
      <t>市</t>
    </r>
  </si>
  <si>
    <r>
      <t>香 美</t>
    </r>
    <r>
      <rPr>
        <sz val="10"/>
        <rFont val="ＭＳ 明朝"/>
        <family val="1"/>
      </rPr>
      <t xml:space="preserve"> </t>
    </r>
    <r>
      <rPr>
        <sz val="10"/>
        <rFont val="ＭＳ 明朝"/>
        <family val="1"/>
      </rPr>
      <t>町</t>
    </r>
  </si>
  <si>
    <t>新温泉町</t>
  </si>
  <si>
    <r>
      <t>朝 来</t>
    </r>
    <r>
      <rPr>
        <sz val="10"/>
        <rFont val="ＭＳ 明朝"/>
        <family val="1"/>
      </rPr>
      <t xml:space="preserve"> </t>
    </r>
    <r>
      <rPr>
        <sz val="10"/>
        <rFont val="ＭＳ 明朝"/>
        <family val="1"/>
      </rPr>
      <t>市</t>
    </r>
  </si>
  <si>
    <r>
      <t>淡 路</t>
    </r>
    <r>
      <rPr>
        <sz val="10"/>
        <rFont val="ＭＳ 明朝"/>
        <family val="1"/>
      </rPr>
      <t xml:space="preserve"> </t>
    </r>
    <r>
      <rPr>
        <sz val="10"/>
        <rFont val="ＭＳ 明朝"/>
        <family val="1"/>
      </rPr>
      <t>市</t>
    </r>
  </si>
  <si>
    <t>（注）「薬剤一部負担金」欄は、「一部負担金」・「他法負担」欄の再掲</t>
  </si>
  <si>
    <t>養 父 市</t>
  </si>
  <si>
    <t>丹 波 市</t>
  </si>
  <si>
    <t>篠 山 市</t>
  </si>
  <si>
    <t xml:space="preserve">    第１３表　保険者別・制度別１人当たり医療費及び対前年度比</t>
  </si>
  <si>
    <t>金 額(円)</t>
  </si>
  <si>
    <t>※中央卸売は平成２８年３月３１日で解散</t>
  </si>
  <si>
    <r>
      <t>第１４表　保険者別保険料（税）の賦課状況</t>
    </r>
    <r>
      <rPr>
        <sz val="12"/>
        <color indexed="8"/>
        <rFont val="ＭＳ 明朝"/>
        <family val="1"/>
      </rPr>
      <t>（その１－１）</t>
    </r>
  </si>
  <si>
    <r>
      <t>第１４表　保険者別保険料（税）の賦課状況</t>
    </r>
    <r>
      <rPr>
        <sz val="12"/>
        <color indexed="8"/>
        <rFont val="ＭＳ 明朝"/>
        <family val="1"/>
      </rPr>
      <t>（その１－２）</t>
    </r>
  </si>
  <si>
    <r>
      <t>第１４表　保険者別保険料（税）の賦課状況</t>
    </r>
    <r>
      <rPr>
        <sz val="12"/>
        <color indexed="8"/>
        <rFont val="ＭＳ 明朝"/>
        <family val="1"/>
      </rPr>
      <t>（その１－３）</t>
    </r>
  </si>
  <si>
    <t>　　　　　　　　　　後期組合員 100円</t>
  </si>
  <si>
    <t>後期分　　１人月額　全被保険者　2,300円</t>
  </si>
  <si>
    <t>介護分　　１人月額　2,300円</t>
  </si>
  <si>
    <t>応能割　　甲乙種組合員：市県民税に応じて月額 800円～37,000円</t>
  </si>
  <si>
    <r>
      <t xml:space="preserve">　　　　　　　　　　乙種組合員（従業員） </t>
    </r>
    <r>
      <rPr>
        <sz val="10"/>
        <rFont val="ＭＳ 明朝"/>
        <family val="1"/>
      </rPr>
      <t>3</t>
    </r>
    <r>
      <rPr>
        <sz val="10"/>
        <rFont val="ＭＳ 明朝"/>
        <family val="1"/>
      </rPr>
      <t>,</t>
    </r>
    <r>
      <rPr>
        <sz val="10"/>
        <rFont val="ＭＳ 明朝"/>
        <family val="1"/>
      </rPr>
      <t>7</t>
    </r>
    <r>
      <rPr>
        <sz val="10"/>
        <rFont val="ＭＳ 明朝"/>
        <family val="1"/>
      </rPr>
      <t xml:space="preserve">00円　家族 </t>
    </r>
    <r>
      <rPr>
        <sz val="10"/>
        <rFont val="ＭＳ 明朝"/>
        <family val="1"/>
      </rPr>
      <t>1</t>
    </r>
    <r>
      <rPr>
        <sz val="10"/>
        <rFont val="ＭＳ 明朝"/>
        <family val="1"/>
      </rPr>
      <t>,</t>
    </r>
    <r>
      <rPr>
        <sz val="10"/>
        <rFont val="ＭＳ 明朝"/>
        <family val="1"/>
      </rPr>
      <t>4</t>
    </r>
    <r>
      <rPr>
        <sz val="10"/>
        <rFont val="ＭＳ 明朝"/>
        <family val="1"/>
      </rPr>
      <t>00円　</t>
    </r>
  </si>
  <si>
    <t>後期分　　１人月額　全被保険者　1,600円</t>
  </si>
  <si>
    <t>介護分　　１人月額　1,400円</t>
  </si>
  <si>
    <r>
      <t>　　　　　　　　　　乙１種組合員（従業員）10,0</t>
    </r>
    <r>
      <rPr>
        <sz val="10"/>
        <rFont val="ＭＳ 明朝"/>
        <family val="1"/>
      </rPr>
      <t>00円　家族 9,100円　</t>
    </r>
  </si>
  <si>
    <t>　　　　　　　　　　後期組合員 600円</t>
  </si>
  <si>
    <t>後期分　　１人月額　全被保険者 3,000円</t>
  </si>
  <si>
    <t>応能割　　組合員　診療報酬×0.0033（限度額　年間300,000円）</t>
  </si>
  <si>
    <r>
      <t>介護分　　１人月額　3,7</t>
    </r>
    <r>
      <rPr>
        <sz val="10"/>
        <rFont val="ＭＳ 明朝"/>
        <family val="1"/>
      </rPr>
      <t>00円</t>
    </r>
  </si>
  <si>
    <r>
      <t>均等割　　１人月額　組合員 29</t>
    </r>
    <r>
      <rPr>
        <sz val="10"/>
        <rFont val="ＭＳ 明朝"/>
        <family val="1"/>
      </rPr>
      <t>,</t>
    </r>
    <r>
      <rPr>
        <sz val="10"/>
        <rFont val="ＭＳ 明朝"/>
        <family val="1"/>
      </rPr>
      <t>5</t>
    </r>
    <r>
      <rPr>
        <sz val="10"/>
        <rFont val="ＭＳ 明朝"/>
        <family val="1"/>
      </rPr>
      <t>00円　　家族</t>
    </r>
    <r>
      <rPr>
        <sz val="10"/>
        <rFont val="ＭＳ 明朝"/>
        <family val="1"/>
      </rPr>
      <t>9</t>
    </r>
    <r>
      <rPr>
        <sz val="10"/>
        <rFont val="ＭＳ 明朝"/>
        <family val="1"/>
      </rPr>
      <t>,</t>
    </r>
    <r>
      <rPr>
        <sz val="10"/>
        <rFont val="ＭＳ 明朝"/>
        <family val="1"/>
      </rPr>
      <t>0</t>
    </r>
    <r>
      <rPr>
        <sz val="10"/>
        <rFont val="ＭＳ 明朝"/>
        <family val="1"/>
      </rPr>
      <t>00円</t>
    </r>
  </si>
  <si>
    <t>　　　　　　　　　　後期（第二種）組合員 5,000円</t>
  </si>
  <si>
    <r>
      <t>後期分　　１人月額　全被保険者　3,</t>
    </r>
    <r>
      <rPr>
        <sz val="10"/>
        <rFont val="ＭＳ 明朝"/>
        <family val="1"/>
      </rPr>
      <t>5</t>
    </r>
    <r>
      <rPr>
        <sz val="10"/>
        <rFont val="ＭＳ 明朝"/>
        <family val="1"/>
      </rPr>
      <t>00円</t>
    </r>
  </si>
  <si>
    <r>
      <t>介護分　　１人月額　4,0</t>
    </r>
    <r>
      <rPr>
        <sz val="10"/>
        <rFont val="ＭＳ 明朝"/>
        <family val="1"/>
      </rPr>
      <t>00円</t>
    </r>
  </si>
  <si>
    <t xml:space="preserve">                　　丙種（資格なし）組合員 500円　家族10,000円　</t>
  </si>
  <si>
    <r>
      <t>(1人月額) 第２種組合員（満25歳以上～満30歳未満の組合員） 7</t>
    </r>
    <r>
      <rPr>
        <sz val="10"/>
        <rFont val="ＭＳ 明朝"/>
        <family val="1"/>
      </rPr>
      <t>,300円</t>
    </r>
  </si>
  <si>
    <t>　　　　　第３種組合員（第１種、第２種、或いは第５種以外の建設技能労働者及びこれに準ずる</t>
  </si>
  <si>
    <t>　　　　　第４種組合員（第１種、第２種、特別第４種、或いは第５種以外の事業主及びこれに準</t>
  </si>
  <si>
    <r>
      <t>　　　　　特別第４種組合員（法人事業所の代表者である組合員）　2</t>
    </r>
    <r>
      <rPr>
        <sz val="10"/>
        <rFont val="ＭＳ 明朝"/>
        <family val="1"/>
      </rPr>
      <t>3</t>
    </r>
    <r>
      <rPr>
        <sz val="10"/>
        <rFont val="ＭＳ 明朝"/>
        <family val="1"/>
      </rPr>
      <t>,300円</t>
    </r>
  </si>
  <si>
    <t>　　　　　第６種組合員（第３種に該当する女子の組合員） 10,800円</t>
  </si>
  <si>
    <r>
      <t>　　　　　家族　</t>
    </r>
    <r>
      <rPr>
        <sz val="10"/>
        <rFont val="ＭＳ 明朝"/>
        <family val="1"/>
      </rPr>
      <t>(4</t>
    </r>
    <r>
      <rPr>
        <sz val="10"/>
        <rFont val="ＭＳ 明朝"/>
        <family val="1"/>
      </rPr>
      <t>人目まで</t>
    </r>
    <r>
      <rPr>
        <sz val="10"/>
        <rFont val="ＭＳ 明朝"/>
        <family val="1"/>
      </rPr>
      <t>)2</t>
    </r>
    <r>
      <rPr>
        <sz val="10"/>
        <rFont val="ＭＳ 明朝"/>
        <family val="1"/>
      </rPr>
      <t>,</t>
    </r>
    <r>
      <rPr>
        <sz val="10"/>
        <rFont val="ＭＳ 明朝"/>
        <family val="1"/>
      </rPr>
      <t>3</t>
    </r>
    <r>
      <rPr>
        <sz val="10"/>
        <rFont val="ＭＳ 明朝"/>
        <family val="1"/>
      </rPr>
      <t>00円　　</t>
    </r>
    <r>
      <rPr>
        <sz val="10"/>
        <rFont val="ＭＳ 明朝"/>
        <family val="1"/>
      </rPr>
      <t>(5</t>
    </r>
    <r>
      <rPr>
        <sz val="10"/>
        <rFont val="ＭＳ 明朝"/>
        <family val="1"/>
      </rPr>
      <t>人目以降</t>
    </r>
    <r>
      <rPr>
        <sz val="10"/>
        <rFont val="ＭＳ 明朝"/>
        <family val="1"/>
      </rPr>
      <t>)</t>
    </r>
    <r>
      <rPr>
        <sz val="10"/>
        <rFont val="ＭＳ 明朝"/>
        <family val="1"/>
      </rPr>
      <t>30</t>
    </r>
    <r>
      <rPr>
        <sz val="10"/>
        <rFont val="ＭＳ 明朝"/>
        <family val="1"/>
      </rPr>
      <t xml:space="preserve">0円 </t>
    </r>
  </si>
  <si>
    <r>
      <t>　　　　　　　　20歳超～60歳未満の男子（大学等在学中及び心身障害者を除く）１人　</t>
    </r>
    <r>
      <rPr>
        <sz val="10"/>
        <rFont val="ＭＳ 明朝"/>
        <family val="1"/>
      </rPr>
      <t>8</t>
    </r>
    <r>
      <rPr>
        <sz val="10"/>
        <rFont val="ＭＳ 明朝"/>
        <family val="1"/>
      </rPr>
      <t>,</t>
    </r>
    <r>
      <rPr>
        <sz val="10"/>
        <rFont val="ＭＳ 明朝"/>
        <family val="1"/>
      </rPr>
      <t>5</t>
    </r>
    <r>
      <rPr>
        <sz val="10"/>
        <rFont val="ＭＳ 明朝"/>
        <family val="1"/>
      </rPr>
      <t>00円</t>
    </r>
  </si>
  <si>
    <r>
      <t xml:space="preserve">後期分　　１人月額 </t>
    </r>
    <r>
      <rPr>
        <sz val="10"/>
        <rFont val="ＭＳ 明朝"/>
        <family val="1"/>
      </rPr>
      <t>2,000円　家族 １人月額 1,500円</t>
    </r>
  </si>
  <si>
    <t>介護分　　１人月額 3,500円　家族 １人月額 1,500円</t>
  </si>
  <si>
    <t>均等割　　１人月額　甲種組合員（経営者） 3,900円</t>
  </si>
  <si>
    <t>限度額　　１世帯月額 42,000円</t>
  </si>
  <si>
    <t>均等割　　１人月額　甲１種組合員（歯科医師）14,000円  家族 9,100円</t>
  </si>
  <si>
    <t>均等割　　１人月額　甲種組合員 20,000円　乙種組合員（従業員） 14,000円　家族 6,800円</t>
  </si>
  <si>
    <t>限度額　　１世帯月額 42,500円</t>
  </si>
  <si>
    <t>均等割　　第１種組合員（満25歳未満の組合員） 3,300円</t>
  </si>
  <si>
    <t>　　　　　　　　　　　　組合員） 13,100円</t>
  </si>
  <si>
    <t>　　　　　　　　　 　 　ずる組合員） 15,000円</t>
  </si>
  <si>
    <t>　　　　　第５種組合員（満70歳以上の組合員） 11,500円</t>
  </si>
  <si>
    <t>※神戸中央卸売は平成２８年３月３１日で解散。</t>
  </si>
  <si>
    <t>※神戸中央卸売市場は平成２８年３月３１日で解散。</t>
  </si>
  <si>
    <t>　　 ６　中央卸売は平成２８年３月３１日で解散</t>
  </si>
  <si>
    <t>第１５表　年度別・保険者別保険料（税）収納率（現年度分）</t>
  </si>
  <si>
    <t>但    馬</t>
  </si>
  <si>
    <t>２７年</t>
  </si>
  <si>
    <t>２８年</t>
  </si>
  <si>
    <t>　　　　第１４表　保険者別保険料（税）の賦課状況（その２－２）</t>
  </si>
  <si>
    <t>　　　　第１４表　保険者別保険料（税）の賦課状況（その２－３）</t>
  </si>
  <si>
    <t>　　　　第１４表　保険者別保険料（税）の賦課状況（その２－１）</t>
  </si>
  <si>
    <t>２８</t>
  </si>
  <si>
    <t>２９(県計)</t>
  </si>
  <si>
    <t>S36. 1. 1</t>
  </si>
  <si>
    <t>S34.10. 1</t>
  </si>
  <si>
    <t>S32. 4. 1</t>
  </si>
  <si>
    <t>S34. 4. 1</t>
  </si>
  <si>
    <t>S26. 4. 1</t>
  </si>
  <si>
    <t>H18. 2.11</t>
  </si>
  <si>
    <t>S34. 1.18</t>
  </si>
  <si>
    <t>S29. 8. 1</t>
  </si>
  <si>
    <t>S30. 4. 1</t>
  </si>
  <si>
    <t>S26. 9. 1</t>
  </si>
  <si>
    <t>H17.10. 1</t>
  </si>
  <si>
    <t>S30. 3.14</t>
  </si>
  <si>
    <t>S26. 6. 1</t>
  </si>
  <si>
    <t>S29. 7. 1</t>
  </si>
  <si>
    <t>S35. 9. 1</t>
  </si>
  <si>
    <t>S29.12. 1</t>
  </si>
  <si>
    <t>S31. 9.30</t>
  </si>
  <si>
    <t>S42. 4. 1</t>
  </si>
  <si>
    <t>S33. 1. 1</t>
  </si>
  <si>
    <t>H18. 3.20</t>
  </si>
  <si>
    <t>H17.11. 1</t>
  </si>
  <si>
    <t>S30. 7.25</t>
  </si>
  <si>
    <t>H17.11. 7</t>
  </si>
  <si>
    <t>S30. 3.25</t>
  </si>
  <si>
    <t>H17. 4. 1</t>
  </si>
  <si>
    <t>H16. 4. 1</t>
  </si>
  <si>
    <t>H16.11. 1</t>
  </si>
  <si>
    <t>H11. 4. 1</t>
  </si>
  <si>
    <t>H17. 1.11</t>
  </si>
  <si>
    <t>S45. 8. 1</t>
  </si>
  <si>
    <t>　　　　30%</t>
  </si>
  <si>
    <t>3,500×60日</t>
  </si>
  <si>
    <r>
      <t>3</t>
    </r>
    <r>
      <rPr>
        <sz val="10"/>
        <rFont val="ＭＳ 明朝"/>
        <family val="1"/>
      </rPr>
      <t>,500×40日
療養付加給付金</t>
    </r>
  </si>
  <si>
    <t>S33. 2.20</t>
  </si>
  <si>
    <t>組  100,000</t>
  </si>
  <si>
    <t>※</t>
  </si>
  <si>
    <t>S32. 4.25</t>
  </si>
  <si>
    <t>10,000×720日</t>
  </si>
  <si>
    <t>5,000×720日</t>
  </si>
  <si>
    <t>S32. 1. 1</t>
  </si>
  <si>
    <r>
      <t>甲</t>
    </r>
    <r>
      <rPr>
        <sz val="10"/>
        <rFont val="ＭＳ 明朝"/>
        <family val="1"/>
      </rPr>
      <t xml:space="preserve">  200,000</t>
    </r>
  </si>
  <si>
    <t xml:space="preserve">     70,000</t>
  </si>
  <si>
    <t>S20. 4.13</t>
  </si>
  <si>
    <t>S25.10. 1</t>
  </si>
  <si>
    <t>平成２５年度</t>
  </si>
  <si>
    <t>平成２５年度</t>
  </si>
  <si>
    <r>
      <t>加 東</t>
    </r>
    <r>
      <rPr>
        <sz val="10"/>
        <rFont val="ＭＳ 明朝"/>
        <family val="1"/>
      </rPr>
      <t xml:space="preserve"> </t>
    </r>
    <r>
      <rPr>
        <sz val="10"/>
        <rFont val="ＭＳ 明朝"/>
        <family val="1"/>
      </rPr>
      <t>市</t>
    </r>
  </si>
  <si>
    <r>
      <t>多 可</t>
    </r>
    <r>
      <rPr>
        <sz val="10"/>
        <rFont val="ＭＳ 明朝"/>
        <family val="1"/>
      </rPr>
      <t xml:space="preserve"> </t>
    </r>
    <r>
      <rPr>
        <sz val="10"/>
        <rFont val="ＭＳ 明朝"/>
        <family val="1"/>
      </rPr>
      <t>町</t>
    </r>
  </si>
  <si>
    <r>
      <t>神 河</t>
    </r>
    <r>
      <rPr>
        <sz val="10"/>
        <rFont val="ＭＳ 明朝"/>
        <family val="1"/>
      </rPr>
      <t xml:space="preserve"> </t>
    </r>
    <r>
      <rPr>
        <sz val="10"/>
        <rFont val="ＭＳ 明朝"/>
        <family val="1"/>
      </rPr>
      <t>町</t>
    </r>
  </si>
  <si>
    <r>
      <t>宍 粟</t>
    </r>
    <r>
      <rPr>
        <sz val="10"/>
        <rFont val="ＭＳ 明朝"/>
        <family val="1"/>
      </rPr>
      <t xml:space="preserve"> </t>
    </r>
    <r>
      <rPr>
        <sz val="10"/>
        <rFont val="ＭＳ 明朝"/>
        <family val="1"/>
      </rPr>
      <t>市</t>
    </r>
  </si>
  <si>
    <r>
      <t>香 美</t>
    </r>
    <r>
      <rPr>
        <sz val="10"/>
        <rFont val="ＭＳ 明朝"/>
        <family val="1"/>
      </rPr>
      <t xml:space="preserve"> </t>
    </r>
    <r>
      <rPr>
        <sz val="10"/>
        <rFont val="ＭＳ 明朝"/>
        <family val="1"/>
      </rPr>
      <t>町</t>
    </r>
  </si>
  <si>
    <r>
      <t>朝 来</t>
    </r>
    <r>
      <rPr>
        <sz val="10"/>
        <rFont val="ＭＳ 明朝"/>
        <family val="1"/>
      </rPr>
      <t xml:space="preserve"> </t>
    </r>
    <r>
      <rPr>
        <sz val="10"/>
        <rFont val="ＭＳ 明朝"/>
        <family val="1"/>
      </rPr>
      <t>市</t>
    </r>
  </si>
  <si>
    <r>
      <t>淡 路</t>
    </r>
    <r>
      <rPr>
        <sz val="10"/>
        <rFont val="ＭＳ 明朝"/>
        <family val="1"/>
      </rPr>
      <t xml:space="preserve"> </t>
    </r>
    <r>
      <rPr>
        <sz val="10"/>
        <rFont val="ＭＳ 明朝"/>
        <family val="1"/>
      </rPr>
      <t>市</t>
    </r>
  </si>
  <si>
    <t>平成２５年度</t>
  </si>
  <si>
    <t xml:space="preserve">第５表　 保険者別保険給付状況（ 一般被保険者分・その２ ） </t>
  </si>
  <si>
    <t>第７表　保険者別保険給付状況( 退職被保険者等分 )</t>
  </si>
  <si>
    <t>年度</t>
  </si>
  <si>
    <t>平成２５年度</t>
  </si>
  <si>
    <t>加 東 市</t>
  </si>
  <si>
    <t>多 可 町</t>
  </si>
  <si>
    <t>神 河 町</t>
  </si>
  <si>
    <t>たつの市</t>
  </si>
  <si>
    <t>宍 粟 市</t>
  </si>
  <si>
    <t>香 美 町</t>
  </si>
  <si>
    <t>新温泉町</t>
  </si>
  <si>
    <t>朝 来 市</t>
  </si>
  <si>
    <t>淡 路 市</t>
  </si>
  <si>
    <t xml:space="preserve">姫路市 </t>
  </si>
  <si>
    <t>神河町</t>
  </si>
  <si>
    <t>香美町</t>
  </si>
  <si>
    <r>
      <t xml:space="preserve">                 　 準組合員・組合職員 12</t>
    </r>
    <r>
      <rPr>
        <sz val="10"/>
        <rFont val="ＭＳ 明朝"/>
        <family val="1"/>
      </rPr>
      <t>,</t>
    </r>
    <r>
      <rPr>
        <sz val="10"/>
        <rFont val="ＭＳ 明朝"/>
        <family val="1"/>
      </rPr>
      <t>5</t>
    </r>
    <r>
      <rPr>
        <sz val="10"/>
        <rFont val="ＭＳ 明朝"/>
        <family val="1"/>
      </rPr>
      <t xml:space="preserve">00円　家族 </t>
    </r>
    <r>
      <rPr>
        <sz val="10"/>
        <rFont val="ＭＳ 明朝"/>
        <family val="1"/>
      </rPr>
      <t>9</t>
    </r>
    <r>
      <rPr>
        <sz val="10"/>
        <rFont val="ＭＳ 明朝"/>
        <family val="1"/>
      </rPr>
      <t>,</t>
    </r>
    <r>
      <rPr>
        <sz val="10"/>
        <rFont val="ＭＳ 明朝"/>
        <family val="1"/>
      </rPr>
      <t>0</t>
    </r>
    <r>
      <rPr>
        <sz val="10"/>
        <rFont val="ＭＳ 明朝"/>
        <family val="1"/>
      </rPr>
      <t>00円</t>
    </r>
  </si>
  <si>
    <t>所得割　　１人月額　甲・乙種組合員　0～22,500円</t>
  </si>
  <si>
    <t>後期分　　１人月額　全被保険者 4,600円（限度額 月額 15,500円）</t>
  </si>
  <si>
    <r>
      <t>介護分　　１人月額　5,3</t>
    </r>
    <r>
      <rPr>
        <sz val="10"/>
        <rFont val="ＭＳ 明朝"/>
        <family val="1"/>
      </rPr>
      <t xml:space="preserve">00円（限度額 月額 </t>
    </r>
    <r>
      <rPr>
        <sz val="10"/>
        <rFont val="ＭＳ 明朝"/>
        <family val="1"/>
      </rPr>
      <t>11</t>
    </r>
    <r>
      <rPr>
        <sz val="10"/>
        <rFont val="ＭＳ 明朝"/>
        <family val="1"/>
      </rPr>
      <t>,</t>
    </r>
    <r>
      <rPr>
        <sz val="10"/>
        <rFont val="ＭＳ 明朝"/>
        <family val="1"/>
      </rPr>
      <t>0</t>
    </r>
    <r>
      <rPr>
        <sz val="10"/>
        <rFont val="ＭＳ 明朝"/>
        <family val="1"/>
      </rPr>
      <t>00円）</t>
    </r>
  </si>
  <si>
    <t>均等割　　１人月額　経営者組合員 13,700円　従業員組合員 12,700円</t>
  </si>
  <si>
    <r>
      <t>　　　　　　　　　　組合員の世帯に属する家族(3人目まで)4,600</t>
    </r>
    <r>
      <rPr>
        <sz val="10"/>
        <rFont val="ＭＳ 明朝"/>
        <family val="1"/>
      </rPr>
      <t>円　</t>
    </r>
    <r>
      <rPr>
        <sz val="10"/>
        <rFont val="ＭＳ 明朝"/>
        <family val="1"/>
      </rPr>
      <t>(4人目以降)2,600円</t>
    </r>
  </si>
  <si>
    <t>限度額　　１世帯月額 56,600円</t>
  </si>
  <si>
    <t>食  品</t>
  </si>
  <si>
    <t>兵 庫 県</t>
  </si>
  <si>
    <t>建　設</t>
  </si>
  <si>
    <t>加東市</t>
  </si>
  <si>
    <t>多可町</t>
  </si>
  <si>
    <t>神河町</t>
  </si>
  <si>
    <t>宍粟市</t>
  </si>
  <si>
    <t>香美町</t>
  </si>
  <si>
    <t>養父市</t>
  </si>
  <si>
    <t>朝来市</t>
  </si>
  <si>
    <t>丹波市</t>
  </si>
  <si>
    <t>篠山市</t>
  </si>
  <si>
    <t>淡路市</t>
  </si>
  <si>
    <t>２７年</t>
  </si>
  <si>
    <t>２８年</t>
  </si>
  <si>
    <t>２９年</t>
  </si>
  <si>
    <t>(28年度)</t>
  </si>
  <si>
    <t>２９年</t>
  </si>
  <si>
    <t>第６表　保険者別療養の給付（診療費）諸率（一般被保険者分）</t>
  </si>
  <si>
    <t>(食事療養費を除く)</t>
  </si>
  <si>
    <t>受　診　率　（％）</t>
  </si>
  <si>
    <t>１件当たり日数（日）</t>
  </si>
  <si>
    <t>１件当たり費用額　（円）</t>
  </si>
  <si>
    <t>入　院</t>
  </si>
  <si>
    <t>入院外</t>
  </si>
  <si>
    <t>歯　科</t>
  </si>
  <si>
    <t>29（県計）</t>
  </si>
  <si>
    <t>加東市</t>
  </si>
  <si>
    <t>多可町</t>
  </si>
  <si>
    <t>神河町</t>
  </si>
  <si>
    <t>たつの市</t>
  </si>
  <si>
    <t>宍粟市</t>
  </si>
  <si>
    <t>香美町</t>
  </si>
  <si>
    <t>新温泉町</t>
  </si>
  <si>
    <t>養父市</t>
  </si>
  <si>
    <t>朝来市</t>
  </si>
  <si>
    <t>丹波市</t>
  </si>
  <si>
    <t>篠山市</t>
  </si>
  <si>
    <t>淡路市</t>
  </si>
  <si>
    <t>南あわじ市</t>
  </si>
  <si>
    <t>豊岡市</t>
  </si>
  <si>
    <t>兵庫食品</t>
  </si>
  <si>
    <t>医    師</t>
  </si>
  <si>
    <t>第８表　保険者別療養の給付（診療費）諸率（退職被保険者分）</t>
  </si>
  <si>
    <t>受　　診　　率　（％）</t>
  </si>
  <si>
    <t xml:space="preserve"> １件当たり日数（日）</t>
  </si>
  <si>
    <t>　１件当たり費用額（円）</t>
  </si>
  <si>
    <t>加東市</t>
  </si>
  <si>
    <t>多可町</t>
  </si>
  <si>
    <t>神河町</t>
  </si>
  <si>
    <t>たつの市</t>
  </si>
  <si>
    <t>宍粟市</t>
  </si>
  <si>
    <t>香美町</t>
  </si>
  <si>
    <t>新温泉町</t>
  </si>
  <si>
    <t>養父市</t>
  </si>
  <si>
    <t>朝来市</t>
  </si>
  <si>
    <t>丹波市</t>
  </si>
  <si>
    <t>篠山市</t>
  </si>
  <si>
    <t>淡路市</t>
  </si>
  <si>
    <t>南あわじ市</t>
  </si>
  <si>
    <t>豊岡市</t>
  </si>
  <si>
    <t>第９表　保険者別療養の給付（診療費）諸率（全被保険者分）</t>
  </si>
  <si>
    <t>１件当たり費用額（円）</t>
  </si>
  <si>
    <t>第１０表　保険者別・制度別１人当たり費用額（診療費）及び前年度比</t>
  </si>
  <si>
    <t>合　　　　計</t>
  </si>
  <si>
    <t>金額（円）</t>
  </si>
  <si>
    <t>伸率</t>
  </si>
  <si>
    <t>第１１表　保険者別・制度別一日当たり費用額（診療費）</t>
  </si>
  <si>
    <t>一般被保険者分</t>
  </si>
  <si>
    <t>退職被保険者分</t>
  </si>
  <si>
    <t>全被保険者</t>
  </si>
  <si>
    <t>第１２表　保険者別・制度別一人当たり費用額（診療費）</t>
  </si>
  <si>
    <t>入院時食事療養費を除く</t>
  </si>
  <si>
    <t>入　　　　　院</t>
  </si>
  <si>
    <t>入　　院　　外</t>
  </si>
  <si>
    <t>歯　　　科</t>
  </si>
  <si>
    <t xml:space="preserve"> 1</t>
  </si>
  <si>
    <t xml:space="preserve"> 2</t>
  </si>
  <si>
    <t xml:space="preserve"> 3</t>
  </si>
  <si>
    <t xml:space="preserve"> 4</t>
  </si>
  <si>
    <t xml:space="preserve"> 5</t>
  </si>
  <si>
    <t xml:space="preserve"> 6</t>
  </si>
  <si>
    <t xml:space="preserve"> 7</t>
  </si>
  <si>
    <t xml:space="preserve"> 8</t>
  </si>
  <si>
    <t xml:space="preserve"> 9</t>
  </si>
  <si>
    <t>加東市</t>
  </si>
  <si>
    <t>多可町</t>
  </si>
  <si>
    <t>神河町</t>
  </si>
  <si>
    <t>たつの市</t>
  </si>
  <si>
    <t>宍粟市</t>
  </si>
  <si>
    <t>香美町</t>
  </si>
  <si>
    <t>新温泉町</t>
  </si>
  <si>
    <t>養父市</t>
  </si>
  <si>
    <t>朝来市</t>
  </si>
  <si>
    <t>丹波市</t>
  </si>
  <si>
    <t>篠山市</t>
  </si>
  <si>
    <t>淡路市</t>
  </si>
  <si>
    <t>南あわじ市</t>
  </si>
  <si>
    <t>豊岡市</t>
  </si>
  <si>
    <t>第１６表　年度別・保険者別診療施設一般状況</t>
  </si>
  <si>
    <t>保険者　番号</t>
  </si>
  <si>
    <t>年  　　度</t>
  </si>
  <si>
    <t>診療施設
名　　  称</t>
  </si>
  <si>
    <t>診療開始
年 月  日</t>
  </si>
  <si>
    <t>診療施設の規模</t>
  </si>
  <si>
    <t>診　　療　　科　　目</t>
  </si>
  <si>
    <t>病　　　床　　　数</t>
  </si>
  <si>
    <t xml:space="preserve">                        職                    員                      数</t>
  </si>
  <si>
    <t>年　度</t>
  </si>
  <si>
    <t>一般医</t>
  </si>
  <si>
    <t>歯科医</t>
  </si>
  <si>
    <t>薬剤師</t>
  </si>
  <si>
    <t>正看護師</t>
  </si>
  <si>
    <t>技術職員</t>
  </si>
  <si>
    <t>事務職員</t>
  </si>
  <si>
    <t>その他</t>
  </si>
  <si>
    <t>計</t>
  </si>
  <si>
    <t>保険者名</t>
  </si>
  <si>
    <t>甲型</t>
  </si>
  <si>
    <t>乙型</t>
  </si>
  <si>
    <t>丙型</t>
  </si>
  <si>
    <t>丁型</t>
  </si>
  <si>
    <t>一般(療養)</t>
  </si>
  <si>
    <t>結核</t>
  </si>
  <si>
    <t>精神</t>
  </si>
  <si>
    <t>伝染</t>
  </si>
  <si>
    <t>計</t>
  </si>
  <si>
    <t>専任</t>
  </si>
  <si>
    <t>兼務</t>
  </si>
  <si>
    <t>延数</t>
  </si>
  <si>
    <t>施設名</t>
  </si>
  <si>
    <t>平成25年度</t>
  </si>
  <si>
    <t>平成26年度</t>
  </si>
  <si>
    <t>平成27年度</t>
  </si>
  <si>
    <t>平成28年度</t>
  </si>
  <si>
    <t>平成29年度</t>
  </si>
  <si>
    <t>姫路市</t>
  </si>
  <si>
    <t xml:space="preserve"> 家島診療所 </t>
  </si>
  <si>
    <t>S60. 6. 1</t>
  </si>
  <si>
    <t>内、小、外</t>
  </si>
  <si>
    <t>家  島</t>
  </si>
  <si>
    <t>洲本市</t>
  </si>
  <si>
    <t xml:space="preserve"> 上灘診療所</t>
  </si>
  <si>
    <t>S38. 6. 1</t>
  </si>
  <si>
    <t>内</t>
  </si>
  <si>
    <t>上  灘</t>
  </si>
  <si>
    <t xml:space="preserve"> 五色診療所</t>
  </si>
  <si>
    <t>S57. 3. 1</t>
  </si>
  <si>
    <t>内、胃、小、外、整、眼、放</t>
  </si>
  <si>
    <t>五  色</t>
  </si>
  <si>
    <t xml:space="preserve"> 鮎原診療所</t>
  </si>
  <si>
    <t>S23. 6. 1</t>
  </si>
  <si>
    <t>内、胃、小、外、整、放</t>
  </si>
  <si>
    <t>鮎　原</t>
  </si>
  <si>
    <t xml:space="preserve"> 堺診療所</t>
  </si>
  <si>
    <t>H 6. 6. 1</t>
  </si>
  <si>
    <t>内、小、外、放</t>
  </si>
  <si>
    <t>堺</t>
  </si>
  <si>
    <t>勘定計</t>
  </si>
  <si>
    <t>勘定計</t>
  </si>
  <si>
    <t>15</t>
  </si>
  <si>
    <t>宝塚市</t>
  </si>
  <si>
    <t xml:space="preserve"> 宝塚診療所</t>
  </si>
  <si>
    <t>S27. 1.20</t>
  </si>
  <si>
    <t>内、歯、歯口外</t>
  </si>
  <si>
    <t>宝  塚</t>
  </si>
  <si>
    <t>多可町</t>
  </si>
  <si>
    <t xml:space="preserve"> 八千代診療所</t>
  </si>
  <si>
    <t>H17.11. 1</t>
  </si>
  <si>
    <t>内、消、循</t>
  </si>
  <si>
    <t>八千代</t>
  </si>
  <si>
    <t xml:space="preserve"> 波賀診療所</t>
  </si>
  <si>
    <t>S22. 3. 1</t>
  </si>
  <si>
    <t>内、外</t>
  </si>
  <si>
    <t>波  賀</t>
  </si>
  <si>
    <t xml:space="preserve"> 千種診療所</t>
  </si>
  <si>
    <t>S24.12. 1</t>
  </si>
  <si>
    <t>内、小、外、眼</t>
  </si>
  <si>
    <t>千  種</t>
  </si>
  <si>
    <t>香美町</t>
  </si>
  <si>
    <t xml:space="preserve"> 佐津診療所</t>
  </si>
  <si>
    <t>S56. 4. 1</t>
  </si>
  <si>
    <t>内</t>
  </si>
  <si>
    <t>佐  津</t>
  </si>
  <si>
    <t xml:space="preserve"> 兎塚診療所</t>
  </si>
  <si>
    <t>S30. 4. 1</t>
  </si>
  <si>
    <t>兎  塚</t>
  </si>
  <si>
    <t xml:space="preserve"> 川会診療所</t>
  </si>
  <si>
    <t>S36. 4. 1</t>
  </si>
  <si>
    <t>川  会</t>
  </si>
  <si>
    <t xml:space="preserve"> 兎塚歯科診療所 </t>
  </si>
  <si>
    <t>S61. 4. 1</t>
  </si>
  <si>
    <t>歯</t>
  </si>
  <si>
    <t>兎塚歯</t>
  </si>
  <si>
    <t xml:space="preserve"> 川会歯科診療所  </t>
  </si>
  <si>
    <t>S61. 4. 1</t>
  </si>
  <si>
    <t>川会歯</t>
  </si>
  <si>
    <t xml:space="preserve"> 小代診療所</t>
  </si>
  <si>
    <t>S28. 8. 1</t>
  </si>
  <si>
    <t>内、歯</t>
  </si>
  <si>
    <t>小　代</t>
  </si>
  <si>
    <t>保険者計</t>
  </si>
  <si>
    <t>新温泉町</t>
  </si>
  <si>
    <t xml:space="preserve"> 照来診療所</t>
  </si>
  <si>
    <t>S30. 6. 1</t>
  </si>
  <si>
    <t>内、小、外</t>
  </si>
  <si>
    <t>照  来</t>
  </si>
  <si>
    <t>八田診療所</t>
  </si>
  <si>
    <t>八　田</t>
  </si>
  <si>
    <t xml:space="preserve"> 歯科診療所</t>
  </si>
  <si>
    <t>S50. 6. 1</t>
  </si>
  <si>
    <t>歯、歯口</t>
  </si>
  <si>
    <t>歯  科</t>
  </si>
  <si>
    <t xml:space="preserve"> 建屋診療所</t>
  </si>
  <si>
    <t>S48. 9. 1</t>
  </si>
  <si>
    <t>内、循、小</t>
  </si>
  <si>
    <t>建  屋</t>
  </si>
  <si>
    <t xml:space="preserve"> 大屋診療所</t>
  </si>
  <si>
    <t>大　屋</t>
  </si>
  <si>
    <t xml:space="preserve"> 大屋歯科診療所</t>
  </si>
  <si>
    <t>大屋歯科</t>
  </si>
  <si>
    <t xml:space="preserve"> 出合診療所</t>
  </si>
  <si>
    <t>内、外、整、麻</t>
  </si>
  <si>
    <t>出  合</t>
  </si>
  <si>
    <t xml:space="preserve"> 大谷診療所</t>
  </si>
  <si>
    <t>大　谷</t>
  </si>
  <si>
    <t xml:space="preserve"> 青垣診療所</t>
  </si>
  <si>
    <t>S30.10. 1</t>
  </si>
  <si>
    <t>内、消、循、小、皮、眼</t>
  </si>
  <si>
    <t>青  垣</t>
  </si>
  <si>
    <t>79</t>
  </si>
  <si>
    <t>篠山市</t>
  </si>
  <si>
    <t xml:space="preserve"> 東雲診療所</t>
  </si>
  <si>
    <t>S21.11.15</t>
  </si>
  <si>
    <t>東  雲</t>
  </si>
  <si>
    <t xml:space="preserve"> 後川診療所</t>
  </si>
  <si>
    <t>S30. 4.10</t>
  </si>
  <si>
    <t>後  川</t>
  </si>
  <si>
    <t xml:space="preserve"> 今田診療所</t>
  </si>
  <si>
    <t xml:space="preserve"> H10.7.1</t>
  </si>
  <si>
    <t>内、外、整、小</t>
  </si>
  <si>
    <t>今　田</t>
  </si>
  <si>
    <t xml:space="preserve"> 草山診療所 </t>
  </si>
  <si>
    <t>S32. 4. 1</t>
  </si>
  <si>
    <t>内、小</t>
  </si>
  <si>
    <t>草  山</t>
  </si>
  <si>
    <t>淡路市</t>
  </si>
  <si>
    <t xml:space="preserve"> 北淡診療所</t>
  </si>
  <si>
    <t>S32. 5.25</t>
  </si>
  <si>
    <t>内、神、精、呼、眼</t>
  </si>
  <si>
    <t>北  淡</t>
  </si>
  <si>
    <t xml:space="preserve"> 仁井診療所</t>
  </si>
  <si>
    <t>S30. 3.22</t>
  </si>
  <si>
    <t>内、呼</t>
  </si>
  <si>
    <t>仁  井</t>
  </si>
  <si>
    <t xml:space="preserve"> 阿那賀診療所</t>
  </si>
  <si>
    <t>S33. 8. 1</t>
  </si>
  <si>
    <t>阿那賀</t>
  </si>
  <si>
    <t xml:space="preserve"> 伊加利診療所</t>
  </si>
  <si>
    <t>S37.11. 1</t>
  </si>
  <si>
    <t>伊加利</t>
  </si>
  <si>
    <t xml:space="preserve"> 沼島診療所</t>
  </si>
  <si>
    <t>S38. 5. 1</t>
  </si>
  <si>
    <t>沼  島</t>
  </si>
  <si>
    <t xml:space="preserve"> 灘診療所</t>
  </si>
  <si>
    <t>灘</t>
  </si>
  <si>
    <t>豊岡市</t>
  </si>
  <si>
    <t xml:space="preserve"> 資母診療所 </t>
  </si>
  <si>
    <t>S61. 4. 1</t>
  </si>
  <si>
    <t>内、外、脳外、眼、形</t>
  </si>
  <si>
    <t>資  母</t>
  </si>
  <si>
    <t>（注）</t>
  </si>
  <si>
    <t>１　職員数については診療施設運営状況報告による人員数であり、他の診療所と兼務しているものを「兼務」として再掲している。</t>
  </si>
  <si>
    <t>２　技術職とは、助産師、准看護師、看護業務補助者、理学療法士、作業療法士、視能訓練士、歯科衛生士、歯科技工士、診療放射線技師、臨床検査技師等をいう。</t>
  </si>
  <si>
    <t>３　診療施設の規模　「甲型」＝出張診療所、「乙型」＝５床以下の常設診療所、「丙型」＝６床以上１９床以下の常設診療所、「丁型」＝病院（２０床以上）</t>
  </si>
  <si>
    <t>第１７表　年度別・保険者別診療施設診療状況　（その１）</t>
  </si>
  <si>
    <t>第１７表　年度別・保険者別診療施設診療状況　（その２）</t>
  </si>
  <si>
    <t>保険者
番　号</t>
  </si>
  <si>
    <t>年　　度</t>
  </si>
  <si>
    <t>診療施設
名　　称</t>
  </si>
  <si>
    <t>国　　　　　　民　　　　　　健　　　　　　康　　　　　　保　　　　　　険　　　　　　分</t>
  </si>
  <si>
    <t>年　度</t>
  </si>
  <si>
    <t xml:space="preserve">そ    　　  　　の   　　   　　他     　　 　　分 </t>
  </si>
  <si>
    <t>入　   　　　院</t>
  </si>
  <si>
    <t>入　　　　院　　　　外</t>
  </si>
  <si>
    <t>歯　　科　　診　　療</t>
  </si>
  <si>
    <t>食　　事　　療　　養</t>
  </si>
  <si>
    <t>計</t>
  </si>
  <si>
    <t>件数(件)</t>
  </si>
  <si>
    <t>日数(日)</t>
  </si>
  <si>
    <t>費用額(円)</t>
  </si>
  <si>
    <t>食事数(回)</t>
  </si>
  <si>
    <t>施設名</t>
  </si>
  <si>
    <t>食事数(回)</t>
  </si>
  <si>
    <t>平成25年度</t>
  </si>
  <si>
    <t>平成26年度</t>
  </si>
  <si>
    <t>平成27年度</t>
  </si>
  <si>
    <t>平成28年度</t>
  </si>
  <si>
    <t>平成29年度</t>
  </si>
  <si>
    <t>検算(国保＋国保以外）</t>
  </si>
  <si>
    <t>上　灘</t>
  </si>
  <si>
    <t>五  色</t>
  </si>
  <si>
    <t xml:space="preserve"> 五色診療所  </t>
  </si>
  <si>
    <t>鮎  原</t>
  </si>
  <si>
    <t xml:space="preserve"> 鮎原診療所  </t>
  </si>
  <si>
    <t xml:space="preserve"> 堺診療所 </t>
  </si>
  <si>
    <t>勘定計</t>
  </si>
  <si>
    <t xml:space="preserve"> 宝塚診療所  </t>
  </si>
  <si>
    <t>宍粟市</t>
  </si>
  <si>
    <t>宍粟市</t>
  </si>
  <si>
    <t xml:space="preserve"> 波賀診療所  </t>
  </si>
  <si>
    <t xml:space="preserve"> 千種診療所</t>
  </si>
  <si>
    <t xml:space="preserve"> 千種診療所  </t>
  </si>
  <si>
    <t>香美町</t>
  </si>
  <si>
    <t>57</t>
  </si>
  <si>
    <t xml:space="preserve"> 佐津診療所  </t>
  </si>
  <si>
    <t xml:space="preserve"> 兎塚診療所  </t>
  </si>
  <si>
    <t xml:space="preserve"> 川会診療所  </t>
  </si>
  <si>
    <t xml:space="preserve"> 兎塚歯科診療所</t>
  </si>
  <si>
    <t xml:space="preserve"> 川会歯科診療所 </t>
  </si>
  <si>
    <t xml:space="preserve"> 川会歯科診療所</t>
  </si>
  <si>
    <t>新温泉町</t>
  </si>
  <si>
    <t xml:space="preserve"> 八田診療所</t>
  </si>
  <si>
    <t>八  田</t>
  </si>
  <si>
    <t xml:space="preserve"> 歯科診療所</t>
  </si>
  <si>
    <t>養父市</t>
  </si>
  <si>
    <t xml:space="preserve"> 大屋歯科診療所 </t>
  </si>
  <si>
    <t>大屋歯科</t>
  </si>
  <si>
    <t>大　谷</t>
  </si>
  <si>
    <t>丹波市</t>
  </si>
  <si>
    <t>篠山市</t>
  </si>
  <si>
    <t>東　雲</t>
  </si>
  <si>
    <t>後　川</t>
  </si>
  <si>
    <t xml:space="preserve"> 今田診療所</t>
  </si>
  <si>
    <t>今  田</t>
  </si>
  <si>
    <t xml:space="preserve"> 草山診療所</t>
  </si>
  <si>
    <t>草　山</t>
  </si>
  <si>
    <t xml:space="preserve"> 沼島診療所</t>
  </si>
  <si>
    <t>沼　島</t>
  </si>
  <si>
    <t xml:space="preserve"> 灘診療所</t>
  </si>
  <si>
    <t>灘</t>
  </si>
  <si>
    <t xml:space="preserve"> 資母診療所</t>
  </si>
  <si>
    <t>食事療養の件数については再掲である。食事数は計に含まれない。</t>
  </si>
  <si>
    <t>総合計</t>
  </si>
  <si>
    <t>第１８表　年度別・保険者別診療施設経理状況（歳入等）</t>
  </si>
  <si>
    <t>第１８表　年度別・保険者別診療施設経理状況（歳出等）</t>
  </si>
  <si>
    <t>(単位  円)</t>
  </si>
  <si>
    <t xml:space="preserve">      (単位  円)</t>
  </si>
  <si>
    <t>診        療        収        入</t>
  </si>
  <si>
    <t>繰              入              金</t>
  </si>
  <si>
    <t>歳</t>
  </si>
  <si>
    <t>　　　　出</t>
  </si>
  <si>
    <t xml:space="preserve"> 5月31日現在</t>
  </si>
  <si>
    <t>入    院</t>
  </si>
  <si>
    <t>外    来</t>
  </si>
  <si>
    <t>県支出金</t>
  </si>
  <si>
    <t>他 会 計</t>
  </si>
  <si>
    <t>基    金</t>
  </si>
  <si>
    <t xml:space="preserve"> 事  業  勘  定</t>
  </si>
  <si>
    <t>繰 越 金</t>
  </si>
  <si>
    <t>その他の</t>
  </si>
  <si>
    <t>合      計</t>
  </si>
  <si>
    <t>総  務  費</t>
  </si>
  <si>
    <t>医          業          費</t>
  </si>
  <si>
    <t>施設整備費</t>
  </si>
  <si>
    <t>公 債 費</t>
  </si>
  <si>
    <t>積  立  金</t>
  </si>
  <si>
    <t>市  町  債</t>
  </si>
  <si>
    <t>国庫補助再掲</t>
  </si>
  <si>
    <t>収    入</t>
  </si>
  <si>
    <t>医  業  費</t>
  </si>
  <si>
    <t>給 食 費</t>
  </si>
  <si>
    <t>支    出</t>
  </si>
  <si>
    <t>保  有  額</t>
  </si>
  <si>
    <t>平成25年度</t>
  </si>
  <si>
    <t>平成26年度</t>
  </si>
  <si>
    <t>平成27年度</t>
  </si>
  <si>
    <t>平成28年度</t>
  </si>
  <si>
    <t>平成29年度</t>
  </si>
  <si>
    <t>姫路市</t>
  </si>
  <si>
    <t xml:space="preserve"> 家島診療所 </t>
  </si>
  <si>
    <t xml:space="preserve"> 上灘診療所</t>
  </si>
  <si>
    <t>上　灘</t>
  </si>
  <si>
    <t>洲本市</t>
  </si>
  <si>
    <t xml:space="preserve"> 上灘診療所</t>
  </si>
  <si>
    <t>五  色</t>
  </si>
  <si>
    <t xml:space="preserve"> 五色診療所</t>
  </si>
  <si>
    <t>五  色</t>
  </si>
  <si>
    <t xml:space="preserve"> 鮎原診療所</t>
  </si>
  <si>
    <t xml:space="preserve"> 鮎原診療所</t>
  </si>
  <si>
    <t xml:space="preserve"> 堺診療所</t>
  </si>
  <si>
    <t xml:space="preserve"> 堺診療所</t>
  </si>
  <si>
    <t xml:space="preserve"> 宝塚診療所</t>
  </si>
  <si>
    <t xml:space="preserve"> 宝塚診療所</t>
  </si>
  <si>
    <t>八千代</t>
  </si>
  <si>
    <t>多可町</t>
  </si>
  <si>
    <t xml:space="preserve"> 八千代診療所</t>
  </si>
  <si>
    <t xml:space="preserve"> 波賀診療所</t>
  </si>
  <si>
    <t>宍粟市</t>
  </si>
  <si>
    <t xml:space="preserve"> 波賀診療所</t>
  </si>
  <si>
    <t xml:space="preserve"> 千種診療所</t>
  </si>
  <si>
    <t xml:space="preserve"> 千種診療所</t>
  </si>
  <si>
    <t>香美町</t>
  </si>
  <si>
    <t xml:space="preserve"> 佐津診療所</t>
  </si>
  <si>
    <t>香美町</t>
  </si>
  <si>
    <t xml:space="preserve"> 佐津診療所</t>
  </si>
  <si>
    <t xml:space="preserve"> 兎塚診療所</t>
  </si>
  <si>
    <t xml:space="preserve"> 川会診療所</t>
  </si>
  <si>
    <t>兎塚歯科診療所</t>
  </si>
  <si>
    <t>兎塚歯科診療所</t>
  </si>
  <si>
    <t>川会歯科診療所</t>
  </si>
  <si>
    <t>川会歯科診療所</t>
  </si>
  <si>
    <t>小　代</t>
  </si>
  <si>
    <t xml:space="preserve"> 小代診療所</t>
  </si>
  <si>
    <t>新温泉町</t>
  </si>
  <si>
    <t xml:space="preserve"> 照来診療所</t>
  </si>
  <si>
    <t xml:space="preserve"> 八田診療所</t>
  </si>
  <si>
    <t xml:space="preserve"> 歯科診療所</t>
  </si>
  <si>
    <t>養父市</t>
  </si>
  <si>
    <t>養父市</t>
  </si>
  <si>
    <t xml:space="preserve"> 建屋診療所</t>
  </si>
  <si>
    <t>大　屋</t>
  </si>
  <si>
    <t xml:space="preserve"> 大屋診療所</t>
  </si>
  <si>
    <t>大屋歯科診療所</t>
  </si>
  <si>
    <t>大屋歯科</t>
  </si>
  <si>
    <t>大屋歯科診療所</t>
  </si>
  <si>
    <t xml:space="preserve"> 出合診療所</t>
  </si>
  <si>
    <t>大　谷</t>
  </si>
  <si>
    <t xml:space="preserve"> 大谷診療所</t>
  </si>
  <si>
    <t>丹波市</t>
  </si>
  <si>
    <t xml:space="preserve"> 青垣診療所</t>
  </si>
  <si>
    <t>篠山市</t>
  </si>
  <si>
    <t xml:space="preserve"> 東雲診療所</t>
  </si>
  <si>
    <t xml:space="preserve"> 後川診療所</t>
  </si>
  <si>
    <t>今　田</t>
  </si>
  <si>
    <t xml:space="preserve"> 今田診療所</t>
  </si>
  <si>
    <t xml:space="preserve"> 草山診療所</t>
  </si>
  <si>
    <t>保険者計</t>
  </si>
  <si>
    <t>淡路市</t>
  </si>
  <si>
    <t xml:space="preserve"> 北淡診療所</t>
  </si>
  <si>
    <t xml:space="preserve"> 仁井診療所</t>
  </si>
  <si>
    <t>南あわじ市</t>
  </si>
  <si>
    <t xml:space="preserve"> 阿那賀診療所</t>
  </si>
  <si>
    <t xml:space="preserve"> 伊加利診療所</t>
  </si>
  <si>
    <t xml:space="preserve"> 沼島診療所</t>
  </si>
  <si>
    <t>灘</t>
  </si>
  <si>
    <t xml:space="preserve"> 灘診療所</t>
  </si>
  <si>
    <t>豊岡市</t>
  </si>
  <si>
    <t xml:space="preserve"> 資母診療所 </t>
  </si>
  <si>
    <t>※　数値は按分している場合がある。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</si>
</sst>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E+00"/>
    <numFmt numFmtId="201" formatCode="&quot;¥&quot;\!\$#,##0.00;&quot;¥&quot;\!\(&quot;¥&quot;\!\$#,##0.00&quot;¥&quot;\!\)"/>
    <numFmt numFmtId="202" formatCode="&quot;¥&quot;\!\$#,##0;&quot;¥&quot;\!\(&quot;¥&quot;\!\$#,##0&quot;¥&quot;\!\)"/>
    <numFmt numFmtId="203" formatCode="[$-411]ee&quot;¥&quot;\!\-m&quot;¥&quot;\!\-d"/>
    <numFmt numFmtId="204" formatCode="m/d"/>
    <numFmt numFmtId="205" formatCode="m/d/yy&quot;¥&quot;\!\ h:mm"/>
    <numFmt numFmtId="206" formatCode="[$-411]ee/m/d"/>
    <numFmt numFmtId="207" formatCode="[$-411]ee&quot;年&quot;m&quot;月&quot;d&quot;日&quot;"/>
    <numFmt numFmtId="208" formatCode="[$-411]gggee&quot;年&quot;m&quot;月&quot;d&quot;日&quot;"/>
    <numFmt numFmtId="209" formatCode="0.0"/>
    <numFmt numFmtId="210" formatCode="0.000"/>
    <numFmt numFmtId="211" formatCode="[Red]0"/>
    <numFmt numFmtId="212" formatCode="[Red][$-411]ge\!\nee\!\a\!\l"/>
    <numFmt numFmtId="213" formatCode="#,##0.0"/>
    <numFmt numFmtId="214" formatCode="0_);[Red]&quot;¥&quot;\!\(0&quot;¥&quot;\!\)"/>
    <numFmt numFmtId="215" formatCode="#,##0_ "/>
    <numFmt numFmtId="216" formatCode="#,##0_);[Red]\(#,##0\)"/>
    <numFmt numFmtId="217" formatCode="0.00_);[Red]\(0.00\)"/>
    <numFmt numFmtId="218" formatCode="0.0_ "/>
    <numFmt numFmtId="219" formatCode="###,##0"/>
    <numFmt numFmtId="220" formatCode="#,###,##0"/>
    <numFmt numFmtId="221" formatCode="000"/>
    <numFmt numFmtId="222" formatCode="#,##0.00_ "/>
    <numFmt numFmtId="223" formatCode="&quot;Yes&quot;;&quot;Yes&quot;;&quot;No&quot;"/>
    <numFmt numFmtId="224" formatCode="&quot;True&quot;;&quot;True&quot;;&quot;False&quot;"/>
    <numFmt numFmtId="225" formatCode="&quot;On&quot;;&quot;On&quot;;&quot;Off&quot;"/>
    <numFmt numFmtId="226" formatCode="[$€-2]\ #,##0.00_);[Red]\([$€-2]\ #,##0.00\)"/>
    <numFmt numFmtId="227" formatCode="0_ "/>
    <numFmt numFmtId="228" formatCode="#,##0_ ;[Red]\-#,##0\ "/>
    <numFmt numFmtId="229" formatCode="###,###,###,##0"/>
    <numFmt numFmtId="230" formatCode="#,##0.00_);[Red]\(#,##0.00\)"/>
    <numFmt numFmtId="231" formatCode="#0"/>
    <numFmt numFmtId="232" formatCode="0_);[Red]\(0\)"/>
    <numFmt numFmtId="233" formatCode="#,##0.000"/>
    <numFmt numFmtId="234" formatCode="#,##0;&quot;△ &quot;#,##0"/>
  </numFmts>
  <fonts count="114">
    <font>
      <sz val="10"/>
      <name val="ＭＳ 明朝"/>
      <family val="1"/>
    </font>
    <font>
      <b/>
      <sz val="12"/>
      <name val="System"/>
      <family val="0"/>
    </font>
    <font>
      <u val="single"/>
      <sz val="12"/>
      <name val="System"/>
      <family val="0"/>
    </font>
    <font>
      <strike/>
      <sz val="12"/>
      <name val="System"/>
      <family val="0"/>
    </font>
    <font>
      <sz val="11"/>
      <name val="明朝"/>
      <family val="3"/>
    </font>
    <font>
      <b/>
      <sz val="10"/>
      <name val="ＭＳ 明朝"/>
      <family val="1"/>
    </font>
    <font>
      <sz val="14"/>
      <name val="ＭＳ 明朝"/>
      <family val="1"/>
    </font>
    <font>
      <sz val="6"/>
      <name val="ＭＳ Ｐ明朝"/>
      <family val="1"/>
    </font>
    <font>
      <sz val="6"/>
      <name val="ＭＳ Ｐゴシック"/>
      <family val="3"/>
    </font>
    <font>
      <b/>
      <sz val="10"/>
      <color indexed="10"/>
      <name val="ＭＳ 明朝"/>
      <family val="1"/>
    </font>
    <font>
      <sz val="10"/>
      <color indexed="10"/>
      <name val="ＭＳ 明朝"/>
      <family val="1"/>
    </font>
    <font>
      <sz val="6"/>
      <name val="ＭＳ 明朝"/>
      <family val="1"/>
    </font>
    <font>
      <b/>
      <sz val="10"/>
      <name val="ＭＳ Ｐゴシック"/>
      <family val="3"/>
    </font>
    <font>
      <sz val="10"/>
      <name val="ＭＳ Ｐゴシック"/>
      <family val="3"/>
    </font>
    <font>
      <sz val="11"/>
      <name val="ＭＳ Ｐゴシック"/>
      <family val="3"/>
    </font>
    <font>
      <i/>
      <sz val="11"/>
      <name val="ＭＳ Ｐゴシック"/>
      <family val="3"/>
    </font>
    <font>
      <b/>
      <sz val="11"/>
      <name val="ＭＳ Ｐゴシック"/>
      <family val="3"/>
    </font>
    <font>
      <b/>
      <sz val="10"/>
      <color indexed="8"/>
      <name val="ＭＳ Ｐゴシック"/>
      <family val="3"/>
    </font>
    <font>
      <sz val="9"/>
      <name val="ＭＳ 明朝"/>
      <family val="1"/>
    </font>
    <font>
      <sz val="9"/>
      <color indexed="10"/>
      <name val="ＭＳ 明朝"/>
      <family val="1"/>
    </font>
    <font>
      <b/>
      <sz val="9"/>
      <color indexed="10"/>
      <name val="ＭＳ 明朝"/>
      <family val="1"/>
    </font>
    <font>
      <b/>
      <sz val="9"/>
      <name val="ＭＳ 明朝"/>
      <family val="1"/>
    </font>
    <font>
      <sz val="7.5"/>
      <name val="ＭＳ 明朝"/>
      <family val="1"/>
    </font>
    <font>
      <sz val="11"/>
      <name val="ＭＳ 明朝"/>
      <family val="1"/>
    </font>
    <font>
      <sz val="10"/>
      <name val="ＭＳ ゴシック"/>
      <family val="3"/>
    </font>
    <font>
      <sz val="12"/>
      <name val="ＭＳ 明朝"/>
      <family val="1"/>
    </font>
    <font>
      <b/>
      <sz val="9.5"/>
      <color indexed="10"/>
      <name val="ＭＳ 明朝"/>
      <family val="1"/>
    </font>
    <font>
      <sz val="8"/>
      <name val="ＭＳ 明朝"/>
      <family val="1"/>
    </font>
    <font>
      <sz val="8.5"/>
      <name val="ＭＳ 明朝"/>
      <family val="1"/>
    </font>
    <font>
      <sz val="12"/>
      <color indexed="21"/>
      <name val="ＭＳ 明朝"/>
      <family val="1"/>
    </font>
    <font>
      <b/>
      <sz val="10"/>
      <color indexed="12"/>
      <name val="HGｺﾞｼｯｸE"/>
      <family val="3"/>
    </font>
    <font>
      <sz val="9"/>
      <color indexed="48"/>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0"/>
      <color indexed="8"/>
      <name val="ＭＳ 明朝"/>
      <family val="1"/>
    </font>
    <font>
      <sz val="14"/>
      <color indexed="8"/>
      <name val="ＭＳ 明朝"/>
      <family val="1"/>
    </font>
    <font>
      <sz val="6"/>
      <color indexed="8"/>
      <name val="ＭＳ 明朝"/>
      <family val="1"/>
    </font>
    <font>
      <sz val="9"/>
      <color indexed="8"/>
      <name val="ＭＳ 明朝"/>
      <family val="1"/>
    </font>
    <font>
      <b/>
      <sz val="9"/>
      <color indexed="8"/>
      <name val="ＭＳ 明朝"/>
      <family val="1"/>
    </font>
    <font>
      <sz val="11"/>
      <color indexed="8"/>
      <name val="ＭＳ 明朝"/>
      <family val="1"/>
    </font>
    <font>
      <sz val="9.5"/>
      <color indexed="8"/>
      <name val="ＭＳ 明朝"/>
      <family val="1"/>
    </font>
    <font>
      <b/>
      <sz val="9.5"/>
      <color indexed="8"/>
      <name val="ＭＳ 明朝"/>
      <family val="1"/>
    </font>
    <font>
      <sz val="9"/>
      <color indexed="8"/>
      <name val="System"/>
      <family val="0"/>
    </font>
    <font>
      <sz val="10"/>
      <color indexed="8"/>
      <name val="System"/>
      <family val="0"/>
    </font>
    <font>
      <strike/>
      <sz val="10"/>
      <color indexed="8"/>
      <name val="ＭＳ 明朝"/>
      <family val="1"/>
    </font>
    <font>
      <sz val="8"/>
      <color indexed="8"/>
      <name val="ＭＳ 明朝"/>
      <family val="1"/>
    </font>
    <font>
      <sz val="8.5"/>
      <color indexed="8"/>
      <name val="ＭＳ 明朝"/>
      <family val="1"/>
    </font>
    <font>
      <sz val="18"/>
      <name val="標準明朝"/>
      <family val="1"/>
    </font>
    <font>
      <sz val="12"/>
      <name val="明朝"/>
      <family val="3"/>
    </font>
    <font>
      <sz val="12"/>
      <name val="標準明朝"/>
      <family val="1"/>
    </font>
    <font>
      <sz val="16"/>
      <name val="標準明朝"/>
      <family val="1"/>
    </font>
    <font>
      <sz val="12"/>
      <name val="ＭＳ ゴシック"/>
      <family val="3"/>
    </font>
    <font>
      <sz val="12"/>
      <name val="System"/>
      <family val="0"/>
    </font>
    <font>
      <sz val="16"/>
      <color indexed="8"/>
      <name val="標準明朝"/>
      <family val="1"/>
    </font>
    <font>
      <sz val="18"/>
      <color indexed="8"/>
      <name val="標準明朝"/>
      <family val="1"/>
    </font>
    <font>
      <sz val="12"/>
      <color indexed="8"/>
      <name val="明朝"/>
      <family val="3"/>
    </font>
    <font>
      <sz val="12"/>
      <color indexed="8"/>
      <name val="標準明朝"/>
      <family val="1"/>
    </font>
    <font>
      <sz val="12"/>
      <color indexed="8"/>
      <name val="ＭＳ Ｐゴシック"/>
      <family val="3"/>
    </font>
    <font>
      <sz val="12"/>
      <name val="ＭＳ Ｐゴシック"/>
      <family val="3"/>
    </font>
    <font>
      <sz val="14"/>
      <name val="標準ゴシック"/>
      <family val="3"/>
    </font>
    <font>
      <sz val="9"/>
      <name val="ＭＳ Ｐゴシック"/>
      <family val="3"/>
    </font>
    <font>
      <sz val="10"/>
      <name val="標準ゴシック"/>
      <family val="3"/>
    </font>
    <font>
      <sz val="10"/>
      <color indexed="8"/>
      <name val="標準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0"/>
      <color theme="1"/>
      <name val="ＭＳ 明朝"/>
      <family val="1"/>
    </font>
    <font>
      <sz val="14"/>
      <color theme="1"/>
      <name val="ＭＳ 明朝"/>
      <family val="1"/>
    </font>
    <font>
      <sz val="12"/>
      <color theme="1"/>
      <name val="ＭＳ 明朝"/>
      <family val="1"/>
    </font>
    <font>
      <sz val="6"/>
      <color theme="1"/>
      <name val="ＭＳ 明朝"/>
      <family val="1"/>
    </font>
    <font>
      <sz val="9"/>
      <color theme="1"/>
      <name val="ＭＳ 明朝"/>
      <family val="1"/>
    </font>
    <font>
      <b/>
      <sz val="9"/>
      <color theme="1"/>
      <name val="ＭＳ 明朝"/>
      <family val="1"/>
    </font>
    <font>
      <sz val="11"/>
      <color theme="1"/>
      <name val="ＭＳ 明朝"/>
      <family val="1"/>
    </font>
    <font>
      <sz val="9.5"/>
      <color theme="1"/>
      <name val="ＭＳ 明朝"/>
      <family val="1"/>
    </font>
    <font>
      <b/>
      <sz val="9.5"/>
      <color theme="1"/>
      <name val="ＭＳ 明朝"/>
      <family val="1"/>
    </font>
    <font>
      <sz val="9"/>
      <color theme="1"/>
      <name val="System"/>
      <family val="0"/>
    </font>
    <font>
      <sz val="10"/>
      <color theme="1"/>
      <name val="System"/>
      <family val="0"/>
    </font>
    <font>
      <strike/>
      <sz val="10"/>
      <color theme="1"/>
      <name val="ＭＳ 明朝"/>
      <family val="1"/>
    </font>
    <font>
      <sz val="8"/>
      <color theme="1"/>
      <name val="ＭＳ 明朝"/>
      <family val="1"/>
    </font>
    <font>
      <sz val="8.5"/>
      <color theme="1"/>
      <name val="ＭＳ 明朝"/>
      <family val="1"/>
    </font>
    <font>
      <sz val="10"/>
      <color theme="1"/>
      <name val="標準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dotted"/>
    </border>
    <border>
      <left style="thin"/>
      <right>
        <color indexed="63"/>
      </right>
      <top>
        <color indexed="63"/>
      </top>
      <bottom style="dotted"/>
    </border>
    <border>
      <left style="thin"/>
      <right>
        <color indexed="63"/>
      </right>
      <top style="dotted"/>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style="dotted"/>
      <bottom>
        <color indexed="63"/>
      </bottom>
    </border>
    <border>
      <left style="thin"/>
      <right style="medium"/>
      <top>
        <color indexed="63"/>
      </top>
      <bottom style="thin"/>
    </border>
    <border>
      <left style="thin"/>
      <right style="medium"/>
      <top style="thin"/>
      <bottom style="thin"/>
    </border>
    <border>
      <left>
        <color indexed="63"/>
      </left>
      <right style="medium"/>
      <top>
        <color indexed="63"/>
      </top>
      <bottom>
        <color indexed="63"/>
      </bottom>
    </border>
    <border>
      <left style="thin"/>
      <right style="medium"/>
      <top>
        <color indexed="63"/>
      </top>
      <bottom style="medium"/>
    </border>
    <border>
      <left style="dotted"/>
      <right style="dotted"/>
      <top>
        <color indexed="63"/>
      </top>
      <bottom>
        <color indexed="63"/>
      </bottom>
    </border>
    <border>
      <left style="dotted"/>
      <right>
        <color indexed="63"/>
      </right>
      <top>
        <color indexed="63"/>
      </top>
      <bottom>
        <color indexed="63"/>
      </bottom>
    </border>
    <border>
      <left style="thin"/>
      <right style="dotted"/>
      <top>
        <color indexed="63"/>
      </top>
      <bottom>
        <color indexed="63"/>
      </bottom>
    </border>
    <border>
      <left style="dotted"/>
      <right style="thin"/>
      <top>
        <color indexed="63"/>
      </top>
      <bottom>
        <color indexed="63"/>
      </bottom>
    </border>
    <border>
      <left>
        <color indexed="63"/>
      </left>
      <right style="thin"/>
      <top>
        <color indexed="63"/>
      </top>
      <bottom>
        <color indexed="63"/>
      </bottom>
    </border>
    <border>
      <left style="dotted"/>
      <right style="dotted"/>
      <top>
        <color indexed="63"/>
      </top>
      <bottom style="dotted"/>
    </border>
    <border>
      <left>
        <color indexed="63"/>
      </left>
      <right>
        <color indexed="63"/>
      </right>
      <top>
        <color indexed="63"/>
      </top>
      <bottom style="dotted"/>
    </border>
    <border>
      <left style="thin"/>
      <right style="dotted"/>
      <top>
        <color indexed="63"/>
      </top>
      <bottom style="dotted"/>
    </border>
    <border>
      <left style="dotted"/>
      <right style="thin"/>
      <top>
        <color indexed="63"/>
      </top>
      <bottom style="dotted"/>
    </border>
    <border>
      <left style="dotted"/>
      <right style="dotted"/>
      <top style="dotted"/>
      <bottom>
        <color indexed="63"/>
      </bottom>
    </border>
    <border>
      <left style="dotted"/>
      <right>
        <color indexed="63"/>
      </right>
      <top style="dotted"/>
      <bottom>
        <color indexed="63"/>
      </bottom>
    </border>
    <border>
      <left style="thin"/>
      <right style="dotted"/>
      <top style="dotted"/>
      <bottom>
        <color indexed="63"/>
      </bottom>
    </border>
    <border>
      <left style="dotted"/>
      <right style="thin"/>
      <top style="dotted"/>
      <bottom>
        <color indexed="63"/>
      </bottom>
    </border>
    <border>
      <left style="dotted"/>
      <right style="hair"/>
      <top>
        <color indexed="63"/>
      </top>
      <bottom style="thin"/>
    </border>
    <border>
      <left style="dotted"/>
      <right>
        <color indexed="63"/>
      </right>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dotted"/>
      <bottom>
        <color indexed="63"/>
      </bottom>
    </border>
    <border>
      <left>
        <color indexed="63"/>
      </left>
      <right style="thin"/>
      <top>
        <color indexed="63"/>
      </top>
      <bottom style="dotted"/>
    </border>
    <border>
      <left style="dotted"/>
      <right style="thin"/>
      <top style="thin"/>
      <bottom>
        <color indexed="63"/>
      </bottom>
    </border>
    <border>
      <left style="dotted"/>
      <right style="thin"/>
      <top style="thin"/>
      <bottom style="thin"/>
    </border>
    <border>
      <left style="dotted"/>
      <right>
        <color indexed="63"/>
      </right>
      <top style="thin"/>
      <bottom>
        <color indexed="63"/>
      </bottom>
    </border>
    <border>
      <left style="dotted"/>
      <right style="dotted"/>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dotted">
        <color indexed="8"/>
      </left>
      <right>
        <color indexed="63"/>
      </right>
      <top style="thin">
        <color indexed="8"/>
      </top>
      <bottom>
        <color indexed="63"/>
      </bottom>
    </border>
    <border>
      <left style="dotted">
        <color indexed="8"/>
      </left>
      <right style="thin">
        <color indexed="8"/>
      </right>
      <top style="thin">
        <color indexed="8"/>
      </top>
      <bottom>
        <color indexed="63"/>
      </bottom>
    </border>
    <border>
      <left style="thin">
        <color indexed="8"/>
      </left>
      <right style="dotted">
        <color indexed="8"/>
      </right>
      <top style="thin">
        <color indexed="8"/>
      </top>
      <bottom>
        <color indexed="63"/>
      </bottom>
    </border>
    <border>
      <left style="dotted">
        <color indexed="8"/>
      </left>
      <right>
        <color indexed="63"/>
      </right>
      <top>
        <color indexed="63"/>
      </top>
      <bottom>
        <color indexed="63"/>
      </bottom>
    </border>
    <border>
      <left style="thin">
        <color indexed="8"/>
      </left>
      <right style="dotted">
        <color indexed="8"/>
      </right>
      <top>
        <color indexed="63"/>
      </top>
      <bottom>
        <color indexed="63"/>
      </bottom>
    </border>
    <border>
      <left style="dotted">
        <color indexed="8"/>
      </left>
      <right style="thin">
        <color indexed="8"/>
      </right>
      <top>
        <color indexed="63"/>
      </top>
      <bottom>
        <color indexed="63"/>
      </bottom>
    </border>
    <border>
      <left style="dotted">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dotted">
        <color indexed="8"/>
      </left>
      <right>
        <color indexed="63"/>
      </right>
      <top style="thin">
        <color indexed="8"/>
      </top>
      <bottom style="medium">
        <color indexed="8"/>
      </bottom>
    </border>
    <border>
      <left style="thin">
        <color indexed="8"/>
      </left>
      <right style="dotted">
        <color indexed="8"/>
      </right>
      <top style="thin">
        <color indexed="8"/>
      </top>
      <bottom style="medium">
        <color indexed="8"/>
      </bottom>
    </border>
    <border>
      <left>
        <color indexed="63"/>
      </left>
      <right style="medium">
        <color indexed="8"/>
      </right>
      <top style="thin">
        <color indexed="8"/>
      </top>
      <bottom>
        <color indexed="63"/>
      </bottom>
    </border>
    <border>
      <left style="dotted">
        <color indexed="8"/>
      </left>
      <right>
        <color indexed="63"/>
      </right>
      <top style="medium">
        <color indexed="8"/>
      </top>
      <bottom>
        <color indexed="63"/>
      </bottom>
    </border>
    <border>
      <left style="thin">
        <color indexed="8"/>
      </left>
      <right style="dotted">
        <color indexed="8"/>
      </right>
      <top style="medium">
        <color indexed="8"/>
      </top>
      <bottom>
        <color indexed="63"/>
      </bottom>
    </border>
    <border>
      <left>
        <color indexed="63"/>
      </left>
      <right style="medium">
        <color indexed="8"/>
      </right>
      <top>
        <color indexed="63"/>
      </top>
      <bottom>
        <color indexed="63"/>
      </bottom>
    </border>
    <border>
      <left style="thin">
        <color indexed="8"/>
      </left>
      <right style="dotted"/>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style="medium"/>
    </border>
    <border>
      <left style="dotted">
        <color indexed="8"/>
      </left>
      <right style="thin">
        <color indexed="8"/>
      </right>
      <top>
        <color indexed="63"/>
      </top>
      <bottom style="medium"/>
    </border>
    <border>
      <left style="thin">
        <color indexed="8"/>
      </left>
      <right>
        <color indexed="63"/>
      </right>
      <top>
        <color indexed="63"/>
      </top>
      <bottom style="medium">
        <color indexed="8"/>
      </bottom>
    </border>
    <border>
      <left style="dotted">
        <color indexed="8"/>
      </left>
      <right>
        <color indexed="63"/>
      </right>
      <top>
        <color indexed="63"/>
      </top>
      <bottom style="medium">
        <color indexed="8"/>
      </bottom>
    </border>
    <border>
      <left style="thin">
        <color indexed="8"/>
      </left>
      <right style="dotted">
        <color indexed="8"/>
      </right>
      <top>
        <color indexed="63"/>
      </top>
      <bottom style="medium"/>
    </border>
    <border>
      <left style="dotted">
        <color indexed="8"/>
      </left>
      <right>
        <color indexed="63"/>
      </right>
      <top>
        <color indexed="63"/>
      </top>
      <bottom style="medium"/>
    </border>
    <border>
      <left style="thin">
        <color indexed="8"/>
      </left>
      <right>
        <color indexed="63"/>
      </right>
      <top>
        <color indexed="63"/>
      </top>
      <bottom style="medium"/>
    </border>
    <border>
      <left style="thin">
        <color indexed="8"/>
      </left>
      <right style="dotted"/>
      <top>
        <color indexed="63"/>
      </top>
      <bottom style="medium"/>
    </border>
    <border>
      <left style="dotted"/>
      <right style="medium">
        <color indexed="8"/>
      </right>
      <top>
        <color indexed="63"/>
      </top>
      <bottom style="medium"/>
    </border>
    <border>
      <left style="medium">
        <color indexed="8"/>
      </left>
      <right style="dotted">
        <color indexed="8"/>
      </right>
      <top>
        <color indexed="63"/>
      </top>
      <bottom style="medium"/>
    </border>
    <border>
      <left style="dotted">
        <color indexed="8"/>
      </left>
      <right style="medium">
        <color indexed="8"/>
      </right>
      <top>
        <color indexed="63"/>
      </top>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color indexed="63"/>
      </right>
      <top>
        <color indexed="63"/>
      </top>
      <bottom style="medium"/>
    </border>
    <border>
      <left style="thin"/>
      <right>
        <color indexed="63"/>
      </right>
      <top>
        <color indexed="63"/>
      </top>
      <bottom style="medium"/>
    </border>
    <border>
      <left style="medium"/>
      <right style="medium"/>
      <top>
        <color indexed="63"/>
      </top>
      <bottom style="medium"/>
    </border>
    <border>
      <left style="medium"/>
      <right style="dotted"/>
      <top>
        <color indexed="63"/>
      </top>
      <bottom>
        <color indexed="63"/>
      </bottom>
    </border>
    <border>
      <left style="medium"/>
      <right style="dotted"/>
      <top>
        <color indexed="63"/>
      </top>
      <bottom style="medium"/>
    </border>
    <border>
      <left style="dotted"/>
      <right style="thin"/>
      <top>
        <color indexed="63"/>
      </top>
      <bottom style="medium"/>
    </border>
    <border>
      <left style="thin"/>
      <right style="dotted"/>
      <top>
        <color indexed="63"/>
      </top>
      <bottom style="mediu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dotted"/>
      <top style="medium"/>
      <bottom style="thin"/>
    </border>
    <border>
      <left style="dotted"/>
      <right>
        <color indexed="63"/>
      </right>
      <top style="medium"/>
      <bottom style="thin"/>
    </border>
    <border>
      <left style="medium"/>
      <right style="medium"/>
      <top style="medium"/>
      <bottom style="thin"/>
    </border>
    <border>
      <left style="medium"/>
      <right style="thin"/>
      <top style="thin"/>
      <bottom>
        <color indexed="63"/>
      </bottom>
    </border>
    <border>
      <left style="thin"/>
      <right>
        <color indexed="63"/>
      </right>
      <top style="thin"/>
      <bottom style="dotted"/>
    </border>
    <border>
      <left style="medium"/>
      <right>
        <color indexed="63"/>
      </right>
      <top style="thin"/>
      <bottom style="dotted"/>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medium"/>
      <right style="dotted"/>
      <top style="thin"/>
      <bottom style="dotted"/>
    </border>
    <border>
      <left style="dotted"/>
      <right>
        <color indexed="63"/>
      </right>
      <top style="thin"/>
      <bottom style="dotted"/>
    </border>
    <border>
      <left style="thin"/>
      <right>
        <color indexed="63"/>
      </right>
      <top style="dotted"/>
      <bottom style="dotted"/>
    </border>
    <border>
      <left style="medium"/>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dotted"/>
      <top style="dotted"/>
      <bottom style="dotted"/>
    </border>
    <border>
      <left style="dotted"/>
      <right>
        <color indexed="63"/>
      </right>
      <top style="dotted"/>
      <bottom style="dotted"/>
    </border>
    <border>
      <left style="medium"/>
      <right>
        <color indexed="63"/>
      </right>
      <top style="dotted"/>
      <bottom style="dotted"/>
    </border>
    <border>
      <left>
        <color indexed="63"/>
      </left>
      <right>
        <color indexed="63"/>
      </right>
      <top style="dotted"/>
      <bottom style="dotted"/>
    </border>
    <border>
      <left style="medium"/>
      <right style="medium"/>
      <top>
        <color indexed="63"/>
      </top>
      <bottom style="dotted"/>
    </border>
    <border>
      <left style="medium"/>
      <right style="thin"/>
      <top style="dotted"/>
      <bottom>
        <color indexed="63"/>
      </bottom>
    </border>
    <border>
      <left style="medium"/>
      <right style="dotted"/>
      <top style="dotted"/>
      <bottom/>
    </border>
    <border>
      <left style="medium"/>
      <right>
        <color indexed="63"/>
      </right>
      <top style="dotted"/>
      <bottom>
        <color indexed="63"/>
      </bottom>
    </border>
    <border>
      <left style="medium"/>
      <right style="medium"/>
      <top style="dotted"/>
      <bottom>
        <color indexed="63"/>
      </bottom>
    </border>
    <border>
      <left style="medium"/>
      <right style="thin"/>
      <top>
        <color indexed="63"/>
      </top>
      <bottom style="thin"/>
    </border>
    <border>
      <left style="thin"/>
      <right>
        <color indexed="63"/>
      </right>
      <top style="dotted"/>
      <bottom style="thin"/>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dotted"/>
      <top style="dotted"/>
      <bottom style="thin"/>
    </border>
    <border>
      <left style="dotted"/>
      <right>
        <color indexed="63"/>
      </right>
      <top style="dotted"/>
      <bottom style="thin"/>
    </border>
    <border>
      <left style="medium"/>
      <right>
        <color indexed="63"/>
      </right>
      <top style="dotted"/>
      <bottom style="thin"/>
    </border>
    <border>
      <left style="medium"/>
      <right style="medium"/>
      <top style="dotted"/>
      <bottom style="thin"/>
    </border>
    <border>
      <left style="medium"/>
      <right>
        <color indexed="63"/>
      </right>
      <top style="thin"/>
      <bottom>
        <color indexed="63"/>
      </bottom>
    </border>
    <border>
      <left style="medium"/>
      <right>
        <color indexed="63"/>
      </right>
      <top style="thin"/>
      <bottom style="thin"/>
    </border>
    <border>
      <left style="medium"/>
      <right style="thin"/>
      <top style="thin"/>
      <bottom style="thin"/>
    </border>
    <border>
      <left style="medium"/>
      <right style="dotted"/>
      <top style="thin"/>
      <bottom/>
    </border>
    <border>
      <left style="medium"/>
      <right style="medium"/>
      <top style="thin"/>
      <bottom>
        <color indexed="63"/>
      </bottom>
    </border>
    <border>
      <left style="medium"/>
      <right style="medium"/>
      <top style="thin"/>
      <bottom style="thin"/>
    </border>
    <border>
      <left>
        <color indexed="63"/>
      </left>
      <right>
        <color indexed="63"/>
      </right>
      <top style="thin"/>
      <bottom style="dotted"/>
    </border>
    <border>
      <left style="dotted"/>
      <right style="thin"/>
      <top style="thin"/>
      <bottom style="dotted"/>
    </border>
    <border>
      <left style="medium"/>
      <right style="thin"/>
      <top/>
      <bottom style="dotted"/>
    </border>
    <border>
      <left style="medium"/>
      <right style="dotted"/>
      <top/>
      <bottom style="dotted"/>
    </border>
    <border>
      <left style="dotted"/>
      <right/>
      <top/>
      <bottom style="dotted"/>
    </border>
    <border>
      <left style="medium"/>
      <right/>
      <top/>
      <bottom style="dotted"/>
    </border>
    <border>
      <left>
        <color indexed="63"/>
      </left>
      <right>
        <color indexed="63"/>
      </right>
      <top style="dotted"/>
      <bottom style="thin"/>
    </border>
    <border>
      <left style="dotted"/>
      <right style="thin"/>
      <top style="dotted"/>
      <bottom style="thin"/>
    </border>
    <border>
      <left style="thin"/>
      <right style="dotted"/>
      <top style="dotted"/>
      <bottom style="thin"/>
    </border>
    <border>
      <left style="thin"/>
      <right style="dotted"/>
      <top style="thin"/>
      <bottom style="dotted"/>
    </border>
    <border>
      <left style="medium"/>
      <right style="medium"/>
      <top>
        <color indexed="63"/>
      </top>
      <bottom style="thin"/>
    </border>
    <border>
      <left style="medium"/>
      <right style="dotted"/>
      <top style="thin"/>
      <bottom style="thin"/>
    </border>
    <border>
      <left style="medium"/>
      <right style="dotted"/>
      <top/>
      <bottom style="thin"/>
    </border>
    <border>
      <left style="medium"/>
      <right>
        <color indexed="63"/>
      </right>
      <top>
        <color indexed="63"/>
      </top>
      <bottom style="thin"/>
    </border>
    <border>
      <left style="thin"/>
      <right style="medium"/>
      <top/>
      <bottom style="dotted"/>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dotted"/>
      <right>
        <color indexed="63"/>
      </right>
      <top style="thin"/>
      <bottom style="medium"/>
    </border>
    <border>
      <left style="medium"/>
      <right style="medium"/>
      <top style="thin"/>
      <bottom style="medium"/>
    </border>
    <border>
      <left style="thin"/>
      <right>
        <color indexed="63"/>
      </right>
      <top style="medium"/>
      <bottom>
        <color indexed="63"/>
      </bottom>
    </border>
    <border>
      <left style="medium"/>
      <right>
        <color indexed="63"/>
      </right>
      <top style="dotted"/>
      <bottom style="dashed"/>
    </border>
    <border>
      <left style="thin"/>
      <right>
        <color indexed="63"/>
      </right>
      <top style="dotted"/>
      <bottom style="dashed"/>
    </border>
    <border>
      <left style="thin"/>
      <right style="medium"/>
      <top style="dotted"/>
      <bottom style="dashed"/>
    </border>
    <border>
      <left style="medium"/>
      <right>
        <color indexed="63"/>
      </right>
      <top style="dashed"/>
      <bottom style="dotted"/>
    </border>
    <border>
      <left style="thin"/>
      <right>
        <color indexed="63"/>
      </right>
      <top style="dashed"/>
      <bottom style="dotted"/>
    </border>
    <border>
      <left style="thin"/>
      <right style="medium"/>
      <top style="dashed"/>
      <bottom style="dotted"/>
    </border>
    <border>
      <left style="thin"/>
      <right>
        <color indexed="63"/>
      </right>
      <top style="dashed"/>
      <bottom style="dashed"/>
    </border>
    <border>
      <left style="medium"/>
      <right>
        <color indexed="63"/>
      </right>
      <top style="dashed"/>
      <bottom style="dashed"/>
    </border>
    <border>
      <left style="thin"/>
      <right style="medium"/>
      <top style="dashed"/>
      <bottom style="dashed"/>
    </border>
    <border>
      <left style="thin"/>
      <right style="thin"/>
      <top style="dashed"/>
      <bottom style="dashed"/>
    </border>
    <border>
      <left>
        <color indexed="63"/>
      </left>
      <right>
        <color indexed="63"/>
      </right>
      <top style="dashed"/>
      <bottom style="dashed"/>
    </border>
    <border>
      <left style="medium"/>
      <right style="medium"/>
      <top style="dashed"/>
      <bottom style="dashed"/>
    </border>
    <border>
      <left>
        <color indexed="63"/>
      </left>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0" fontId="96" fillId="31" borderId="4" applyNumberFormat="0" applyAlignment="0" applyProtection="0"/>
    <xf numFmtId="0" fontId="14" fillId="0" borderId="0">
      <alignment vertical="center"/>
      <protection/>
    </xf>
    <xf numFmtId="0" fontId="69" fillId="0" borderId="0">
      <alignment/>
      <protection/>
    </xf>
    <xf numFmtId="0" fontId="69" fillId="0" borderId="0">
      <alignment/>
      <protection/>
    </xf>
    <xf numFmtId="0" fontId="97" fillId="32" borderId="0" applyNumberFormat="0" applyBorder="0" applyAlignment="0" applyProtection="0"/>
  </cellStyleXfs>
  <cellXfs count="2149">
    <xf numFmtId="0" fontId="0" fillId="0" borderId="0" xfId="0" applyAlignment="1">
      <alignment/>
    </xf>
    <xf numFmtId="2" fontId="0" fillId="0" borderId="10" xfId="0" applyNumberFormat="1" applyFont="1" applyBorder="1" applyAlignment="1" applyProtection="1">
      <alignment horizontal="center"/>
      <protection locked="0"/>
    </xf>
    <xf numFmtId="0" fontId="0" fillId="0" borderId="0" xfId="0" applyFont="1" applyAlignment="1">
      <alignment/>
    </xf>
    <xf numFmtId="0" fontId="0" fillId="0" borderId="0" xfId="0" applyFont="1" applyAlignment="1">
      <alignment/>
    </xf>
    <xf numFmtId="0" fontId="0" fillId="0" borderId="0" xfId="0" applyFont="1" applyAlignment="1">
      <alignment/>
    </xf>
    <xf numFmtId="2" fontId="0" fillId="0" borderId="0" xfId="0" applyNumberFormat="1" applyFont="1" applyAlignment="1" applyProtection="1">
      <alignment/>
      <protection locked="0"/>
    </xf>
    <xf numFmtId="2" fontId="0" fillId="0" borderId="0" xfId="0" applyNumberFormat="1" applyFont="1" applyAlignment="1" applyProtection="1">
      <alignment horizontal="center"/>
      <protection locked="0"/>
    </xf>
    <xf numFmtId="2" fontId="0" fillId="0" borderId="11" xfId="0" applyNumberFormat="1" applyFont="1" applyBorder="1" applyAlignment="1" applyProtection="1">
      <alignment horizontal="center"/>
      <protection locked="0"/>
    </xf>
    <xf numFmtId="2" fontId="0" fillId="0" borderId="12" xfId="0" applyNumberFormat="1" applyFont="1" applyBorder="1" applyAlignment="1" applyProtection="1">
      <alignment horizontal="center"/>
      <protection locked="0"/>
    </xf>
    <xf numFmtId="2" fontId="0" fillId="0" borderId="11" xfId="0" applyNumberFormat="1" applyFont="1" applyBorder="1" applyAlignment="1" applyProtection="1">
      <alignment/>
      <protection locked="0"/>
    </xf>
    <xf numFmtId="2" fontId="0" fillId="0" borderId="11" xfId="0" applyNumberFormat="1" applyFont="1" applyBorder="1" applyAlignment="1" applyProtection="1">
      <alignment horizontal="right"/>
      <protection locked="0"/>
    </xf>
    <xf numFmtId="2" fontId="0" fillId="0" borderId="10" xfId="0" applyNumberFormat="1" applyFont="1" applyBorder="1" applyAlignment="1" applyProtection="1">
      <alignment/>
      <protection locked="0"/>
    </xf>
    <xf numFmtId="2" fontId="0" fillId="0" borderId="0" xfId="0" applyNumberFormat="1" applyFont="1" applyAlignment="1" applyProtection="1">
      <alignment/>
      <protection locked="0"/>
    </xf>
    <xf numFmtId="0" fontId="0" fillId="0" borderId="0" xfId="0" applyFont="1" applyAlignment="1">
      <alignment horizontal="center"/>
    </xf>
    <xf numFmtId="214" fontId="0" fillId="0" borderId="0" xfId="0" applyNumberFormat="1" applyFont="1" applyAlignment="1">
      <alignment/>
    </xf>
    <xf numFmtId="2" fontId="0" fillId="0" borderId="12" xfId="0" applyNumberFormat="1" applyFont="1" applyBorder="1" applyAlignment="1" applyProtection="1">
      <alignment/>
      <protection locked="0"/>
    </xf>
    <xf numFmtId="0" fontId="0" fillId="0" borderId="10" xfId="0" applyFont="1" applyBorder="1" applyAlignment="1">
      <alignment/>
    </xf>
    <xf numFmtId="0" fontId="0" fillId="0" borderId="0" xfId="0" applyFont="1" applyBorder="1" applyAlignment="1">
      <alignment/>
    </xf>
    <xf numFmtId="0" fontId="0" fillId="0" borderId="0" xfId="0" applyAlignment="1">
      <alignment/>
    </xf>
    <xf numFmtId="2" fontId="0" fillId="0" borderId="13" xfId="0" applyNumberFormat="1" applyFont="1" applyBorder="1" applyAlignment="1" applyProtection="1">
      <alignment horizontal="center"/>
      <protection locked="0"/>
    </xf>
    <xf numFmtId="2" fontId="0" fillId="0" borderId="14" xfId="0" applyNumberFormat="1" applyFont="1" applyBorder="1" applyAlignment="1" applyProtection="1">
      <alignment/>
      <protection locked="0"/>
    </xf>
    <xf numFmtId="0" fontId="0" fillId="33" borderId="0" xfId="0" applyFont="1" applyFill="1" applyAlignment="1">
      <alignment/>
    </xf>
    <xf numFmtId="0" fontId="0" fillId="33" borderId="0" xfId="0" applyFont="1" applyFill="1" applyAlignment="1">
      <alignment/>
    </xf>
    <xf numFmtId="0" fontId="0" fillId="0" borderId="0" xfId="0" applyFont="1" applyAlignment="1" applyProtection="1">
      <alignment horizontal="center"/>
      <protection/>
    </xf>
    <xf numFmtId="0" fontId="12" fillId="0" borderId="0" xfId="0" applyFont="1" applyBorder="1" applyAlignment="1" applyProtection="1">
      <alignment horizontal="center" vertical="center"/>
      <protection/>
    </xf>
    <xf numFmtId="0" fontId="14" fillId="0" borderId="0" xfId="0" applyFont="1" applyAlignment="1">
      <alignment/>
    </xf>
    <xf numFmtId="0" fontId="14" fillId="0" borderId="0" xfId="0" applyFont="1" applyAlignment="1" applyProtection="1">
      <alignment/>
      <protection/>
    </xf>
    <xf numFmtId="0" fontId="13" fillId="0" borderId="0" xfId="0" applyFont="1" applyBorder="1" applyAlignment="1" applyProtection="1">
      <alignment horizontal="center" vertical="center"/>
      <protection/>
    </xf>
    <xf numFmtId="0" fontId="0" fillId="0" borderId="0" xfId="0" applyFont="1" applyAlignment="1" applyProtection="1">
      <alignment/>
      <protection/>
    </xf>
    <xf numFmtId="0" fontId="15" fillId="0" borderId="0" xfId="0" applyFont="1" applyAlignment="1">
      <alignment/>
    </xf>
    <xf numFmtId="0" fontId="16" fillId="0" borderId="0" xfId="0" applyFont="1" applyAlignment="1">
      <alignment/>
    </xf>
    <xf numFmtId="0" fontId="12" fillId="0" borderId="0" xfId="0" applyFont="1" applyBorder="1" applyAlignment="1" applyProtection="1">
      <alignment vertical="center"/>
      <protection/>
    </xf>
    <xf numFmtId="0" fontId="16" fillId="0" borderId="0" xfId="0" applyFont="1" applyAlignment="1" applyProtection="1">
      <alignment/>
      <protection/>
    </xf>
    <xf numFmtId="49" fontId="0" fillId="0" borderId="0" xfId="0" applyNumberFormat="1" applyFont="1" applyAlignment="1">
      <alignment/>
    </xf>
    <xf numFmtId="2" fontId="5" fillId="0" borderId="15" xfId="0" applyNumberFormat="1" applyFont="1" applyBorder="1" applyAlignment="1" applyProtection="1" quotePrefix="1">
      <alignment horizontal="center"/>
      <protection locked="0"/>
    </xf>
    <xf numFmtId="0" fontId="0" fillId="0" borderId="0" xfId="0" applyNumberFormat="1" applyAlignment="1" applyProtection="1">
      <alignment/>
      <protection locked="0"/>
    </xf>
    <xf numFmtId="0" fontId="0" fillId="0" borderId="0" xfId="0" applyNumberFormat="1" applyFont="1" applyFill="1" applyBorder="1" applyAlignment="1" applyProtection="1">
      <alignment horizontal="centerContinuous"/>
      <protection locked="0"/>
    </xf>
    <xf numFmtId="213" fontId="0" fillId="0" borderId="11" xfId="0" applyNumberFormat="1" applyFont="1" applyBorder="1" applyAlignment="1" applyProtection="1">
      <alignment/>
      <protection locked="0"/>
    </xf>
    <xf numFmtId="213"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alignment horizontal="center"/>
      <protection locked="0"/>
    </xf>
    <xf numFmtId="214" fontId="0" fillId="0" borderId="10" xfId="0" applyNumberFormat="1" applyFont="1" applyBorder="1" applyAlignment="1" applyProtection="1">
      <alignment/>
      <protection locked="0"/>
    </xf>
    <xf numFmtId="1" fontId="0" fillId="0" borderId="12" xfId="0" applyNumberFormat="1" applyFont="1" applyBorder="1" applyAlignment="1" applyProtection="1" quotePrefix="1">
      <alignment horizontal="center"/>
      <protection locked="0"/>
    </xf>
    <xf numFmtId="0" fontId="0" fillId="0" borderId="0" xfId="0" applyAlignment="1">
      <alignment horizontal="centerContinuous"/>
    </xf>
    <xf numFmtId="0" fontId="0" fillId="0" borderId="0" xfId="0" applyAlignment="1" applyProtection="1">
      <alignment/>
      <protection locked="0"/>
    </xf>
    <xf numFmtId="0" fontId="18" fillId="0" borderId="0" xfId="0" applyFont="1" applyAlignment="1" applyProtection="1">
      <alignment/>
      <protection locked="0"/>
    </xf>
    <xf numFmtId="0" fontId="18" fillId="0" borderId="0" xfId="0" applyFont="1" applyAlignment="1">
      <alignment/>
    </xf>
    <xf numFmtId="3" fontId="0" fillId="0" borderId="10"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3" fontId="18" fillId="0" borderId="0" xfId="0" applyNumberFormat="1" applyFont="1" applyAlignment="1" applyProtection="1">
      <alignment/>
      <protection locked="0"/>
    </xf>
    <xf numFmtId="1" fontId="18"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Border="1" applyAlignment="1" applyProtection="1">
      <alignment/>
      <protection locked="0"/>
    </xf>
    <xf numFmtId="3" fontId="18" fillId="0" borderId="10" xfId="0" applyNumberFormat="1" applyFont="1" applyBorder="1" applyAlignment="1" applyProtection="1">
      <alignment/>
      <protection locked="0"/>
    </xf>
    <xf numFmtId="0" fontId="18" fillId="0" borderId="10" xfId="0" applyFont="1" applyBorder="1" applyAlignment="1" applyProtection="1">
      <alignment horizontal="center"/>
      <protection locked="0"/>
    </xf>
    <xf numFmtId="3" fontId="18" fillId="0" borderId="0" xfId="0" applyNumberFormat="1" applyFont="1" applyBorder="1" applyAlignment="1" applyProtection="1">
      <alignment/>
      <protection locked="0"/>
    </xf>
    <xf numFmtId="0" fontId="18" fillId="0" borderId="0" xfId="0" applyNumberFormat="1" applyFont="1" applyAlignment="1" applyProtection="1">
      <alignment/>
      <protection locked="0"/>
    </xf>
    <xf numFmtId="0" fontId="18" fillId="0" borderId="11" xfId="0" applyNumberFormat="1" applyFont="1" applyBorder="1" applyAlignment="1" applyProtection="1">
      <alignment/>
      <protection locked="0"/>
    </xf>
    <xf numFmtId="0" fontId="18" fillId="0" borderId="10" xfId="0" applyNumberFormat="1" applyFont="1" applyBorder="1" applyAlignment="1" applyProtection="1">
      <alignment/>
      <protection locked="0"/>
    </xf>
    <xf numFmtId="0" fontId="18" fillId="0" borderId="10" xfId="0" applyNumberFormat="1" applyFont="1" applyBorder="1" applyAlignment="1" applyProtection="1">
      <alignment horizontal="center"/>
      <protection locked="0"/>
    </xf>
    <xf numFmtId="0" fontId="18" fillId="0" borderId="13" xfId="0" applyNumberFormat="1" applyFont="1" applyBorder="1" applyAlignment="1" applyProtection="1">
      <alignment/>
      <protection locked="0"/>
    </xf>
    <xf numFmtId="0" fontId="19" fillId="0" borderId="10" xfId="0" applyNumberFormat="1" applyFont="1" applyBorder="1" applyAlignment="1" applyProtection="1" quotePrefix="1">
      <alignment horizontal="center"/>
      <protection locked="0"/>
    </xf>
    <xf numFmtId="0" fontId="21" fillId="0" borderId="10" xfId="0" applyNumberFormat="1" applyFont="1" applyBorder="1" applyAlignment="1" applyProtection="1">
      <alignment/>
      <protection locked="0"/>
    </xf>
    <xf numFmtId="0" fontId="20" fillId="0" borderId="10" xfId="0" applyNumberFormat="1" applyFont="1" applyBorder="1" applyAlignment="1" applyProtection="1">
      <alignment horizontal="center"/>
      <protection locked="0"/>
    </xf>
    <xf numFmtId="0" fontId="18" fillId="0" borderId="10" xfId="0" applyFont="1" applyBorder="1" applyAlignment="1" applyProtection="1">
      <alignment/>
      <protection locked="0"/>
    </xf>
    <xf numFmtId="0" fontId="18" fillId="0" borderId="16" xfId="0" applyFont="1" applyBorder="1" applyAlignment="1" applyProtection="1">
      <alignment/>
      <protection locked="0"/>
    </xf>
    <xf numFmtId="0" fontId="18" fillId="0" borderId="13" xfId="0" applyFont="1" applyBorder="1" applyAlignment="1" applyProtection="1">
      <alignment/>
      <protection locked="0"/>
    </xf>
    <xf numFmtId="0" fontId="18" fillId="0" borderId="13" xfId="0" applyFont="1" applyBorder="1" applyAlignment="1" applyProtection="1">
      <alignment horizontal="center"/>
      <protection locked="0"/>
    </xf>
    <xf numFmtId="3" fontId="0" fillId="0" borderId="0" xfId="0" applyNumberFormat="1" applyAlignment="1" applyProtection="1">
      <alignment/>
      <protection locked="0"/>
    </xf>
    <xf numFmtId="0" fontId="18" fillId="0" borderId="0" xfId="0" applyNumberFormat="1" applyFont="1" applyFill="1" applyBorder="1" applyAlignment="1" applyProtection="1">
      <alignment/>
      <protection locked="0"/>
    </xf>
    <xf numFmtId="1" fontId="0" fillId="0" borderId="0" xfId="0" applyNumberFormat="1" applyAlignment="1" applyProtection="1">
      <alignment/>
      <protection locked="0"/>
    </xf>
    <xf numFmtId="3" fontId="0" fillId="0" borderId="13" xfId="0" applyNumberFormat="1" applyFont="1" applyBorder="1" applyAlignment="1" applyProtection="1">
      <alignment/>
      <protection locked="0"/>
    </xf>
    <xf numFmtId="3" fontId="0" fillId="33" borderId="0" xfId="0" applyNumberFormat="1" applyFont="1" applyFill="1" applyAlignment="1" applyProtection="1">
      <alignment/>
      <protection locked="0"/>
    </xf>
    <xf numFmtId="0" fontId="6" fillId="0" borderId="0" xfId="0" applyNumberFormat="1" applyFont="1" applyAlignment="1" applyProtection="1">
      <alignment horizontal="centerContinuous"/>
      <protection locked="0"/>
    </xf>
    <xf numFmtId="0" fontId="0" fillId="0" borderId="0" xfId="0" applyNumberFormat="1" applyAlignment="1" applyProtection="1">
      <alignment horizontal="centerContinuous"/>
      <protection locked="0"/>
    </xf>
    <xf numFmtId="0" fontId="0" fillId="0" borderId="11" xfId="0" applyNumberFormat="1" applyBorder="1" applyAlignment="1" applyProtection="1">
      <alignment/>
      <protection locked="0"/>
    </xf>
    <xf numFmtId="0" fontId="0" fillId="0" borderId="11" xfId="0" applyNumberFormat="1" applyBorder="1" applyAlignment="1" applyProtection="1">
      <alignment horizontal="center"/>
      <protection locked="0"/>
    </xf>
    <xf numFmtId="0" fontId="0" fillId="0" borderId="11" xfId="0" applyNumberFormat="1" applyBorder="1" applyAlignment="1" applyProtection="1">
      <alignment horizontal="centerContinuous"/>
      <protection locked="0"/>
    </xf>
    <xf numFmtId="0" fontId="0" fillId="0" borderId="17" xfId="0" applyNumberFormat="1" applyBorder="1" applyAlignment="1" applyProtection="1">
      <alignment horizontal="centerContinuous"/>
      <protection locked="0"/>
    </xf>
    <xf numFmtId="0" fontId="0" fillId="0" borderId="15" xfId="0" applyNumberFormat="1" applyBorder="1" applyAlignment="1" applyProtection="1">
      <alignment horizontal="center"/>
      <protection locked="0"/>
    </xf>
    <xf numFmtId="0" fontId="0" fillId="0" borderId="10" xfId="0" applyNumberFormat="1" applyBorder="1" applyAlignment="1" applyProtection="1">
      <alignment/>
      <protection locked="0"/>
    </xf>
    <xf numFmtId="0" fontId="0" fillId="0" borderId="10" xfId="0" applyNumberFormat="1" applyBorder="1" applyAlignment="1" applyProtection="1">
      <alignment horizontal="center"/>
      <protection locked="0"/>
    </xf>
    <xf numFmtId="0" fontId="0" fillId="0" borderId="0" xfId="0" applyNumberFormat="1" applyAlignment="1" applyProtection="1">
      <alignment horizontal="right"/>
      <protection locked="0"/>
    </xf>
    <xf numFmtId="0" fontId="0" fillId="0" borderId="12" xfId="0" applyNumberFormat="1" applyBorder="1" applyAlignment="1" applyProtection="1">
      <alignment horizontal="center"/>
      <protection locked="0"/>
    </xf>
    <xf numFmtId="0" fontId="0" fillId="0" borderId="18" xfId="0" applyNumberFormat="1" applyBorder="1" applyAlignment="1" applyProtection="1">
      <alignment horizontal="center"/>
      <protection locked="0"/>
    </xf>
    <xf numFmtId="0" fontId="0" fillId="0" borderId="13" xfId="0" applyNumberFormat="1" applyBorder="1" applyAlignment="1" applyProtection="1">
      <alignment horizontal="center"/>
      <protection locked="0"/>
    </xf>
    <xf numFmtId="0" fontId="0" fillId="0" borderId="13" xfId="0" applyNumberFormat="1" applyBorder="1" applyAlignment="1" applyProtection="1">
      <alignment horizontal="right"/>
      <protection locked="0"/>
    </xf>
    <xf numFmtId="0" fontId="0" fillId="0" borderId="14" xfId="0" applyNumberFormat="1" applyBorder="1" applyAlignment="1" applyProtection="1">
      <alignment horizontal="right"/>
      <protection locked="0"/>
    </xf>
    <xf numFmtId="0" fontId="0" fillId="0" borderId="15" xfId="0" applyBorder="1" applyAlignment="1" applyProtection="1">
      <alignment horizontal="center"/>
      <protection locked="0"/>
    </xf>
    <xf numFmtId="3" fontId="0" fillId="0" borderId="10" xfId="0" applyNumberFormat="1" applyBorder="1" applyAlignment="1" applyProtection="1">
      <alignment/>
      <protection locked="0"/>
    </xf>
    <xf numFmtId="2" fontId="0" fillId="0" borderId="12" xfId="0" applyNumberFormat="1" applyBorder="1" applyAlignment="1" applyProtection="1">
      <alignment/>
      <protection locked="0"/>
    </xf>
    <xf numFmtId="0" fontId="0" fillId="0" borderId="10" xfId="0" applyBorder="1" applyAlignment="1" applyProtection="1" quotePrefix="1">
      <alignment horizontal="center"/>
      <protection locked="0"/>
    </xf>
    <xf numFmtId="215" fontId="0" fillId="0" borderId="10" xfId="0" applyNumberFormat="1" applyBorder="1" applyAlignment="1" applyProtection="1">
      <alignment/>
      <protection locked="0"/>
    </xf>
    <xf numFmtId="3" fontId="0" fillId="0" borderId="12" xfId="0" applyNumberFormat="1" applyBorder="1" applyAlignment="1" applyProtection="1">
      <alignment/>
      <protection locked="0"/>
    </xf>
    <xf numFmtId="0" fontId="0" fillId="0" borderId="0" xfId="0" applyBorder="1" applyAlignment="1">
      <alignment/>
    </xf>
    <xf numFmtId="3" fontId="0" fillId="0" borderId="0" xfId="0" applyNumberFormat="1" applyBorder="1" applyAlignment="1" applyProtection="1">
      <alignment/>
      <protection locked="0"/>
    </xf>
    <xf numFmtId="3" fontId="0" fillId="0" borderId="0" xfId="0" applyNumberFormat="1" applyAlignment="1">
      <alignment/>
    </xf>
    <xf numFmtId="3" fontId="0" fillId="0" borderId="15" xfId="0" applyNumberFormat="1" applyBorder="1" applyAlignment="1" applyProtection="1">
      <alignment/>
      <protection locked="0"/>
    </xf>
    <xf numFmtId="3" fontId="0" fillId="0" borderId="17" xfId="0" applyNumberFormat="1" applyBorder="1" applyAlignment="1" applyProtection="1">
      <alignment/>
      <protection locked="0"/>
    </xf>
    <xf numFmtId="3" fontId="0" fillId="0" borderId="19" xfId="0" applyNumberFormat="1" applyBorder="1" applyAlignment="1" applyProtection="1">
      <alignment/>
      <protection locked="0"/>
    </xf>
    <xf numFmtId="3" fontId="0" fillId="0" borderId="20" xfId="0" applyNumberFormat="1" applyBorder="1" applyAlignment="1" applyProtection="1">
      <alignment/>
      <protection locked="0"/>
    </xf>
    <xf numFmtId="2" fontId="0" fillId="0" borderId="19" xfId="0" applyNumberFormat="1" applyBorder="1" applyAlignment="1" applyProtection="1">
      <alignment/>
      <protection locked="0"/>
    </xf>
    <xf numFmtId="0" fontId="5" fillId="0" borderId="21" xfId="0" applyNumberFormat="1" applyFont="1" applyBorder="1" applyAlignment="1" applyProtection="1">
      <alignment horizontal="center"/>
      <protection locked="0"/>
    </xf>
    <xf numFmtId="0" fontId="0" fillId="0" borderId="10" xfId="0" applyNumberFormat="1" applyBorder="1" applyAlignment="1" applyProtection="1" quotePrefix="1">
      <alignment horizontal="center"/>
      <protection locked="0"/>
    </xf>
    <xf numFmtId="220" fontId="24" fillId="0" borderId="0" xfId="0" applyNumberFormat="1" applyFont="1" applyFill="1" applyBorder="1" applyAlignment="1" applyProtection="1">
      <alignment horizontal="right"/>
      <protection locked="0"/>
    </xf>
    <xf numFmtId="0"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17" xfId="0" applyNumberFormat="1" applyBorder="1" applyAlignment="1" applyProtection="1">
      <alignment/>
      <protection locked="0"/>
    </xf>
    <xf numFmtId="0" fontId="0" fillId="0" borderId="0" xfId="0" applyNumberFormat="1" applyAlignment="1" applyProtection="1">
      <alignment horizontal="left"/>
      <protection locked="0"/>
    </xf>
    <xf numFmtId="0" fontId="0" fillId="0" borderId="0" xfId="0" applyNumberFormat="1" applyBorder="1" applyAlignment="1" applyProtection="1">
      <alignment/>
      <protection locked="0"/>
    </xf>
    <xf numFmtId="0" fontId="0" fillId="0" borderId="0" xfId="0" applyNumberFormat="1" applyBorder="1" applyAlignment="1" applyProtection="1">
      <alignment horizontal="center"/>
      <protection locked="0"/>
    </xf>
    <xf numFmtId="0" fontId="0" fillId="0" borderId="0" xfId="64" applyNumberFormat="1" applyFont="1" applyProtection="1">
      <alignment vertical="center"/>
      <protection locked="0"/>
    </xf>
    <xf numFmtId="0" fontId="6" fillId="33" borderId="0" xfId="64" applyNumberFormat="1" applyFont="1" applyFill="1" applyProtection="1">
      <alignment vertical="center"/>
      <protection locked="0"/>
    </xf>
    <xf numFmtId="0" fontId="0" fillId="33" borderId="0" xfId="64" applyFont="1" applyFill="1">
      <alignment vertical="center"/>
      <protection/>
    </xf>
    <xf numFmtId="0" fontId="0" fillId="33" borderId="0" xfId="64" applyNumberFormat="1" applyFont="1" applyFill="1" applyProtection="1">
      <alignment vertical="center"/>
      <protection locked="0"/>
    </xf>
    <xf numFmtId="0" fontId="0" fillId="0" borderId="0" xfId="64" applyFont="1">
      <alignment vertical="center"/>
      <protection/>
    </xf>
    <xf numFmtId="0" fontId="0" fillId="0" borderId="11" xfId="64" applyNumberFormat="1" applyFont="1" applyBorder="1" applyProtection="1">
      <alignment vertical="center"/>
      <protection locked="0"/>
    </xf>
    <xf numFmtId="0" fontId="0" fillId="0" borderId="11" xfId="64" applyNumberFormat="1" applyFont="1" applyBorder="1" applyAlignment="1" applyProtection="1">
      <alignment horizontal="center"/>
      <protection locked="0"/>
    </xf>
    <xf numFmtId="0" fontId="0" fillId="33" borderId="11" xfId="64" applyNumberFormat="1" applyFont="1" applyFill="1" applyBorder="1" applyAlignment="1" applyProtection="1">
      <alignment horizontal="centerContinuous"/>
      <protection locked="0"/>
    </xf>
    <xf numFmtId="0" fontId="0" fillId="33" borderId="17" xfId="64" applyNumberFormat="1" applyFont="1" applyFill="1" applyBorder="1" applyAlignment="1" applyProtection="1">
      <alignment horizontal="centerContinuous"/>
      <protection locked="0"/>
    </xf>
    <xf numFmtId="0" fontId="0" fillId="33" borderId="18" xfId="64" applyNumberFormat="1" applyFont="1" applyFill="1" applyBorder="1" applyAlignment="1" applyProtection="1" quotePrefix="1">
      <alignment horizontal="centerContinuous"/>
      <protection locked="0"/>
    </xf>
    <xf numFmtId="0" fontId="0" fillId="33" borderId="22" xfId="64" applyNumberFormat="1" applyFont="1" applyFill="1" applyBorder="1" applyAlignment="1" applyProtection="1">
      <alignment horizontal="centerContinuous"/>
      <protection locked="0"/>
    </xf>
    <xf numFmtId="0" fontId="0" fillId="0" borderId="10" xfId="64" applyNumberFormat="1" applyFont="1" applyBorder="1" applyProtection="1">
      <alignment vertical="center"/>
      <protection locked="0"/>
    </xf>
    <xf numFmtId="0" fontId="0" fillId="0" borderId="10" xfId="64" applyNumberFormat="1" applyFont="1" applyBorder="1" applyAlignment="1" applyProtection="1">
      <alignment horizontal="center"/>
      <protection locked="0"/>
    </xf>
    <xf numFmtId="0" fontId="0" fillId="0" borderId="11" xfId="64" applyNumberFormat="1" applyFont="1" applyFill="1" applyBorder="1" applyAlignment="1" applyProtection="1">
      <alignment horizontal="center"/>
      <protection locked="0"/>
    </xf>
    <xf numFmtId="0" fontId="0" fillId="33" borderId="11" xfId="64" applyNumberFormat="1" applyFont="1" applyFill="1" applyBorder="1" applyAlignment="1" applyProtection="1">
      <alignment horizontal="center"/>
      <protection locked="0"/>
    </xf>
    <xf numFmtId="0" fontId="0" fillId="0" borderId="15" xfId="64" applyNumberFormat="1" applyFont="1" applyFill="1" applyBorder="1" applyAlignment="1" applyProtection="1">
      <alignment horizontal="center"/>
      <protection locked="0"/>
    </xf>
    <xf numFmtId="0" fontId="0" fillId="33" borderId="11" xfId="64" applyNumberFormat="1" applyFont="1" applyFill="1" applyBorder="1" applyAlignment="1" applyProtection="1">
      <alignment horizontal="right"/>
      <protection locked="0"/>
    </xf>
    <xf numFmtId="0" fontId="0" fillId="33" borderId="15" xfId="64" applyNumberFormat="1" applyFont="1" applyFill="1" applyBorder="1" applyAlignment="1" applyProtection="1">
      <alignment horizontal="right"/>
      <protection locked="0"/>
    </xf>
    <xf numFmtId="0" fontId="0" fillId="0" borderId="12" xfId="64" applyFont="1" applyBorder="1" applyAlignment="1" applyProtection="1">
      <alignment horizontal="center"/>
      <protection locked="0"/>
    </xf>
    <xf numFmtId="3" fontId="0" fillId="33" borderId="10" xfId="64" applyNumberFormat="1" applyFont="1" applyFill="1" applyBorder="1" applyProtection="1">
      <alignment vertical="center"/>
      <protection locked="0"/>
    </xf>
    <xf numFmtId="3" fontId="0" fillId="33" borderId="12" xfId="64" applyNumberFormat="1" applyFont="1" applyFill="1" applyBorder="1" applyProtection="1">
      <alignment vertical="center"/>
      <protection locked="0"/>
    </xf>
    <xf numFmtId="3" fontId="0" fillId="33" borderId="10" xfId="64" applyNumberFormat="1" applyFont="1" applyFill="1" applyBorder="1" applyAlignment="1" applyProtection="1">
      <alignment horizontal="right"/>
      <protection locked="0"/>
    </xf>
    <xf numFmtId="0" fontId="10" fillId="0" borderId="10" xfId="64" applyNumberFormat="1" applyFont="1" applyBorder="1" applyAlignment="1" applyProtection="1" quotePrefix="1">
      <alignment horizontal="center"/>
      <protection locked="0"/>
    </xf>
    <xf numFmtId="3" fontId="0" fillId="0" borderId="10" xfId="64" applyNumberFormat="1" applyFont="1" applyBorder="1" applyProtection="1">
      <alignment vertical="center"/>
      <protection locked="0"/>
    </xf>
    <xf numFmtId="3" fontId="0" fillId="0" borderId="0" xfId="64" applyNumberFormat="1" applyFont="1" applyProtection="1">
      <alignment vertical="center"/>
      <protection locked="0"/>
    </xf>
    <xf numFmtId="0" fontId="0" fillId="0" borderId="12" xfId="64" applyFont="1" applyBorder="1" applyAlignment="1" applyProtection="1" quotePrefix="1">
      <alignment horizontal="center"/>
      <protection locked="0"/>
    </xf>
    <xf numFmtId="0" fontId="0" fillId="0" borderId="12" xfId="64" applyFont="1" applyBorder="1">
      <alignment vertical="center"/>
      <protection/>
    </xf>
    <xf numFmtId="0" fontId="0" fillId="0" borderId="10" xfId="64" applyFont="1" applyBorder="1">
      <alignment vertical="center"/>
      <protection/>
    </xf>
    <xf numFmtId="3" fontId="0" fillId="33" borderId="19" xfId="64" applyNumberFormat="1" applyFont="1" applyFill="1" applyBorder="1" applyProtection="1">
      <alignment vertical="center"/>
      <protection locked="0"/>
    </xf>
    <xf numFmtId="0" fontId="21" fillId="0" borderId="21" xfId="64" applyNumberFormat="1" applyFont="1" applyBorder="1" applyAlignment="1" applyProtection="1">
      <alignment horizontal="center"/>
      <protection locked="0"/>
    </xf>
    <xf numFmtId="0" fontId="0" fillId="0" borderId="10" xfId="64" applyNumberFormat="1" applyFont="1" applyBorder="1" applyAlignment="1" applyProtection="1" quotePrefix="1">
      <alignment horizontal="center"/>
      <protection locked="0"/>
    </xf>
    <xf numFmtId="3" fontId="23" fillId="0" borderId="12" xfId="64" applyNumberFormat="1" applyFont="1" applyBorder="1">
      <alignment vertical="center"/>
      <protection/>
    </xf>
    <xf numFmtId="3" fontId="0" fillId="0" borderId="0" xfId="64" applyNumberFormat="1" applyFont="1" applyBorder="1" applyProtection="1">
      <alignment vertical="center"/>
      <protection locked="0"/>
    </xf>
    <xf numFmtId="0" fontId="0" fillId="0" borderId="0" xfId="64" applyFont="1" applyBorder="1">
      <alignment vertical="center"/>
      <protection/>
    </xf>
    <xf numFmtId="0" fontId="0" fillId="0" borderId="12" xfId="64" applyNumberFormat="1" applyFont="1" applyBorder="1" applyProtection="1">
      <alignment vertical="center"/>
      <protection locked="0"/>
    </xf>
    <xf numFmtId="0" fontId="0" fillId="0" borderId="12" xfId="64" applyNumberFormat="1" applyFont="1" applyBorder="1" applyAlignment="1" applyProtection="1">
      <alignment horizontal="center"/>
      <protection locked="0"/>
    </xf>
    <xf numFmtId="0" fontId="0" fillId="0" borderId="23" xfId="64" applyFont="1" applyBorder="1">
      <alignment vertical="center"/>
      <protection/>
    </xf>
    <xf numFmtId="0" fontId="0" fillId="0" borderId="20" xfId="64" applyNumberFormat="1" applyFont="1" applyBorder="1" applyProtection="1">
      <alignment vertical="center"/>
      <protection locked="0"/>
    </xf>
    <xf numFmtId="0" fontId="0" fillId="0" borderId="19" xfId="64" applyNumberFormat="1" applyFont="1" applyBorder="1" applyAlignment="1" applyProtection="1">
      <alignment horizontal="center"/>
      <protection locked="0"/>
    </xf>
    <xf numFmtId="3" fontId="23" fillId="0" borderId="19" xfId="64" applyNumberFormat="1" applyFont="1" applyBorder="1">
      <alignment vertical="center"/>
      <protection/>
    </xf>
    <xf numFmtId="0" fontId="0" fillId="0" borderId="17" xfId="64" applyNumberFormat="1" applyFont="1" applyBorder="1" applyProtection="1">
      <alignment vertical="center"/>
      <protection locked="0"/>
    </xf>
    <xf numFmtId="3" fontId="0" fillId="33" borderId="17" xfId="64" applyNumberFormat="1" applyFont="1" applyFill="1" applyBorder="1" applyProtection="1">
      <alignment vertical="center"/>
      <protection locked="0"/>
    </xf>
    <xf numFmtId="3" fontId="0" fillId="33" borderId="17" xfId="64" applyNumberFormat="1" applyFont="1" applyFill="1" applyBorder="1" applyAlignment="1" applyProtection="1">
      <alignment/>
      <protection locked="0"/>
    </xf>
    <xf numFmtId="0" fontId="14" fillId="33" borderId="17" xfId="64" applyFill="1" applyBorder="1" applyAlignment="1">
      <alignment/>
      <protection/>
    </xf>
    <xf numFmtId="0" fontId="0" fillId="0" borderId="0" xfId="64" applyNumberFormat="1" applyFont="1" applyBorder="1" applyProtection="1">
      <alignment vertical="center"/>
      <protection locked="0"/>
    </xf>
    <xf numFmtId="3" fontId="0" fillId="33" borderId="0" xfId="64" applyNumberFormat="1" applyFont="1" applyFill="1" applyBorder="1" applyProtection="1">
      <alignment vertical="center"/>
      <protection locked="0"/>
    </xf>
    <xf numFmtId="0" fontId="23" fillId="33" borderId="0" xfId="64" applyFont="1" applyFill="1" applyAlignment="1">
      <alignment/>
      <protection/>
    </xf>
    <xf numFmtId="0" fontId="14" fillId="33" borderId="0" xfId="64" applyFill="1" applyAlignment="1">
      <alignment/>
      <protection/>
    </xf>
    <xf numFmtId="0" fontId="14" fillId="0" borderId="0" xfId="64" applyAlignment="1">
      <alignment/>
      <protection/>
    </xf>
    <xf numFmtId="3" fontId="0" fillId="0" borderId="0" xfId="64" applyNumberFormat="1" applyFont="1" applyFill="1" applyProtection="1">
      <alignment vertical="center"/>
      <protection locked="0"/>
    </xf>
    <xf numFmtId="3" fontId="0" fillId="33" borderId="0" xfId="64" applyNumberFormat="1" applyFont="1" applyFill="1" applyProtection="1">
      <alignment vertical="center"/>
      <protection locked="0"/>
    </xf>
    <xf numFmtId="1" fontId="0" fillId="33" borderId="0" xfId="64" applyNumberFormat="1" applyFont="1" applyFill="1" applyProtection="1">
      <alignment vertical="center"/>
      <protection locked="0"/>
    </xf>
    <xf numFmtId="0" fontId="23" fillId="0" borderId="0" xfId="64" applyNumberFormat="1" applyFont="1" applyProtection="1">
      <alignment vertical="center"/>
      <protection locked="0"/>
    </xf>
    <xf numFmtId="0" fontId="23" fillId="0" borderId="0" xfId="64" applyFont="1">
      <alignment vertical="center"/>
      <protection/>
    </xf>
    <xf numFmtId="0" fontId="23" fillId="33" borderId="0" xfId="64" applyFont="1" applyFill="1">
      <alignment vertical="center"/>
      <protection/>
    </xf>
    <xf numFmtId="0" fontId="23" fillId="33" borderId="0" xfId="64" applyNumberFormat="1" applyFont="1" applyFill="1" applyProtection="1">
      <alignment vertical="center"/>
      <protection locked="0"/>
    </xf>
    <xf numFmtId="0" fontId="23" fillId="0" borderId="0" xfId="64" applyNumberFormat="1" applyFont="1" applyFill="1" applyProtection="1">
      <alignment vertical="center"/>
      <protection locked="0"/>
    </xf>
    <xf numFmtId="0" fontId="23" fillId="0" borderId="11" xfId="64" applyNumberFormat="1" applyFont="1" applyBorder="1" applyProtection="1">
      <alignment vertical="center"/>
      <protection locked="0"/>
    </xf>
    <xf numFmtId="0" fontId="23" fillId="33" borderId="11" xfId="64" applyNumberFormat="1" applyFont="1" applyFill="1" applyBorder="1" applyProtection="1">
      <alignment vertical="center"/>
      <protection locked="0"/>
    </xf>
    <xf numFmtId="0" fontId="23" fillId="33" borderId="17" xfId="64" applyNumberFormat="1" applyFont="1" applyFill="1" applyBorder="1" applyProtection="1">
      <alignment vertical="center"/>
      <protection locked="0"/>
    </xf>
    <xf numFmtId="0" fontId="23" fillId="33" borderId="11" xfId="64" applyNumberFormat="1" applyFont="1" applyFill="1" applyBorder="1" applyAlignment="1" applyProtection="1">
      <alignment horizontal="centerContinuous"/>
      <protection locked="0"/>
    </xf>
    <xf numFmtId="0" fontId="23" fillId="33" borderId="17" xfId="64" applyNumberFormat="1" applyFont="1" applyFill="1" applyBorder="1" applyAlignment="1" applyProtection="1">
      <alignment horizontal="centerContinuous"/>
      <protection locked="0"/>
    </xf>
    <xf numFmtId="0" fontId="23" fillId="33" borderId="24" xfId="64" applyNumberFormat="1" applyFont="1" applyFill="1" applyBorder="1" applyAlignment="1" applyProtection="1">
      <alignment horizontal="centerContinuous"/>
      <protection locked="0"/>
    </xf>
    <xf numFmtId="0" fontId="23" fillId="0" borderId="24" xfId="64" applyNumberFormat="1" applyFont="1" applyFill="1" applyBorder="1" applyAlignment="1" applyProtection="1">
      <alignment horizontal="centerContinuous"/>
      <protection locked="0"/>
    </xf>
    <xf numFmtId="0" fontId="23" fillId="0" borderId="17" xfId="64" applyNumberFormat="1" applyFont="1" applyFill="1" applyBorder="1" applyAlignment="1" applyProtection="1">
      <alignment horizontal="centerContinuous"/>
      <protection locked="0"/>
    </xf>
    <xf numFmtId="0" fontId="23" fillId="33" borderId="22" xfId="64" applyNumberFormat="1" applyFont="1" applyFill="1" applyBorder="1" applyAlignment="1" applyProtection="1">
      <alignment horizontal="centerContinuous"/>
      <protection locked="0"/>
    </xf>
    <xf numFmtId="0" fontId="23" fillId="0" borderId="10" xfId="64" applyNumberFormat="1" applyFont="1" applyBorder="1" applyAlignment="1" applyProtection="1">
      <alignment horizontal="center"/>
      <protection locked="0"/>
    </xf>
    <xf numFmtId="0" fontId="23" fillId="33" borderId="10" xfId="64" applyNumberFormat="1" applyFont="1" applyFill="1" applyBorder="1" applyAlignment="1" applyProtection="1">
      <alignment horizontal="centerContinuous"/>
      <protection locked="0"/>
    </xf>
    <xf numFmtId="0" fontId="23" fillId="33" borderId="0" xfId="64" applyNumberFormat="1" applyFont="1" applyFill="1" applyAlignment="1" applyProtection="1">
      <alignment horizontal="centerContinuous"/>
      <protection locked="0"/>
    </xf>
    <xf numFmtId="0" fontId="23" fillId="33" borderId="11" xfId="64" applyNumberFormat="1" applyFont="1" applyFill="1" applyBorder="1" applyAlignment="1" applyProtection="1" quotePrefix="1">
      <alignment horizontal="centerContinuous"/>
      <protection locked="0"/>
    </xf>
    <xf numFmtId="0" fontId="23" fillId="0" borderId="11" xfId="64" applyNumberFormat="1" applyFont="1" applyFill="1" applyBorder="1" applyAlignment="1" applyProtection="1">
      <alignment horizontal="centerContinuous"/>
      <protection locked="0"/>
    </xf>
    <xf numFmtId="0" fontId="23" fillId="0" borderId="10" xfId="64" applyNumberFormat="1" applyFont="1" applyBorder="1" applyProtection="1">
      <alignment vertical="center"/>
      <protection locked="0"/>
    </xf>
    <xf numFmtId="0" fontId="23" fillId="33" borderId="11" xfId="64" applyNumberFormat="1" applyFont="1" applyFill="1" applyBorder="1" applyAlignment="1" applyProtection="1">
      <alignment horizontal="center"/>
      <protection locked="0"/>
    </xf>
    <xf numFmtId="0" fontId="23" fillId="33" borderId="15" xfId="64" applyNumberFormat="1" applyFont="1" applyFill="1" applyBorder="1" applyAlignment="1" applyProtection="1">
      <alignment horizontal="center"/>
      <protection locked="0"/>
    </xf>
    <xf numFmtId="0" fontId="23" fillId="33" borderId="11" xfId="64" applyNumberFormat="1" applyFont="1" applyFill="1" applyBorder="1" applyAlignment="1" applyProtection="1">
      <alignment horizontal="right"/>
      <protection locked="0"/>
    </xf>
    <xf numFmtId="0" fontId="23" fillId="33" borderId="15" xfId="64" applyNumberFormat="1" applyFont="1" applyFill="1" applyBorder="1" applyAlignment="1" applyProtection="1">
      <alignment horizontal="right"/>
      <protection locked="0"/>
    </xf>
    <xf numFmtId="0" fontId="23" fillId="0" borderId="11" xfId="64" applyNumberFormat="1" applyFont="1" applyFill="1" applyBorder="1" applyAlignment="1" applyProtection="1">
      <alignment horizontal="right"/>
      <protection locked="0"/>
    </xf>
    <xf numFmtId="0" fontId="23" fillId="0" borderId="12" xfId="64" applyFont="1" applyBorder="1" applyAlignment="1" applyProtection="1">
      <alignment horizontal="center"/>
      <protection locked="0"/>
    </xf>
    <xf numFmtId="3" fontId="23" fillId="33" borderId="10" xfId="64" applyNumberFormat="1" applyFont="1" applyFill="1" applyBorder="1" applyProtection="1">
      <alignment vertical="center"/>
      <protection locked="0"/>
    </xf>
    <xf numFmtId="3" fontId="23" fillId="33" borderId="12" xfId="64" applyNumberFormat="1" applyFont="1" applyFill="1" applyBorder="1" applyProtection="1">
      <alignment vertical="center"/>
      <protection locked="0"/>
    </xf>
    <xf numFmtId="3" fontId="23" fillId="0" borderId="10" xfId="64" applyNumberFormat="1" applyFont="1" applyFill="1" applyBorder="1" applyProtection="1">
      <alignment vertical="center"/>
      <protection locked="0"/>
    </xf>
    <xf numFmtId="0" fontId="10" fillId="0" borderId="10" xfId="64" applyFont="1" applyBorder="1" applyAlignment="1" applyProtection="1" quotePrefix="1">
      <alignment horizontal="center"/>
      <protection locked="0"/>
    </xf>
    <xf numFmtId="0" fontId="23" fillId="0" borderId="12" xfId="64" applyFont="1" applyBorder="1" applyAlignment="1" applyProtection="1" quotePrefix="1">
      <alignment horizontal="center"/>
      <protection locked="0"/>
    </xf>
    <xf numFmtId="3" fontId="23" fillId="33" borderId="19" xfId="64" applyNumberFormat="1" applyFont="1" applyFill="1" applyBorder="1" applyProtection="1">
      <alignment vertical="center"/>
      <protection locked="0"/>
    </xf>
    <xf numFmtId="0" fontId="18" fillId="0" borderId="10" xfId="64" applyFont="1" applyBorder="1" applyProtection="1">
      <alignment vertical="center"/>
      <protection locked="0"/>
    </xf>
    <xf numFmtId="0" fontId="18" fillId="0" borderId="10" xfId="64" applyFont="1" applyBorder="1" applyAlignment="1" applyProtection="1">
      <alignment horizontal="center"/>
      <protection locked="0"/>
    </xf>
    <xf numFmtId="3" fontId="23" fillId="0" borderId="12" xfId="64" applyNumberFormat="1" applyFont="1" applyFill="1" applyBorder="1">
      <alignment vertical="center"/>
      <protection/>
    </xf>
    <xf numFmtId="0" fontId="23" fillId="0" borderId="0" xfId="64" applyFont="1" applyBorder="1">
      <alignment vertical="center"/>
      <protection/>
    </xf>
    <xf numFmtId="0" fontId="18" fillId="0" borderId="20" xfId="64" applyFont="1" applyBorder="1" applyProtection="1">
      <alignment vertical="center"/>
      <protection locked="0"/>
    </xf>
    <xf numFmtId="0" fontId="18" fillId="0" borderId="20" xfId="64" applyFont="1" applyBorder="1" applyAlignment="1" applyProtection="1">
      <alignment horizontal="center"/>
      <protection locked="0"/>
    </xf>
    <xf numFmtId="3" fontId="23" fillId="0" borderId="19" xfId="64" applyNumberFormat="1" applyFont="1" applyFill="1" applyBorder="1">
      <alignment vertical="center"/>
      <protection/>
    </xf>
    <xf numFmtId="0" fontId="18" fillId="0" borderId="13" xfId="64" applyFont="1" applyBorder="1" applyProtection="1">
      <alignment vertical="center"/>
      <protection locked="0"/>
    </xf>
    <xf numFmtId="0" fontId="18" fillId="0" borderId="13" xfId="64" applyFont="1" applyBorder="1" applyAlignment="1" applyProtection="1">
      <alignment horizontal="center"/>
      <protection locked="0"/>
    </xf>
    <xf numFmtId="3" fontId="23" fillId="0" borderId="14" xfId="64" applyNumberFormat="1" applyFont="1" applyBorder="1">
      <alignment vertical="center"/>
      <protection/>
    </xf>
    <xf numFmtId="0" fontId="23" fillId="0" borderId="17" xfId="64" applyNumberFormat="1" applyFont="1" applyBorder="1" applyProtection="1">
      <alignment vertical="center"/>
      <protection locked="0"/>
    </xf>
    <xf numFmtId="3" fontId="23" fillId="33" borderId="17" xfId="64" applyNumberFormat="1" applyFont="1" applyFill="1" applyBorder="1" applyProtection="1">
      <alignment vertical="center"/>
      <protection locked="0"/>
    </xf>
    <xf numFmtId="0" fontId="23" fillId="0" borderId="17" xfId="64" applyNumberFormat="1" applyFont="1" applyFill="1" applyBorder="1" applyProtection="1">
      <alignment vertical="center"/>
      <protection locked="0"/>
    </xf>
    <xf numFmtId="3" fontId="23" fillId="0" borderId="0" xfId="64" applyNumberFormat="1" applyFont="1" applyProtection="1">
      <alignment vertical="center"/>
      <protection locked="0"/>
    </xf>
    <xf numFmtId="3" fontId="23" fillId="33" borderId="0" xfId="64" applyNumberFormat="1" applyFont="1" applyFill="1" applyProtection="1">
      <alignment vertical="center"/>
      <protection locked="0"/>
    </xf>
    <xf numFmtId="3" fontId="23" fillId="0" borderId="0" xfId="64" applyNumberFormat="1" applyFont="1" applyFill="1" applyProtection="1">
      <alignment vertical="center"/>
      <protection locked="0"/>
    </xf>
    <xf numFmtId="3" fontId="11" fillId="33" borderId="0" xfId="64" applyNumberFormat="1" applyFont="1" applyFill="1" applyProtection="1">
      <alignment vertical="center"/>
      <protection locked="0"/>
    </xf>
    <xf numFmtId="3" fontId="27" fillId="33" borderId="0" xfId="64" applyNumberFormat="1" applyFont="1" applyFill="1" applyProtection="1">
      <alignment vertical="center"/>
      <protection locked="0"/>
    </xf>
    <xf numFmtId="0" fontId="23" fillId="0" borderId="0" xfId="64" applyFont="1" applyFill="1">
      <alignment vertical="center"/>
      <protection/>
    </xf>
    <xf numFmtId="0" fontId="0" fillId="33" borderId="0" xfId="0" applyFill="1" applyAlignment="1">
      <alignment horizontal="centerContinuous"/>
    </xf>
    <xf numFmtId="3" fontId="0" fillId="0" borderId="0" xfId="0" applyNumberFormat="1" applyFont="1" applyAlignment="1" applyProtection="1">
      <alignment/>
      <protection locked="0"/>
    </xf>
    <xf numFmtId="0" fontId="0" fillId="0" borderId="0" xfId="0" applyFont="1" applyAlignment="1">
      <alignment/>
    </xf>
    <xf numFmtId="3" fontId="0" fillId="33" borderId="0" xfId="0" applyNumberFormat="1" applyFill="1" applyAlignment="1" applyProtection="1">
      <alignment/>
      <protection locked="0"/>
    </xf>
    <xf numFmtId="0" fontId="0" fillId="0" borderId="0" xfId="0" applyNumberFormat="1" applyAlignment="1" applyProtection="1">
      <alignment horizontal="center"/>
      <protection locked="0"/>
    </xf>
    <xf numFmtId="0" fontId="0" fillId="33" borderId="0" xfId="0" applyFill="1" applyAlignment="1">
      <alignment/>
    </xf>
    <xf numFmtId="1" fontId="0" fillId="33" borderId="0" xfId="0" applyNumberFormat="1" applyFill="1" applyAlignment="1" applyProtection="1">
      <alignment/>
      <protection locked="0"/>
    </xf>
    <xf numFmtId="0" fontId="0" fillId="0" borderId="0" xfId="64" applyFont="1" applyFill="1">
      <alignment vertical="center"/>
      <protection/>
    </xf>
    <xf numFmtId="216" fontId="0" fillId="0" borderId="0" xfId="64" applyNumberFormat="1" applyFont="1">
      <alignment vertical="center"/>
      <protection/>
    </xf>
    <xf numFmtId="0" fontId="0" fillId="0" borderId="0" xfId="64" applyNumberFormat="1" applyFont="1" applyBorder="1" applyAlignment="1" applyProtection="1">
      <alignment horizontal="center"/>
      <protection locked="0"/>
    </xf>
    <xf numFmtId="0" fontId="0" fillId="0" borderId="0" xfId="64" applyNumberFormat="1" applyFont="1" applyBorder="1" applyAlignment="1" applyProtection="1">
      <alignment horizontal="centerContinuous"/>
      <protection locked="0"/>
    </xf>
    <xf numFmtId="3" fontId="0" fillId="0" borderId="0" xfId="64" applyNumberFormat="1" applyFont="1" applyBorder="1">
      <alignment vertical="center"/>
      <protection/>
    </xf>
    <xf numFmtId="3" fontId="0" fillId="34" borderId="0" xfId="64" applyNumberFormat="1" applyFont="1" applyFill="1" applyBorder="1" applyProtection="1">
      <alignment vertical="center"/>
      <protection locked="0"/>
    </xf>
    <xf numFmtId="3" fontId="0" fillId="34" borderId="0" xfId="64" applyNumberFormat="1" applyFont="1" applyFill="1" applyBorder="1">
      <alignment vertical="center"/>
      <protection/>
    </xf>
    <xf numFmtId="3" fontId="0" fillId="0" borderId="0" xfId="64" applyNumberFormat="1" applyFont="1" applyBorder="1" applyAlignment="1" applyProtection="1">
      <alignment horizontal="center"/>
      <protection locked="0"/>
    </xf>
    <xf numFmtId="3" fontId="5" fillId="0" borderId="0" xfId="64" applyNumberFormat="1" applyFont="1" applyBorder="1" applyProtection="1">
      <alignment vertical="center"/>
      <protection locked="0"/>
    </xf>
    <xf numFmtId="230" fontId="5" fillId="0" borderId="0" xfId="64" applyNumberFormat="1" applyFont="1" applyBorder="1" applyProtection="1">
      <alignment vertical="center"/>
      <protection locked="0"/>
    </xf>
    <xf numFmtId="3" fontId="0" fillId="0" borderId="10" xfId="64" applyNumberFormat="1" applyFont="1" applyBorder="1" applyAlignment="1" applyProtection="1">
      <alignment horizontal="center"/>
      <protection locked="0"/>
    </xf>
    <xf numFmtId="230" fontId="0" fillId="0" borderId="0" xfId="64" applyNumberFormat="1" applyFont="1" applyBorder="1" applyProtection="1">
      <alignment vertical="center"/>
      <protection locked="0"/>
    </xf>
    <xf numFmtId="3" fontId="10" fillId="0" borderId="0" xfId="64" applyNumberFormat="1" applyFont="1" applyBorder="1" applyProtection="1">
      <alignment vertical="center"/>
      <protection locked="0"/>
    </xf>
    <xf numFmtId="3" fontId="0" fillId="0" borderId="0" xfId="64" applyNumberFormat="1" applyFont="1" applyBorder="1" applyAlignment="1">
      <alignment horizontal="center"/>
      <protection/>
    </xf>
    <xf numFmtId="0" fontId="0" fillId="0" borderId="0" xfId="64" applyFont="1" applyAlignment="1">
      <alignment horizontal="center"/>
      <protection/>
    </xf>
    <xf numFmtId="0" fontId="18" fillId="33" borderId="0" xfId="0" applyFont="1" applyFill="1" applyAlignment="1">
      <alignment/>
    </xf>
    <xf numFmtId="0" fontId="0" fillId="0" borderId="0" xfId="0" applyFill="1" applyAlignment="1">
      <alignment/>
    </xf>
    <xf numFmtId="0" fontId="18" fillId="0" borderId="0" xfId="0" applyFont="1" applyFill="1" applyBorder="1" applyAlignment="1">
      <alignment/>
    </xf>
    <xf numFmtId="3" fontId="0" fillId="33" borderId="12" xfId="0" applyNumberFormat="1" applyFill="1" applyBorder="1" applyAlignment="1" applyProtection="1">
      <alignment horizontal="center"/>
      <protection locked="0"/>
    </xf>
    <xf numFmtId="0" fontId="0" fillId="33" borderId="12" xfId="0" applyFill="1" applyBorder="1" applyAlignment="1">
      <alignment horizontal="center"/>
    </xf>
    <xf numFmtId="0" fontId="0" fillId="33" borderId="0" xfId="0" applyFill="1" applyBorder="1" applyAlignment="1">
      <alignment/>
    </xf>
    <xf numFmtId="0" fontId="28" fillId="33" borderId="0" xfId="0" applyFont="1" applyFill="1" applyAlignment="1">
      <alignment/>
    </xf>
    <xf numFmtId="38" fontId="0" fillId="0" borderId="0" xfId="52" applyFont="1" applyFill="1" applyBorder="1" applyAlignment="1" applyProtection="1">
      <alignment/>
      <protection locked="0"/>
    </xf>
    <xf numFmtId="0" fontId="0" fillId="33" borderId="0" xfId="0" applyFont="1" applyFill="1" applyAlignment="1">
      <alignment horizontal="right"/>
    </xf>
    <xf numFmtId="0" fontId="0" fillId="0" borderId="0" xfId="0" applyFont="1" applyFill="1" applyAlignment="1">
      <alignment/>
    </xf>
    <xf numFmtId="232" fontId="0" fillId="0" borderId="0" xfId="0" applyNumberFormat="1" applyFont="1" applyFill="1" applyAlignment="1">
      <alignment/>
    </xf>
    <xf numFmtId="3" fontId="6" fillId="0" borderId="0" xfId="0" applyNumberFormat="1" applyFont="1" applyFill="1" applyBorder="1" applyAlignment="1" applyProtection="1">
      <alignment/>
      <protection locked="0"/>
    </xf>
    <xf numFmtId="3" fontId="6" fillId="33" borderId="0" xfId="0" applyNumberFormat="1" applyFont="1" applyFill="1" applyBorder="1" applyAlignment="1" applyProtection="1">
      <alignment/>
      <protection locked="0"/>
    </xf>
    <xf numFmtId="0" fontId="25" fillId="0" borderId="0" xfId="0" applyFont="1" applyFill="1" applyAlignment="1">
      <alignment/>
    </xf>
    <xf numFmtId="0" fontId="25" fillId="33" borderId="0" xfId="0" applyFont="1" applyFill="1" applyAlignment="1">
      <alignment/>
    </xf>
    <xf numFmtId="232" fontId="0" fillId="0" borderId="0" xfId="0" applyNumberFormat="1" applyFill="1" applyAlignment="1">
      <alignment/>
    </xf>
    <xf numFmtId="0" fontId="25" fillId="0" borderId="0" xfId="0" applyNumberFormat="1" applyFont="1" applyFill="1" applyBorder="1" applyAlignment="1" applyProtection="1">
      <alignment/>
      <protection locked="0"/>
    </xf>
    <xf numFmtId="0" fontId="25" fillId="33" borderId="0" xfId="0" applyNumberFormat="1" applyFont="1" applyFill="1" applyBorder="1" applyAlignment="1" applyProtection="1">
      <alignment/>
      <protection locked="0"/>
    </xf>
    <xf numFmtId="3" fontId="25" fillId="0" borderId="0" xfId="0" applyNumberFormat="1" applyFont="1" applyFill="1" applyBorder="1" applyAlignment="1" applyProtection="1">
      <alignment/>
      <protection locked="0"/>
    </xf>
    <xf numFmtId="0" fontId="28" fillId="0" borderId="0" xfId="0" applyFont="1" applyFill="1" applyAlignment="1">
      <alignment/>
    </xf>
    <xf numFmtId="3" fontId="25" fillId="33" borderId="0" xfId="0" applyNumberFormat="1" applyFont="1" applyFill="1" applyBorder="1" applyAlignment="1" applyProtection="1">
      <alignment/>
      <protection locked="0"/>
    </xf>
    <xf numFmtId="0" fontId="0" fillId="33" borderId="0" xfId="0" applyFill="1" applyAlignment="1">
      <alignment horizontal="right"/>
    </xf>
    <xf numFmtId="0" fontId="29" fillId="0" borderId="0" xfId="0" applyFont="1" applyFill="1" applyAlignment="1">
      <alignment/>
    </xf>
    <xf numFmtId="0" fontId="23" fillId="0" borderId="0" xfId="0" applyFont="1" applyFill="1" applyAlignment="1">
      <alignment/>
    </xf>
    <xf numFmtId="0" fontId="18" fillId="0" borderId="0" xfId="0" applyFont="1" applyFill="1" applyAlignment="1">
      <alignment/>
    </xf>
    <xf numFmtId="231" fontId="0" fillId="33" borderId="0" xfId="0" applyNumberFormat="1" applyFill="1" applyAlignment="1">
      <alignment/>
    </xf>
    <xf numFmtId="0" fontId="25" fillId="0" borderId="0" xfId="0" applyFont="1" applyBorder="1" applyAlignment="1">
      <alignment horizontal="center" vertical="center"/>
    </xf>
    <xf numFmtId="0" fontId="0" fillId="0" borderId="0" xfId="0" applyAlignment="1">
      <alignment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33" borderId="10" xfId="0" applyFill="1" applyBorder="1" applyAlignment="1">
      <alignment horizontal="center" vertical="center"/>
    </xf>
    <xf numFmtId="0" fontId="0" fillId="33" borderId="12" xfId="0" applyFont="1" applyFill="1" applyBorder="1" applyAlignment="1">
      <alignment vertical="center"/>
    </xf>
    <xf numFmtId="0" fontId="0" fillId="33" borderId="0" xfId="0" applyFill="1" applyAlignment="1">
      <alignment vertical="center"/>
    </xf>
    <xf numFmtId="0" fontId="0" fillId="33" borderId="13" xfId="0" applyFill="1" applyBorder="1" applyAlignment="1">
      <alignment horizontal="center" vertical="center"/>
    </xf>
    <xf numFmtId="0" fontId="0" fillId="33" borderId="14" xfId="0" applyFont="1" applyFill="1" applyBorder="1" applyAlignment="1">
      <alignment vertical="center"/>
    </xf>
    <xf numFmtId="0" fontId="0" fillId="33" borderId="12" xfId="0" applyFont="1" applyFill="1" applyBorder="1" applyAlignment="1">
      <alignment vertical="center"/>
    </xf>
    <xf numFmtId="0" fontId="0" fillId="33" borderId="14" xfId="0" applyFill="1" applyBorder="1" applyAlignment="1">
      <alignment horizontal="center" vertical="center"/>
    </xf>
    <xf numFmtId="0" fontId="0" fillId="33" borderId="14" xfId="0" applyFont="1" applyFill="1" applyBorder="1" applyAlignment="1">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Alignment="1">
      <alignment vertical="top"/>
    </xf>
    <xf numFmtId="0" fontId="6" fillId="0" borderId="0" xfId="0" applyFont="1" applyAlignment="1">
      <alignment horizontal="centerContinuous"/>
    </xf>
    <xf numFmtId="0" fontId="25" fillId="33" borderId="0" xfId="0" applyFont="1" applyFill="1" applyAlignment="1">
      <alignment horizontal="left" vertical="top"/>
    </xf>
    <xf numFmtId="3" fontId="0" fillId="33" borderId="11" xfId="0" applyNumberFormat="1" applyFill="1" applyBorder="1" applyAlignment="1" applyProtection="1">
      <alignment/>
      <protection locked="0"/>
    </xf>
    <xf numFmtId="4" fontId="0" fillId="0" borderId="18" xfId="0" applyNumberFormat="1" applyBorder="1" applyAlignment="1" applyProtection="1">
      <alignment horizontal="centerContinuous"/>
      <protection locked="0"/>
    </xf>
    <xf numFmtId="4" fontId="0" fillId="0" borderId="24" xfId="0" applyNumberFormat="1" applyBorder="1" applyAlignment="1" applyProtection="1">
      <alignment horizontal="centerContinuous"/>
      <protection locked="0"/>
    </xf>
    <xf numFmtId="0" fontId="0" fillId="0" borderId="24" xfId="0" applyBorder="1" applyAlignment="1" applyProtection="1">
      <alignment horizontal="centerContinuous"/>
      <protection locked="0"/>
    </xf>
    <xf numFmtId="3" fontId="0" fillId="0" borderId="26" xfId="0" applyNumberFormat="1" applyBorder="1" applyAlignment="1" applyProtection="1">
      <alignment horizontal="centerContinuous"/>
      <protection locked="0"/>
    </xf>
    <xf numFmtId="3" fontId="0" fillId="0" borderId="11" xfId="0" applyNumberFormat="1" applyBorder="1" applyAlignment="1" applyProtection="1">
      <alignment horizontal="center"/>
      <protection locked="0"/>
    </xf>
    <xf numFmtId="0" fontId="0" fillId="0" borderId="11" xfId="0" applyBorder="1" applyAlignment="1" applyProtection="1">
      <alignment/>
      <protection locked="0"/>
    </xf>
    <xf numFmtId="0" fontId="0" fillId="0" borderId="22" xfId="0" applyBorder="1" applyAlignment="1" applyProtection="1">
      <alignment/>
      <protection locked="0"/>
    </xf>
    <xf numFmtId="3" fontId="0" fillId="33" borderId="15" xfId="0" applyNumberFormat="1" applyFill="1" applyBorder="1" applyAlignment="1" applyProtection="1">
      <alignment horizontal="center"/>
      <protection locked="0"/>
    </xf>
    <xf numFmtId="3" fontId="0" fillId="33" borderId="10" xfId="0" applyNumberFormat="1" applyFill="1" applyBorder="1" applyAlignment="1" applyProtection="1">
      <alignment horizontal="center"/>
      <protection locked="0"/>
    </xf>
    <xf numFmtId="0" fontId="0" fillId="0" borderId="11" xfId="0" applyBorder="1" applyAlignment="1" applyProtection="1" quotePrefix="1">
      <alignment horizontal="centerContinuous"/>
      <protection locked="0"/>
    </xf>
    <xf numFmtId="4" fontId="0" fillId="0" borderId="17" xfId="0" applyNumberFormat="1" applyBorder="1" applyAlignment="1" applyProtection="1">
      <alignment horizontal="centerContinuous"/>
      <protection locked="0"/>
    </xf>
    <xf numFmtId="0" fontId="0" fillId="0" borderId="17" xfId="0" applyBorder="1" applyAlignment="1" applyProtection="1">
      <alignment horizontal="centerContinuous"/>
      <protection locked="0"/>
    </xf>
    <xf numFmtId="3" fontId="0" fillId="0" borderId="15"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3" fontId="0" fillId="0" borderId="11" xfId="0" applyNumberFormat="1" applyBorder="1" applyAlignment="1" applyProtection="1">
      <alignment/>
      <protection locked="0"/>
    </xf>
    <xf numFmtId="4" fontId="0" fillId="0" borderId="11" xfId="0" applyNumberFormat="1" applyBorder="1" applyAlignment="1" applyProtection="1">
      <alignment/>
      <protection locked="0"/>
    </xf>
    <xf numFmtId="3" fontId="0" fillId="0" borderId="12" xfId="0" applyNumberFormat="1" applyBorder="1" applyAlignment="1" applyProtection="1">
      <alignment horizontal="center"/>
      <protection locked="0"/>
    </xf>
    <xf numFmtId="3" fontId="0" fillId="33" borderId="14" xfId="0" applyNumberFormat="1" applyFill="1" applyBorder="1" applyAlignment="1" applyProtection="1">
      <alignment horizontal="center"/>
      <protection locked="0"/>
    </xf>
    <xf numFmtId="0" fontId="0" fillId="33" borderId="15" xfId="0" applyFill="1" applyBorder="1" applyAlignment="1">
      <alignment horizontal="center"/>
    </xf>
    <xf numFmtId="0" fontId="5" fillId="33" borderId="15" xfId="0" applyFont="1" applyFill="1" applyBorder="1" applyAlignment="1">
      <alignment horizontal="center"/>
    </xf>
    <xf numFmtId="221" fontId="0" fillId="33" borderId="12" xfId="0" applyNumberFormat="1" applyFill="1" applyBorder="1" applyAlignment="1" applyProtection="1">
      <alignment horizontal="right"/>
      <protection locked="0"/>
    </xf>
    <xf numFmtId="3" fontId="0" fillId="33" borderId="12" xfId="0" applyNumberFormat="1" applyFill="1" applyBorder="1" applyAlignment="1" applyProtection="1">
      <alignment horizontal="right"/>
      <protection locked="0"/>
    </xf>
    <xf numFmtId="3" fontId="0" fillId="33" borderId="14" xfId="0" applyNumberFormat="1" applyFill="1" applyBorder="1" applyAlignment="1" applyProtection="1">
      <alignment horizontal="right"/>
      <protection locked="0"/>
    </xf>
    <xf numFmtId="0" fontId="0" fillId="0" borderId="0" xfId="0" applyNumberFormat="1" applyBorder="1" applyAlignment="1" applyProtection="1">
      <alignment horizontal="centerContinuous"/>
      <protection locked="0"/>
    </xf>
    <xf numFmtId="1" fontId="0" fillId="0" borderId="0" xfId="0" applyNumberFormat="1" applyFill="1" applyAlignment="1" applyProtection="1">
      <alignment/>
      <protection locked="0"/>
    </xf>
    <xf numFmtId="1" fontId="0" fillId="33" borderId="11" xfId="0" applyNumberFormat="1" applyFont="1" applyFill="1" applyBorder="1" applyAlignment="1" applyProtection="1">
      <alignment horizontal="center"/>
      <protection locked="0"/>
    </xf>
    <xf numFmtId="1" fontId="0" fillId="33" borderId="17" xfId="0" applyNumberFormat="1" applyFill="1" applyBorder="1" applyAlignment="1" applyProtection="1" quotePrefix="1">
      <alignment horizontal="center"/>
      <protection locked="0"/>
    </xf>
    <xf numFmtId="1" fontId="0" fillId="33" borderId="17" xfId="0" applyNumberFormat="1" applyFont="1" applyFill="1" applyBorder="1" applyAlignment="1" applyProtection="1">
      <alignment horizontal="right"/>
      <protection locked="0"/>
    </xf>
    <xf numFmtId="1" fontId="0" fillId="33" borderId="11" xfId="0" applyNumberFormat="1" applyFill="1" applyBorder="1" applyAlignment="1" applyProtection="1">
      <alignment horizontal="center"/>
      <protection locked="0"/>
    </xf>
    <xf numFmtId="1" fontId="0" fillId="33" borderId="17" xfId="0" applyNumberFormat="1" applyFill="1" applyBorder="1" applyAlignment="1" applyProtection="1">
      <alignment horizontal="right"/>
      <protection locked="0"/>
    </xf>
    <xf numFmtId="1" fontId="0" fillId="33" borderId="15" xfId="0" applyNumberFormat="1" applyFill="1" applyBorder="1" applyAlignment="1" applyProtection="1" quotePrefix="1">
      <alignment horizontal="center"/>
      <protection locked="0"/>
    </xf>
    <xf numFmtId="1" fontId="0" fillId="0" borderId="10" xfId="0" applyNumberFormat="1" applyBorder="1" applyAlignment="1" applyProtection="1">
      <alignment/>
      <protection locked="0"/>
    </xf>
    <xf numFmtId="1" fontId="0" fillId="33" borderId="18" xfId="0" applyNumberFormat="1" applyFont="1" applyFill="1" applyBorder="1" applyAlignment="1" applyProtection="1">
      <alignment horizontal="center"/>
      <protection locked="0"/>
    </xf>
    <xf numFmtId="1" fontId="0" fillId="33" borderId="27" xfId="0" applyNumberFormat="1" applyFont="1" applyFill="1" applyBorder="1" applyAlignment="1" applyProtection="1">
      <alignment horizontal="center"/>
      <protection locked="0"/>
    </xf>
    <xf numFmtId="1" fontId="0" fillId="33" borderId="18" xfId="0" applyNumberForma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1" fontId="0" fillId="33" borderId="14" xfId="0" applyNumberFormat="1" applyFill="1" applyBorder="1" applyAlignment="1" applyProtection="1">
      <alignment horizontal="center"/>
      <protection locked="0"/>
    </xf>
    <xf numFmtId="1" fontId="5" fillId="0" borderId="10" xfId="0" applyNumberFormat="1" applyFont="1" applyBorder="1" applyAlignment="1" applyProtection="1">
      <alignment horizontal="center"/>
      <protection locked="0"/>
    </xf>
    <xf numFmtId="0" fontId="0" fillId="0" borderId="0" xfId="0" applyFill="1" applyBorder="1" applyAlignment="1">
      <alignment/>
    </xf>
    <xf numFmtId="38" fontId="0" fillId="0" borderId="10" xfId="52" applyFont="1" applyBorder="1" applyAlignment="1" applyProtection="1">
      <alignment/>
      <protection locked="0"/>
    </xf>
    <xf numFmtId="38" fontId="0" fillId="0" borderId="10" xfId="52" applyFont="1" applyBorder="1" applyAlignment="1" applyProtection="1">
      <alignment horizontal="center"/>
      <protection locked="0"/>
    </xf>
    <xf numFmtId="1" fontId="0" fillId="0" borderId="28" xfId="0" applyNumberFormat="1" applyFill="1" applyBorder="1" applyAlignment="1" applyProtection="1">
      <alignment/>
      <protection locked="0"/>
    </xf>
    <xf numFmtId="1" fontId="0" fillId="0" borderId="29" xfId="0" applyNumberFormat="1" applyFill="1" applyBorder="1" applyAlignment="1" applyProtection="1">
      <alignment/>
      <protection locked="0"/>
    </xf>
    <xf numFmtId="1" fontId="0" fillId="0" borderId="0" xfId="0" applyNumberFormat="1" applyFill="1" applyBorder="1" applyAlignment="1" applyProtection="1">
      <alignment/>
      <protection locked="0"/>
    </xf>
    <xf numFmtId="1" fontId="0" fillId="0" borderId="30" xfId="0" applyNumberFormat="1" applyFill="1" applyBorder="1" applyAlignment="1" applyProtection="1">
      <alignment/>
      <protection locked="0"/>
    </xf>
    <xf numFmtId="38" fontId="0" fillId="0" borderId="12" xfId="52" applyFont="1" applyBorder="1" applyAlignment="1" applyProtection="1">
      <alignment/>
      <protection locked="0"/>
    </xf>
    <xf numFmtId="1" fontId="0" fillId="0" borderId="30"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2" fontId="0" fillId="0" borderId="12" xfId="0" applyNumberFormat="1" applyBorder="1" applyAlignment="1" applyProtection="1">
      <alignment horizontal="center"/>
      <protection locked="0"/>
    </xf>
    <xf numFmtId="38" fontId="10" fillId="0" borderId="31" xfId="52" applyFont="1" applyFill="1" applyBorder="1" applyAlignment="1" applyProtection="1">
      <alignment/>
      <protection locked="0"/>
    </xf>
    <xf numFmtId="38" fontId="10" fillId="0" borderId="0" xfId="52" applyFont="1" applyFill="1" applyBorder="1" applyAlignment="1" applyProtection="1">
      <alignment/>
      <protection locked="0"/>
    </xf>
    <xf numFmtId="38" fontId="0" fillId="0" borderId="0" xfId="0" applyNumberFormat="1" applyAlignment="1">
      <alignment/>
    </xf>
    <xf numFmtId="38" fontId="10" fillId="0" borderId="30" xfId="52" applyFont="1" applyFill="1" applyBorder="1" applyAlignment="1" applyProtection="1">
      <alignment/>
      <protection locked="0"/>
    </xf>
    <xf numFmtId="38" fontId="10" fillId="0" borderId="32" xfId="52" applyFont="1" applyFill="1" applyBorder="1" applyAlignment="1" applyProtection="1">
      <alignment/>
      <protection locked="0"/>
    </xf>
    <xf numFmtId="1" fontId="0" fillId="0" borderId="10" xfId="0" applyNumberFormat="1" applyFill="1" applyBorder="1" applyAlignment="1" applyProtection="1">
      <alignment/>
      <protection locked="0"/>
    </xf>
    <xf numFmtId="38" fontId="0" fillId="0" borderId="20" xfId="52" applyFont="1" applyBorder="1" applyAlignment="1" applyProtection="1">
      <alignment/>
      <protection locked="0"/>
    </xf>
    <xf numFmtId="2" fontId="0" fillId="0" borderId="19" xfId="0" applyNumberFormat="1" applyBorder="1" applyAlignment="1" applyProtection="1">
      <alignment horizontal="center"/>
      <protection locked="0"/>
    </xf>
    <xf numFmtId="38" fontId="0" fillId="0" borderId="21" xfId="52" applyFont="1" applyBorder="1" applyAlignment="1" applyProtection="1">
      <alignment horizontal="right"/>
      <protection locked="0"/>
    </xf>
    <xf numFmtId="38" fontId="0" fillId="0" borderId="21" xfId="52" applyFont="1" applyBorder="1" applyAlignment="1" applyProtection="1">
      <alignment horizontal="center"/>
      <protection locked="0"/>
    </xf>
    <xf numFmtId="38" fontId="0" fillId="0" borderId="10" xfId="52" applyFont="1" applyBorder="1" applyAlignment="1" applyProtection="1">
      <alignment horizontal="right"/>
      <protection locked="0"/>
    </xf>
    <xf numFmtId="38" fontId="30" fillId="0" borderId="0" xfId="52" applyFont="1" applyFill="1" applyBorder="1" applyAlignment="1" applyProtection="1">
      <alignment/>
      <protection locked="0"/>
    </xf>
    <xf numFmtId="38" fontId="0" fillId="0" borderId="13" xfId="52" applyFont="1" applyBorder="1" applyAlignment="1" applyProtection="1">
      <alignment horizontal="right"/>
      <protection locked="0"/>
    </xf>
    <xf numFmtId="38" fontId="0" fillId="0" borderId="13" xfId="52" applyFont="1" applyBorder="1" applyAlignment="1" applyProtection="1">
      <alignment horizontal="center"/>
      <protection locked="0"/>
    </xf>
    <xf numFmtId="38" fontId="10" fillId="0" borderId="33" xfId="52" applyFont="1" applyFill="1" applyBorder="1" applyAlignment="1" applyProtection="1">
      <alignment/>
      <protection locked="0"/>
    </xf>
    <xf numFmtId="38" fontId="30" fillId="0" borderId="0" xfId="52" applyFont="1" applyFill="1" applyBorder="1" applyAlignment="1" applyProtection="1">
      <alignment horizontal="center"/>
      <protection locked="0"/>
    </xf>
    <xf numFmtId="38" fontId="0" fillId="0" borderId="0" xfId="52" applyFont="1" applyBorder="1" applyAlignment="1" applyProtection="1">
      <alignment horizontal="left"/>
      <protection locked="0"/>
    </xf>
    <xf numFmtId="38" fontId="0" fillId="0" borderId="0" xfId="52" applyFont="1" applyBorder="1" applyAlignment="1" applyProtection="1">
      <alignment/>
      <protection locked="0"/>
    </xf>
    <xf numFmtId="1" fontId="0" fillId="0" borderId="0" xfId="0" applyNumberFormat="1" applyBorder="1" applyAlignment="1" applyProtection="1">
      <alignment/>
      <protection locked="0"/>
    </xf>
    <xf numFmtId="38" fontId="10" fillId="0" borderId="30" xfId="52" applyFont="1" applyFill="1" applyBorder="1" applyAlignment="1" applyProtection="1">
      <alignment/>
      <protection locked="0"/>
    </xf>
    <xf numFmtId="1" fontId="0" fillId="0" borderId="0" xfId="0" applyNumberFormat="1" applyBorder="1" applyAlignment="1" applyProtection="1">
      <alignment vertical="top"/>
      <protection locked="0"/>
    </xf>
    <xf numFmtId="38" fontId="10" fillId="0" borderId="30" xfId="52" applyFont="1" applyFill="1" applyBorder="1" applyAlignment="1">
      <alignment vertical="top"/>
    </xf>
    <xf numFmtId="38" fontId="10" fillId="0" borderId="0" xfId="52" applyFont="1" applyBorder="1" applyAlignment="1" applyProtection="1">
      <alignment/>
      <protection locked="0"/>
    </xf>
    <xf numFmtId="0" fontId="0" fillId="0" borderId="0" xfId="0" applyBorder="1" applyAlignment="1">
      <alignment vertical="top"/>
    </xf>
    <xf numFmtId="38" fontId="10" fillId="0" borderId="30" xfId="52" applyFont="1" applyFill="1" applyBorder="1" applyAlignment="1">
      <alignment/>
    </xf>
    <xf numFmtId="1" fontId="0" fillId="0" borderId="0" xfId="0" applyNumberFormat="1" applyBorder="1" applyAlignment="1" applyProtection="1">
      <alignment/>
      <protection locked="0"/>
    </xf>
    <xf numFmtId="38" fontId="10" fillId="0" borderId="34" xfId="52" applyFont="1" applyFill="1" applyBorder="1" applyAlignment="1" applyProtection="1">
      <alignment/>
      <protection locked="0"/>
    </xf>
    <xf numFmtId="2" fontId="0" fillId="0" borderId="31" xfId="0" applyNumberFormat="1" applyFill="1" applyBorder="1" applyAlignment="1" applyProtection="1">
      <alignment/>
      <protection locked="0"/>
    </xf>
    <xf numFmtId="2" fontId="0" fillId="0" borderId="30" xfId="0" applyNumberFormat="1" applyFill="1" applyBorder="1" applyAlignment="1" applyProtection="1">
      <alignment/>
      <protection locked="0"/>
    </xf>
    <xf numFmtId="38" fontId="10" fillId="0" borderId="35" xfId="52" applyFont="1" applyFill="1" applyBorder="1" applyAlignment="1" applyProtection="1">
      <alignment/>
      <protection locked="0"/>
    </xf>
    <xf numFmtId="0" fontId="0" fillId="0" borderId="35" xfId="0" applyFill="1" applyBorder="1" applyAlignment="1">
      <alignment/>
    </xf>
    <xf numFmtId="38" fontId="10" fillId="0" borderId="31" xfId="0" applyNumberFormat="1" applyFont="1" applyFill="1" applyBorder="1" applyAlignment="1">
      <alignment/>
    </xf>
    <xf numFmtId="0" fontId="0" fillId="0" borderId="0" xfId="0" applyNumberFormat="1" applyFill="1" applyBorder="1" applyAlignment="1" applyProtection="1">
      <alignment horizontal="centerContinuous"/>
      <protection locked="0"/>
    </xf>
    <xf numFmtId="2" fontId="0" fillId="0" borderId="0" xfId="0" applyNumberFormat="1" applyFill="1" applyBorder="1" applyAlignment="1" applyProtection="1">
      <alignment/>
      <protection locked="0"/>
    </xf>
    <xf numFmtId="2" fontId="10" fillId="0" borderId="0" xfId="0" applyNumberFormat="1" applyFont="1" applyFill="1" applyBorder="1" applyAlignment="1" applyProtection="1">
      <alignment/>
      <protection locked="0"/>
    </xf>
    <xf numFmtId="1" fontId="0" fillId="0" borderId="17" xfId="0" applyNumberFormat="1" applyFill="1" applyBorder="1" applyAlignment="1" applyProtection="1">
      <alignment/>
      <protection locked="0"/>
    </xf>
    <xf numFmtId="2" fontId="0" fillId="0" borderId="17" xfId="0" applyNumberFormat="1" applyFill="1" applyBorder="1" applyAlignment="1" applyProtection="1">
      <alignment/>
      <protection locked="0"/>
    </xf>
    <xf numFmtId="2" fontId="0" fillId="0" borderId="0" xfId="0" applyNumberFormat="1" applyFill="1" applyAlignment="1">
      <alignment/>
    </xf>
    <xf numFmtId="38" fontId="10" fillId="0" borderId="30" xfId="52" applyFont="1" applyFill="1" applyBorder="1" applyAlignment="1" applyProtection="1">
      <alignment horizontal="right"/>
      <protection locked="0"/>
    </xf>
    <xf numFmtId="38" fontId="10" fillId="0" borderId="36" xfId="52" applyFont="1" applyFill="1" applyBorder="1" applyAlignment="1" applyProtection="1">
      <alignment horizontal="right"/>
      <protection locked="0"/>
    </xf>
    <xf numFmtId="38" fontId="10" fillId="0" borderId="0" xfId="52" applyFont="1" applyFill="1" applyAlignment="1" applyProtection="1">
      <alignment/>
      <protection locked="0"/>
    </xf>
    <xf numFmtId="38" fontId="0" fillId="0" borderId="0" xfId="52" applyFont="1" applyFill="1" applyAlignment="1" applyProtection="1">
      <alignment/>
      <protection locked="0"/>
    </xf>
    <xf numFmtId="2" fontId="0" fillId="0" borderId="0" xfId="0" applyNumberFormat="1" applyFill="1" applyAlignment="1" applyProtection="1">
      <alignment/>
      <protection locked="0"/>
    </xf>
    <xf numFmtId="21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33" borderId="0" xfId="0" applyFont="1" applyFill="1" applyBorder="1" applyAlignment="1">
      <alignment/>
    </xf>
    <xf numFmtId="38" fontId="10" fillId="0" borderId="0" xfId="0" applyNumberFormat="1" applyFont="1" applyFill="1" applyBorder="1" applyAlignment="1">
      <alignment/>
    </xf>
    <xf numFmtId="0" fontId="0" fillId="0" borderId="0" xfId="0" applyNumberFormat="1" applyBorder="1" applyAlignment="1" applyProtection="1">
      <alignment horizontal="centerContinuous" shrinkToFit="1"/>
      <protection locked="0"/>
    </xf>
    <xf numFmtId="38" fontId="10" fillId="0" borderId="0" xfId="49" applyFont="1" applyFill="1" applyBorder="1" applyAlignment="1" applyProtection="1">
      <alignment/>
      <protection locked="0"/>
    </xf>
    <xf numFmtId="38" fontId="10" fillId="0" borderId="0" xfId="49" applyFont="1" applyFill="1" applyBorder="1" applyAlignment="1">
      <alignment/>
    </xf>
    <xf numFmtId="38" fontId="10" fillId="0" borderId="0" xfId="49" applyFont="1" applyFill="1" applyBorder="1" applyAlignment="1" applyProtection="1">
      <alignment horizontal="right"/>
      <protection locked="0"/>
    </xf>
    <xf numFmtId="38" fontId="10" fillId="0" borderId="0" xfId="49" applyFont="1" applyBorder="1" applyAlignment="1">
      <alignment/>
    </xf>
    <xf numFmtId="38" fontId="0" fillId="0" borderId="0" xfId="49" applyFont="1" applyFill="1" applyBorder="1" applyAlignment="1" applyProtection="1">
      <alignment/>
      <protection locked="0"/>
    </xf>
    <xf numFmtId="38" fontId="0" fillId="0" borderId="0" xfId="49" applyFont="1" applyFill="1" applyBorder="1" applyAlignment="1" applyProtection="1">
      <alignment horizontal="center"/>
      <protection locked="0"/>
    </xf>
    <xf numFmtId="3" fontId="5" fillId="0" borderId="10" xfId="0" applyNumberFormat="1" applyFont="1" applyBorder="1" applyAlignment="1" applyProtection="1">
      <alignment/>
      <protection locked="0"/>
    </xf>
    <xf numFmtId="3" fontId="0" fillId="0" borderId="10"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0" fontId="18" fillId="0" borderId="0" xfId="0" applyNumberFormat="1" applyFont="1" applyBorder="1" applyAlignment="1" applyProtection="1">
      <alignment/>
      <protection locked="0"/>
    </xf>
    <xf numFmtId="0" fontId="18" fillId="0" borderId="0" xfId="0" applyNumberFormat="1" applyFont="1" applyBorder="1" applyAlignment="1" applyProtection="1">
      <alignment horizontal="center"/>
      <protection locked="0"/>
    </xf>
    <xf numFmtId="3" fontId="21" fillId="0" borderId="0" xfId="0" applyNumberFormat="1" applyFont="1" applyBorder="1" applyAlignment="1" applyProtection="1">
      <alignment/>
      <protection locked="0"/>
    </xf>
    <xf numFmtId="3" fontId="5" fillId="0" borderId="21" xfId="0" applyNumberFormat="1" applyFont="1" applyBorder="1" applyAlignment="1" applyProtection="1">
      <alignment/>
      <protection locked="0"/>
    </xf>
    <xf numFmtId="2" fontId="5" fillId="0" borderId="12" xfId="0" applyNumberFormat="1" applyFont="1" applyBorder="1" applyAlignment="1" applyProtection="1">
      <alignment/>
      <protection locked="0"/>
    </xf>
    <xf numFmtId="2" fontId="0" fillId="0" borderId="12" xfId="0" applyNumberFormat="1" applyFont="1" applyBorder="1" applyAlignment="1" applyProtection="1">
      <alignment/>
      <protection locked="0"/>
    </xf>
    <xf numFmtId="0" fontId="5" fillId="0" borderId="0" xfId="0" applyFont="1" applyFill="1" applyBorder="1" applyAlignment="1">
      <alignment/>
    </xf>
    <xf numFmtId="0" fontId="5" fillId="0" borderId="0" xfId="0" applyFont="1" applyBorder="1" applyAlignment="1">
      <alignment/>
    </xf>
    <xf numFmtId="3" fontId="9" fillId="0" borderId="0" xfId="0" applyNumberFormat="1" applyFont="1" applyBorder="1" applyAlignment="1" applyProtection="1">
      <alignment/>
      <protection locked="0"/>
    </xf>
    <xf numFmtId="3" fontId="10" fillId="0" borderId="0" xfId="0" applyNumberFormat="1" applyFont="1" applyBorder="1" applyAlignment="1" applyProtection="1">
      <alignment/>
      <protection locked="0"/>
    </xf>
    <xf numFmtId="3" fontId="0" fillId="0" borderId="0" xfId="0" applyNumberFormat="1" applyBorder="1" applyAlignment="1" applyProtection="1">
      <alignment horizontal="center"/>
      <protection locked="0"/>
    </xf>
    <xf numFmtId="229" fontId="24" fillId="0" borderId="0" xfId="0" applyNumberFormat="1" applyFont="1" applyFill="1" applyBorder="1" applyAlignment="1" applyProtection="1">
      <alignment horizontal="right"/>
      <protection locked="0"/>
    </xf>
    <xf numFmtId="229" fontId="0" fillId="0" borderId="0" xfId="0" applyNumberFormat="1" applyFill="1" applyBorder="1" applyAlignment="1" applyProtection="1">
      <alignment/>
      <protection locked="0"/>
    </xf>
    <xf numFmtId="3" fontId="0" fillId="0" borderId="0" xfId="0" applyNumberFormat="1" applyBorder="1" applyAlignment="1" applyProtection="1">
      <alignment horizontal="center" shrinkToFit="1"/>
      <protection locked="0"/>
    </xf>
    <xf numFmtId="3" fontId="0" fillId="0" borderId="0" xfId="0" applyNumberFormat="1" applyBorder="1" applyAlignment="1" applyProtection="1">
      <alignment horizontal="distributed" shrinkToFit="1"/>
      <protection locked="0"/>
    </xf>
    <xf numFmtId="3" fontId="24" fillId="0" borderId="0" xfId="0" applyNumberFormat="1" applyFont="1" applyFill="1" applyBorder="1" applyAlignment="1" applyProtection="1">
      <alignment horizontal="right"/>
      <protection locked="0"/>
    </xf>
    <xf numFmtId="3" fontId="5" fillId="33" borderId="21" xfId="64" applyNumberFormat="1" applyFont="1" applyFill="1" applyBorder="1" applyProtection="1">
      <alignment vertical="center"/>
      <protection locked="0"/>
    </xf>
    <xf numFmtId="3" fontId="5" fillId="33" borderId="16" xfId="64" applyNumberFormat="1" applyFont="1" applyFill="1" applyBorder="1" applyProtection="1">
      <alignment vertical="center"/>
      <protection locked="0"/>
    </xf>
    <xf numFmtId="3" fontId="0" fillId="33" borderId="20" xfId="64" applyNumberFormat="1" applyFont="1" applyFill="1" applyBorder="1" applyProtection="1">
      <alignment vertical="center"/>
      <protection locked="0"/>
    </xf>
    <xf numFmtId="3" fontId="23" fillId="0" borderId="10" xfId="64" applyNumberFormat="1" applyFont="1" applyBorder="1">
      <alignment vertical="center"/>
      <protection/>
    </xf>
    <xf numFmtId="3" fontId="23" fillId="0" borderId="20" xfId="64" applyNumberFormat="1" applyFont="1" applyBorder="1">
      <alignment vertical="center"/>
      <protection/>
    </xf>
    <xf numFmtId="0" fontId="14" fillId="0" borderId="0" xfId="64" applyBorder="1" applyAlignment="1">
      <alignment/>
      <protection/>
    </xf>
    <xf numFmtId="0" fontId="0" fillId="0" borderId="0" xfId="64" applyNumberFormat="1" applyFont="1" applyBorder="1" applyAlignment="1" applyProtection="1" quotePrefix="1">
      <alignment horizontal="center"/>
      <protection locked="0"/>
    </xf>
    <xf numFmtId="0" fontId="26" fillId="0" borderId="10" xfId="64" applyNumberFormat="1" applyFont="1" applyBorder="1" applyAlignment="1" applyProtection="1">
      <alignment horizontal="center"/>
      <protection locked="0"/>
    </xf>
    <xf numFmtId="3" fontId="5" fillId="0" borderId="21" xfId="64" applyNumberFormat="1" applyFont="1" applyFill="1" applyBorder="1" applyProtection="1">
      <alignment vertical="center"/>
      <protection locked="0"/>
    </xf>
    <xf numFmtId="3" fontId="0" fillId="0" borderId="10" xfId="64" applyNumberFormat="1" applyFont="1" applyFill="1" applyBorder="1" applyProtection="1">
      <alignment vertical="center"/>
      <protection locked="0"/>
    </xf>
    <xf numFmtId="0" fontId="23" fillId="0" borderId="0" xfId="64" applyNumberFormat="1" applyFont="1" applyBorder="1" applyProtection="1">
      <alignment vertical="center"/>
      <protection locked="0"/>
    </xf>
    <xf numFmtId="0" fontId="23" fillId="0" borderId="0" xfId="64" applyNumberFormat="1" applyFont="1" applyBorder="1" applyAlignment="1" applyProtection="1">
      <alignment horizontal="center"/>
      <protection locked="0"/>
    </xf>
    <xf numFmtId="3" fontId="23" fillId="0" borderId="0" xfId="64" applyNumberFormat="1" applyFont="1" applyBorder="1" applyProtection="1">
      <alignment vertical="center"/>
      <protection locked="0"/>
    </xf>
    <xf numFmtId="3" fontId="18" fillId="0" borderId="0" xfId="64" applyNumberFormat="1" applyFont="1" applyBorder="1" applyProtection="1">
      <alignment vertical="center"/>
      <protection locked="0"/>
    </xf>
    <xf numFmtId="0" fontId="23" fillId="0" borderId="10" xfId="64" applyFont="1" applyBorder="1">
      <alignment vertical="center"/>
      <protection/>
    </xf>
    <xf numFmtId="0" fontId="9" fillId="0" borderId="10" xfId="64" applyNumberFormat="1" applyFont="1" applyBorder="1" applyAlignment="1" applyProtection="1">
      <alignment horizontal="center"/>
      <protection locked="0"/>
    </xf>
    <xf numFmtId="0" fontId="0" fillId="0" borderId="0" xfId="64" applyFont="1" applyFill="1" applyBorder="1">
      <alignment vertical="center"/>
      <protection/>
    </xf>
    <xf numFmtId="216" fontId="0" fillId="0" borderId="0" xfId="64" applyNumberFormat="1" applyFont="1" applyBorder="1">
      <alignment vertical="center"/>
      <protection/>
    </xf>
    <xf numFmtId="0" fontId="0" fillId="0" borderId="0" xfId="64" applyNumberFormat="1" applyFont="1" applyBorder="1" applyAlignment="1" applyProtection="1">
      <alignment/>
      <protection locked="0"/>
    </xf>
    <xf numFmtId="3" fontId="0" fillId="0" borderId="0" xfId="64" applyNumberFormat="1" applyFont="1" applyFill="1" applyBorder="1" applyProtection="1">
      <alignment vertical="center"/>
      <protection locked="0"/>
    </xf>
    <xf numFmtId="3" fontId="0" fillId="35" borderId="0" xfId="64" applyNumberFormat="1" applyFont="1" applyFill="1" applyBorder="1" applyProtection="1">
      <alignment vertical="center"/>
      <protection locked="0"/>
    </xf>
    <xf numFmtId="0" fontId="14" fillId="35" borderId="0" xfId="64" applyFill="1" applyBorder="1">
      <alignment vertical="center"/>
      <protection/>
    </xf>
    <xf numFmtId="0" fontId="0" fillId="0" borderId="0" xfId="64" applyNumberFormat="1" applyFont="1" applyBorder="1" applyAlignment="1" applyProtection="1">
      <alignment horizontal="center" shrinkToFit="1"/>
      <protection locked="0"/>
    </xf>
    <xf numFmtId="3" fontId="0" fillId="0" borderId="0" xfId="64" applyNumberFormat="1" applyFont="1" applyFill="1" applyBorder="1" applyAlignment="1" applyProtection="1">
      <alignment horizontal="center"/>
      <protection locked="0"/>
    </xf>
    <xf numFmtId="3" fontId="0" fillId="0" borderId="0" xfId="64" applyNumberFormat="1" applyFont="1" applyBorder="1" applyAlignment="1" applyProtection="1">
      <alignment shrinkToFit="1"/>
      <protection locked="0"/>
    </xf>
    <xf numFmtId="3" fontId="9" fillId="0" borderId="0" xfId="64" applyNumberFormat="1" applyFont="1" applyBorder="1" applyProtection="1">
      <alignment vertical="center"/>
      <protection locked="0"/>
    </xf>
    <xf numFmtId="3" fontId="9" fillId="0" borderId="0" xfId="64" applyNumberFormat="1" applyFont="1" applyFill="1" applyBorder="1" applyProtection="1">
      <alignment vertical="center"/>
      <protection locked="0"/>
    </xf>
    <xf numFmtId="0" fontId="5" fillId="34" borderId="0" xfId="64" applyNumberFormat="1" applyFont="1" applyFill="1" applyBorder="1" applyAlignment="1" applyProtection="1">
      <alignment horizontal="center"/>
      <protection locked="0"/>
    </xf>
    <xf numFmtId="3" fontId="9" fillId="34" borderId="0" xfId="64" applyNumberFormat="1" applyFont="1" applyFill="1" applyBorder="1" applyProtection="1">
      <alignment vertical="center"/>
      <protection locked="0"/>
    </xf>
    <xf numFmtId="3" fontId="10" fillId="0" borderId="0" xfId="64" applyNumberFormat="1" applyFont="1" applyFill="1" applyBorder="1" applyProtection="1">
      <alignment vertical="center"/>
      <protection locked="0"/>
    </xf>
    <xf numFmtId="0" fontId="0" fillId="34" borderId="0" xfId="64" applyNumberFormat="1" applyFont="1" applyFill="1" applyBorder="1" applyAlignment="1" applyProtection="1">
      <alignment horizontal="center"/>
      <protection locked="0"/>
    </xf>
    <xf numFmtId="3" fontId="10" fillId="34" borderId="0" xfId="64" applyNumberFormat="1" applyFont="1" applyFill="1" applyBorder="1" applyProtection="1">
      <alignment vertical="center"/>
      <protection locked="0"/>
    </xf>
    <xf numFmtId="215" fontId="0" fillId="0" borderId="0" xfId="64" applyNumberFormat="1" applyFont="1" applyBorder="1">
      <alignment vertical="center"/>
      <protection/>
    </xf>
    <xf numFmtId="0" fontId="10" fillId="34" borderId="0" xfId="64" applyNumberFormat="1" applyFont="1" applyFill="1" applyBorder="1" applyProtection="1">
      <alignment vertical="center"/>
      <protection locked="0"/>
    </xf>
    <xf numFmtId="0" fontId="10" fillId="0" borderId="10" xfId="64" applyNumberFormat="1" applyFont="1" applyBorder="1" applyAlignment="1" applyProtection="1">
      <alignment horizontal="center" shrinkToFit="1"/>
      <protection locked="0"/>
    </xf>
    <xf numFmtId="0" fontId="9" fillId="0" borderId="10" xfId="64" applyNumberFormat="1" applyFont="1" applyBorder="1" applyAlignment="1" applyProtection="1">
      <alignment horizontal="right"/>
      <protection locked="0"/>
    </xf>
    <xf numFmtId="0" fontId="98" fillId="0" borderId="12" xfId="0" applyFont="1" applyBorder="1" applyAlignment="1">
      <alignment horizontal="center"/>
    </xf>
    <xf numFmtId="38" fontId="98" fillId="0" borderId="15" xfId="0" applyNumberFormat="1" applyFont="1" applyBorder="1" applyAlignment="1">
      <alignment/>
    </xf>
    <xf numFmtId="0" fontId="98" fillId="0" borderId="15" xfId="0" applyFont="1" applyBorder="1" applyAlignment="1">
      <alignment/>
    </xf>
    <xf numFmtId="4" fontId="98" fillId="0" borderId="12" xfId="0" applyNumberFormat="1" applyFont="1" applyBorder="1" applyAlignment="1">
      <alignment/>
    </xf>
    <xf numFmtId="2" fontId="98" fillId="0" borderId="12" xfId="0" applyNumberFormat="1" applyFont="1" applyBorder="1" applyAlignment="1">
      <alignment/>
    </xf>
    <xf numFmtId="0" fontId="98" fillId="33" borderId="15" xfId="0" applyFont="1" applyFill="1" applyBorder="1" applyAlignment="1">
      <alignment/>
    </xf>
    <xf numFmtId="4" fontId="98" fillId="33" borderId="12" xfId="0" applyNumberFormat="1" applyFont="1" applyFill="1" applyBorder="1" applyAlignment="1">
      <alignment/>
    </xf>
    <xf numFmtId="2" fontId="98" fillId="33" borderId="12" xfId="0" applyNumberFormat="1" applyFont="1" applyFill="1" applyBorder="1" applyAlignment="1">
      <alignment/>
    </xf>
    <xf numFmtId="0" fontId="98" fillId="33" borderId="12" xfId="0" applyFont="1" applyFill="1" applyBorder="1" applyAlignment="1">
      <alignment horizontal="center"/>
    </xf>
    <xf numFmtId="0" fontId="99" fillId="33" borderId="15" xfId="0" applyFont="1" applyFill="1" applyBorder="1" applyAlignment="1">
      <alignment horizontal="center"/>
    </xf>
    <xf numFmtId="2" fontId="99" fillId="33" borderId="11" xfId="0" applyNumberFormat="1" applyFont="1" applyFill="1" applyBorder="1" applyAlignment="1" applyProtection="1">
      <alignment horizontal="right"/>
      <protection locked="0"/>
    </xf>
    <xf numFmtId="2" fontId="99" fillId="33" borderId="37" xfId="0" applyNumberFormat="1" applyFont="1" applyFill="1" applyBorder="1" applyAlignment="1" applyProtection="1">
      <alignment horizontal="right"/>
      <protection locked="0"/>
    </xf>
    <xf numFmtId="2" fontId="99" fillId="33" borderId="17" xfId="0" applyNumberFormat="1" applyFont="1" applyFill="1" applyBorder="1" applyAlignment="1" applyProtection="1">
      <alignment horizontal="right"/>
      <protection locked="0"/>
    </xf>
    <xf numFmtId="2" fontId="99" fillId="33" borderId="15" xfId="0" applyNumberFormat="1" applyFont="1" applyFill="1" applyBorder="1" applyAlignment="1" applyProtection="1">
      <alignment horizontal="right"/>
      <protection locked="0"/>
    </xf>
    <xf numFmtId="2" fontId="98" fillId="33" borderId="10" xfId="0" applyNumberFormat="1" applyFont="1" applyFill="1" applyBorder="1" applyAlignment="1" applyProtection="1">
      <alignment/>
      <protection locked="0"/>
    </xf>
    <xf numFmtId="2" fontId="98" fillId="33" borderId="37" xfId="0" applyNumberFormat="1" applyFont="1" applyFill="1" applyBorder="1" applyAlignment="1" applyProtection="1">
      <alignment/>
      <protection locked="0"/>
    </xf>
    <xf numFmtId="2" fontId="98" fillId="33" borderId="38" xfId="0" applyNumberFormat="1" applyFont="1" applyFill="1" applyBorder="1" applyAlignment="1" applyProtection="1">
      <alignment/>
      <protection locked="0"/>
    </xf>
    <xf numFmtId="2" fontId="98" fillId="33" borderId="12" xfId="0" applyNumberFormat="1" applyFont="1" applyFill="1" applyBorder="1" applyAlignment="1" applyProtection="1">
      <alignment horizontal="right"/>
      <protection locked="0"/>
    </xf>
    <xf numFmtId="2" fontId="98" fillId="33" borderId="37" xfId="0" applyNumberFormat="1" applyFont="1" applyFill="1" applyBorder="1" applyAlignment="1" applyProtection="1">
      <alignment horizontal="center"/>
      <protection locked="0"/>
    </xf>
    <xf numFmtId="2" fontId="98" fillId="33" borderId="39" xfId="0" applyNumberFormat="1" applyFont="1" applyFill="1" applyBorder="1" applyAlignment="1">
      <alignment/>
    </xf>
    <xf numFmtId="2" fontId="98" fillId="33" borderId="37" xfId="0" applyNumberFormat="1" applyFont="1" applyFill="1" applyBorder="1" applyAlignment="1">
      <alignment/>
    </xf>
    <xf numFmtId="2" fontId="98" fillId="33" borderId="0" xfId="0" applyNumberFormat="1" applyFont="1" applyFill="1" applyBorder="1" applyAlignment="1">
      <alignment/>
    </xf>
    <xf numFmtId="2" fontId="98" fillId="33" borderId="39" xfId="0" applyNumberFormat="1" applyFont="1" applyFill="1" applyBorder="1" applyAlignment="1" applyProtection="1">
      <alignment/>
      <protection locked="0"/>
    </xf>
    <xf numFmtId="2" fontId="98" fillId="33" borderId="40" xfId="0" applyNumberFormat="1" applyFont="1" applyFill="1" applyBorder="1" applyAlignment="1" applyProtection="1">
      <alignment/>
      <protection locked="0"/>
    </xf>
    <xf numFmtId="2" fontId="98" fillId="33" borderId="12" xfId="0" applyNumberFormat="1" applyFont="1" applyFill="1" applyBorder="1" applyAlignment="1" applyProtection="1">
      <alignment/>
      <protection locked="0"/>
    </xf>
    <xf numFmtId="2" fontId="98" fillId="33" borderId="0" xfId="0" applyNumberFormat="1" applyFont="1" applyFill="1" applyBorder="1" applyAlignment="1" applyProtection="1">
      <alignment/>
      <protection locked="0"/>
    </xf>
    <xf numFmtId="2" fontId="98" fillId="33" borderId="41" xfId="0" applyNumberFormat="1" applyFont="1" applyFill="1" applyBorder="1" applyAlignment="1" applyProtection="1">
      <alignment/>
      <protection locked="0"/>
    </xf>
    <xf numFmtId="2" fontId="98" fillId="33" borderId="20" xfId="0" applyNumberFormat="1" applyFont="1" applyFill="1" applyBorder="1" applyAlignment="1" applyProtection="1">
      <alignment/>
      <protection locked="0"/>
    </xf>
    <xf numFmtId="2" fontId="98" fillId="33" borderId="42" xfId="0" applyNumberFormat="1" applyFont="1" applyFill="1" applyBorder="1" applyAlignment="1" applyProtection="1">
      <alignment/>
      <protection locked="0"/>
    </xf>
    <xf numFmtId="2" fontId="98" fillId="33" borderId="43" xfId="0" applyNumberFormat="1" applyFont="1" applyFill="1" applyBorder="1" applyAlignment="1" applyProtection="1">
      <alignment/>
      <protection locked="0"/>
    </xf>
    <xf numFmtId="2" fontId="98" fillId="33" borderId="44" xfId="0" applyNumberFormat="1" applyFont="1" applyFill="1" applyBorder="1" applyAlignment="1" applyProtection="1">
      <alignment/>
      <protection locked="0"/>
    </xf>
    <xf numFmtId="2" fontId="98" fillId="33" borderId="45" xfId="0" applyNumberFormat="1" applyFont="1" applyFill="1" applyBorder="1" applyAlignment="1" applyProtection="1">
      <alignment/>
      <protection locked="0"/>
    </xf>
    <xf numFmtId="2" fontId="98" fillId="33" borderId="19" xfId="0" applyNumberFormat="1" applyFont="1" applyFill="1" applyBorder="1" applyAlignment="1" applyProtection="1">
      <alignment/>
      <protection locked="0"/>
    </xf>
    <xf numFmtId="2" fontId="98" fillId="33" borderId="21" xfId="0" applyNumberFormat="1" applyFont="1" applyFill="1" applyBorder="1" applyAlignment="1" applyProtection="1">
      <alignment/>
      <protection locked="0"/>
    </xf>
    <xf numFmtId="2" fontId="98" fillId="33" borderId="46" xfId="0" applyNumberFormat="1" applyFont="1" applyFill="1" applyBorder="1" applyAlignment="1" applyProtection="1">
      <alignment/>
      <protection locked="0"/>
    </xf>
    <xf numFmtId="2" fontId="98" fillId="33" borderId="47" xfId="0" applyNumberFormat="1" applyFont="1" applyFill="1" applyBorder="1" applyAlignment="1" applyProtection="1">
      <alignment/>
      <protection locked="0"/>
    </xf>
    <xf numFmtId="2" fontId="98" fillId="33" borderId="48" xfId="0" applyNumberFormat="1" applyFont="1" applyFill="1" applyBorder="1" applyAlignment="1" applyProtection="1">
      <alignment/>
      <protection locked="0"/>
    </xf>
    <xf numFmtId="2" fontId="98" fillId="33" borderId="49" xfId="0" applyNumberFormat="1" applyFont="1" applyFill="1" applyBorder="1" applyAlignment="1" applyProtection="1">
      <alignment/>
      <protection locked="0"/>
    </xf>
    <xf numFmtId="2" fontId="98" fillId="33" borderId="16" xfId="0" applyNumberFormat="1" applyFont="1" applyFill="1" applyBorder="1" applyAlignment="1" applyProtection="1">
      <alignment/>
      <protection locked="0"/>
    </xf>
    <xf numFmtId="2" fontId="98" fillId="33" borderId="13" xfId="0" applyNumberFormat="1" applyFont="1" applyFill="1" applyBorder="1" applyAlignment="1" applyProtection="1">
      <alignment/>
      <protection locked="0"/>
    </xf>
    <xf numFmtId="2" fontId="98" fillId="33" borderId="50" xfId="0" applyNumberFormat="1" applyFont="1" applyFill="1" applyBorder="1" applyAlignment="1" applyProtection="1">
      <alignment/>
      <protection locked="0"/>
    </xf>
    <xf numFmtId="2" fontId="98" fillId="33" borderId="51" xfId="0" applyNumberFormat="1" applyFont="1" applyFill="1" applyBorder="1" applyAlignment="1" applyProtection="1">
      <alignment/>
      <protection locked="0"/>
    </xf>
    <xf numFmtId="2" fontId="98" fillId="33" borderId="52" xfId="0" applyNumberFormat="1" applyFont="1" applyFill="1" applyBorder="1" applyAlignment="1" applyProtection="1">
      <alignment/>
      <protection locked="0"/>
    </xf>
    <xf numFmtId="2" fontId="98" fillId="33" borderId="53" xfId="0" applyNumberFormat="1" applyFont="1" applyFill="1" applyBorder="1" applyAlignment="1" applyProtection="1">
      <alignment/>
      <protection locked="0"/>
    </xf>
    <xf numFmtId="2" fontId="98" fillId="33" borderId="54" xfId="0" applyNumberFormat="1" applyFont="1" applyFill="1" applyBorder="1" applyAlignment="1" applyProtection="1">
      <alignment/>
      <protection locked="0"/>
    </xf>
    <xf numFmtId="2" fontId="98" fillId="33" borderId="14" xfId="0" applyNumberFormat="1" applyFont="1" applyFill="1" applyBorder="1" applyAlignment="1" applyProtection="1">
      <alignment/>
      <protection locked="0"/>
    </xf>
    <xf numFmtId="1" fontId="0" fillId="0" borderId="41" xfId="0" applyNumberFormat="1" applyFill="1" applyBorder="1" applyAlignment="1" applyProtection="1">
      <alignment/>
      <protection locked="0"/>
    </xf>
    <xf numFmtId="1" fontId="0" fillId="0" borderId="41" xfId="0" applyNumberFormat="1" applyFill="1" applyBorder="1" applyAlignment="1" applyProtection="1">
      <alignment horizontal="center"/>
      <protection locked="0"/>
    </xf>
    <xf numFmtId="38" fontId="10" fillId="0" borderId="22" xfId="52" applyFont="1" applyFill="1" applyBorder="1" applyAlignment="1" applyProtection="1">
      <alignment/>
      <protection locked="0"/>
    </xf>
    <xf numFmtId="38" fontId="10" fillId="0" borderId="41" xfId="52" applyFont="1" applyFill="1" applyBorder="1" applyAlignment="1" applyProtection="1">
      <alignment/>
      <protection locked="0"/>
    </xf>
    <xf numFmtId="38" fontId="10" fillId="0" borderId="55" xfId="52" applyFont="1" applyFill="1" applyBorder="1" applyAlignment="1" applyProtection="1">
      <alignment/>
      <protection locked="0"/>
    </xf>
    <xf numFmtId="38" fontId="10" fillId="0" borderId="56" xfId="52" applyFont="1" applyFill="1" applyBorder="1" applyAlignment="1" applyProtection="1">
      <alignment/>
      <protection locked="0"/>
    </xf>
    <xf numFmtId="38" fontId="10" fillId="0" borderId="41" xfId="52" applyFont="1" applyFill="1" applyBorder="1" applyAlignment="1" applyProtection="1">
      <alignment/>
      <protection locked="0"/>
    </xf>
    <xf numFmtId="38" fontId="10" fillId="0" borderId="41" xfId="52" applyFont="1" applyFill="1" applyBorder="1" applyAlignment="1">
      <alignment vertical="top"/>
    </xf>
    <xf numFmtId="38" fontId="10" fillId="0" borderId="41" xfId="52" applyFont="1" applyFill="1" applyBorder="1" applyAlignment="1">
      <alignment/>
    </xf>
    <xf numFmtId="38" fontId="10" fillId="0" borderId="26" xfId="52" applyFont="1" applyFill="1" applyBorder="1" applyAlignment="1" applyProtection="1">
      <alignment/>
      <protection locked="0"/>
    </xf>
    <xf numFmtId="2" fontId="0" fillId="0" borderId="22" xfId="0" applyNumberFormat="1" applyFill="1" applyBorder="1" applyAlignment="1" applyProtection="1">
      <alignment/>
      <protection locked="0"/>
    </xf>
    <xf numFmtId="2" fontId="0" fillId="0" borderId="41" xfId="0" applyNumberFormat="1" applyFill="1" applyBorder="1" applyAlignment="1" applyProtection="1">
      <alignment/>
      <protection locked="0"/>
    </xf>
    <xf numFmtId="38" fontId="10" fillId="0" borderId="22" xfId="0" applyNumberFormat="1" applyFont="1" applyFill="1" applyBorder="1" applyAlignment="1">
      <alignment/>
    </xf>
    <xf numFmtId="38" fontId="10" fillId="0" borderId="41" xfId="52" applyFont="1" applyFill="1" applyBorder="1" applyAlignment="1" applyProtection="1">
      <alignment horizontal="right"/>
      <protection locked="0"/>
    </xf>
    <xf numFmtId="38" fontId="10" fillId="0" borderId="57" xfId="52" applyFont="1" applyFill="1" applyBorder="1" applyAlignment="1" applyProtection="1">
      <alignment horizontal="right"/>
      <protection locked="0"/>
    </xf>
    <xf numFmtId="1" fontId="0" fillId="0" borderId="0" xfId="0" applyNumberFormat="1" applyBorder="1" applyAlignment="1" applyProtection="1">
      <alignment horizontal="center"/>
      <protection locked="0"/>
    </xf>
    <xf numFmtId="1" fontId="23" fillId="0" borderId="0" xfId="0" applyNumberFormat="1" applyFont="1" applyFill="1" applyBorder="1" applyAlignment="1" applyProtection="1">
      <alignment horizontal="left"/>
      <protection locked="0"/>
    </xf>
    <xf numFmtId="2" fontId="0" fillId="0" borderId="0" xfId="0" applyNumberFormat="1" applyBorder="1" applyAlignment="1" applyProtection="1">
      <alignment/>
      <protection locked="0"/>
    </xf>
    <xf numFmtId="2" fontId="23" fillId="0" borderId="0" xfId="0" applyNumberFormat="1" applyFont="1" applyFill="1" applyBorder="1" applyAlignment="1" applyProtection="1">
      <alignment/>
      <protection locked="0"/>
    </xf>
    <xf numFmtId="1" fontId="23" fillId="0" borderId="0" xfId="0" applyNumberFormat="1" applyFont="1" applyFill="1" applyBorder="1" applyAlignment="1" applyProtection="1">
      <alignment/>
      <protection locked="0"/>
    </xf>
    <xf numFmtId="2" fontId="0" fillId="0" borderId="0" xfId="0" applyNumberFormat="1" applyFill="1" applyBorder="1" applyAlignment="1" applyProtection="1">
      <alignment horizontal="center"/>
      <protection locked="0"/>
    </xf>
    <xf numFmtId="229" fontId="0" fillId="0" borderId="0" xfId="52" applyNumberFormat="1" applyFont="1" applyFill="1" applyBorder="1" applyAlignment="1" applyProtection="1">
      <alignment/>
      <protection locked="0"/>
    </xf>
    <xf numFmtId="49" fontId="0" fillId="0" borderId="0" xfId="0" applyNumberFormat="1" applyBorder="1" applyAlignment="1" applyProtection="1">
      <alignment/>
      <protection locked="0"/>
    </xf>
    <xf numFmtId="2" fontId="0" fillId="0" borderId="0" xfId="0" applyNumberFormat="1" applyBorder="1" applyAlignment="1" applyProtection="1">
      <alignment/>
      <protection locked="0"/>
    </xf>
    <xf numFmtId="38" fontId="0" fillId="0" borderId="0" xfId="52" applyFont="1" applyFill="1" applyBorder="1" applyAlignment="1" applyProtection="1">
      <alignment/>
      <protection locked="0"/>
    </xf>
    <xf numFmtId="2" fontId="0" fillId="0" borderId="0" xfId="0" applyNumberFormat="1" applyFill="1" applyBorder="1" applyAlignment="1" applyProtection="1">
      <alignment/>
      <protection locked="0"/>
    </xf>
    <xf numFmtId="38" fontId="10" fillId="0" borderId="0" xfId="52" applyFont="1" applyFill="1" applyBorder="1" applyAlignment="1" applyProtection="1">
      <alignment/>
      <protection locked="0"/>
    </xf>
    <xf numFmtId="2" fontId="0" fillId="0" borderId="0" xfId="0" applyNumberFormat="1" applyBorder="1" applyAlignment="1" applyProtection="1">
      <alignment vertical="top"/>
      <protection locked="0"/>
    </xf>
    <xf numFmtId="38" fontId="10" fillId="0" borderId="0" xfId="52" applyFont="1" applyFill="1" applyBorder="1" applyAlignment="1">
      <alignment vertical="top"/>
    </xf>
    <xf numFmtId="38" fontId="10" fillId="0" borderId="0" xfId="52" applyFont="1" applyFill="1" applyBorder="1" applyAlignment="1">
      <alignment/>
    </xf>
    <xf numFmtId="38" fontId="10" fillId="0" borderId="0" xfId="52" applyFont="1" applyFill="1" applyBorder="1" applyAlignment="1" applyProtection="1">
      <alignment horizontal="right"/>
      <protection locked="0"/>
    </xf>
    <xf numFmtId="0" fontId="18" fillId="0" borderId="0" xfId="0" applyFont="1" applyBorder="1" applyAlignment="1">
      <alignment/>
    </xf>
    <xf numFmtId="215" fontId="31" fillId="0" borderId="0" xfId="0" applyNumberFormat="1" applyFont="1" applyBorder="1" applyAlignment="1">
      <alignment/>
    </xf>
    <xf numFmtId="215" fontId="19" fillId="0" borderId="0" xfId="0" applyNumberFormat="1" applyFont="1" applyBorder="1" applyAlignment="1">
      <alignment/>
    </xf>
    <xf numFmtId="3" fontId="0" fillId="0" borderId="0" xfId="0" applyNumberFormat="1" applyFont="1" applyFill="1" applyBorder="1" applyAlignment="1" applyProtection="1">
      <alignment/>
      <protection locked="0"/>
    </xf>
    <xf numFmtId="233" fontId="10" fillId="0" borderId="0" xfId="0" applyNumberFormat="1" applyFont="1" applyFill="1" applyBorder="1" applyAlignment="1">
      <alignment/>
    </xf>
    <xf numFmtId="0" fontId="18" fillId="0" borderId="0" xfId="0" applyFont="1" applyBorder="1" applyAlignment="1" applyProtection="1">
      <alignment/>
      <protection locked="0"/>
    </xf>
    <xf numFmtId="0" fontId="18" fillId="0" borderId="0" xfId="0" applyFont="1" applyBorder="1" applyAlignment="1" applyProtection="1">
      <alignment/>
      <protection locked="0"/>
    </xf>
    <xf numFmtId="0" fontId="18" fillId="0" borderId="0" xfId="0" applyFont="1" applyBorder="1" applyAlignment="1" applyProtection="1">
      <alignment horizontal="center"/>
      <protection locked="0"/>
    </xf>
    <xf numFmtId="0" fontId="0" fillId="0" borderId="0" xfId="0" applyFont="1" applyBorder="1" applyAlignment="1" applyProtection="1">
      <alignment/>
      <protection/>
    </xf>
    <xf numFmtId="3" fontId="17" fillId="0" borderId="0" xfId="49" applyNumberFormat="1" applyFont="1" applyFill="1" applyBorder="1" applyAlignment="1" applyProtection="1">
      <alignment vertical="center"/>
      <protection/>
    </xf>
    <xf numFmtId="212" fontId="0" fillId="0" borderId="10" xfId="0" applyNumberFormat="1" applyFont="1" applyBorder="1" applyAlignment="1" applyProtection="1">
      <alignment/>
      <protection locked="0"/>
    </xf>
    <xf numFmtId="2" fontId="0" fillId="0" borderId="0" xfId="0" applyNumberFormat="1" applyFont="1" applyBorder="1" applyAlignment="1" applyProtection="1">
      <alignment horizontal="center"/>
      <protection locked="0"/>
    </xf>
    <xf numFmtId="213" fontId="0" fillId="0" borderId="0" xfId="0" applyNumberFormat="1" applyFont="1" applyAlignment="1" applyProtection="1">
      <alignment/>
      <protection locked="0"/>
    </xf>
    <xf numFmtId="213" fontId="0" fillId="0" borderId="0" xfId="0" applyNumberFormat="1" applyFont="1" applyAlignment="1">
      <alignment/>
    </xf>
    <xf numFmtId="214" fontId="0" fillId="0" borderId="0" xfId="0" applyNumberFormat="1" applyFont="1" applyAlignment="1" applyProtection="1" quotePrefix="1">
      <alignment horizontal="left" wrapText="1"/>
      <protection locked="0"/>
    </xf>
    <xf numFmtId="0" fontId="0" fillId="0" borderId="0" xfId="0" applyFont="1" applyAlignment="1">
      <alignment horizontal="center"/>
    </xf>
    <xf numFmtId="213" fontId="0" fillId="0" borderId="10" xfId="0" applyNumberFormat="1" applyFont="1" applyBorder="1" applyAlignment="1" applyProtection="1" quotePrefix="1">
      <alignment horizontal="center"/>
      <protection locked="0"/>
    </xf>
    <xf numFmtId="213" fontId="0" fillId="0" borderId="10" xfId="0" applyNumberFormat="1" applyFont="1" applyBorder="1" applyAlignment="1" applyProtection="1">
      <alignment/>
      <protection locked="0"/>
    </xf>
    <xf numFmtId="214" fontId="0" fillId="0" borderId="21" xfId="0" applyNumberFormat="1" applyFont="1" applyBorder="1" applyAlignment="1" applyProtection="1">
      <alignment/>
      <protection locked="0"/>
    </xf>
    <xf numFmtId="213" fontId="0" fillId="0" borderId="21" xfId="0" applyNumberFormat="1" applyFont="1" applyBorder="1" applyAlignment="1" applyProtection="1">
      <alignment horizontal="center"/>
      <protection locked="0"/>
    </xf>
    <xf numFmtId="214" fontId="0" fillId="0" borderId="20" xfId="0" applyNumberFormat="1" applyFont="1" applyBorder="1" applyAlignment="1" applyProtection="1">
      <alignment/>
      <protection locked="0"/>
    </xf>
    <xf numFmtId="213" fontId="0" fillId="0" borderId="20" xfId="0" applyNumberFormat="1" applyFont="1" applyBorder="1" applyAlignment="1" applyProtection="1">
      <alignment horizontal="center"/>
      <protection locked="0"/>
    </xf>
    <xf numFmtId="214" fontId="0" fillId="0" borderId="17" xfId="0" applyNumberFormat="1" applyFont="1" applyBorder="1" applyAlignment="1" applyProtection="1">
      <alignment/>
      <protection locked="0"/>
    </xf>
    <xf numFmtId="213" fontId="0" fillId="0" borderId="17" xfId="0" applyNumberFormat="1" applyFont="1" applyBorder="1" applyAlignment="1" applyProtection="1">
      <alignment horizontal="center"/>
      <protection locked="0"/>
    </xf>
    <xf numFmtId="214" fontId="0" fillId="0" borderId="0" xfId="0" applyNumberFormat="1" applyFont="1" applyBorder="1" applyAlignment="1" applyProtection="1">
      <alignment/>
      <protection locked="0"/>
    </xf>
    <xf numFmtId="213" fontId="0" fillId="0" borderId="0" xfId="0" applyNumberFormat="1" applyFont="1" applyBorder="1" applyAlignment="1" applyProtection="1">
      <alignment horizontal="center"/>
      <protection locked="0"/>
    </xf>
    <xf numFmtId="214" fontId="0" fillId="0" borderId="0" xfId="0" applyNumberFormat="1" applyFont="1" applyAlignment="1">
      <alignment/>
    </xf>
    <xf numFmtId="0" fontId="100" fillId="0" borderId="0" xfId="0" applyFont="1" applyAlignment="1" quotePrefix="1">
      <alignment horizontal="left"/>
    </xf>
    <xf numFmtId="0" fontId="98" fillId="33" borderId="0" xfId="0" applyFont="1" applyFill="1" applyAlignment="1">
      <alignment/>
    </xf>
    <xf numFmtId="0" fontId="98" fillId="33" borderId="0" xfId="0" applyFont="1" applyFill="1" applyAlignment="1" quotePrefix="1">
      <alignment horizontal="right"/>
    </xf>
    <xf numFmtId="0" fontId="98" fillId="33" borderId="0" xfId="0" applyNumberFormat="1" applyFont="1" applyFill="1" applyAlignment="1" applyProtection="1" quotePrefix="1">
      <alignment horizontal="right"/>
      <protection locked="0"/>
    </xf>
    <xf numFmtId="0" fontId="98" fillId="33" borderId="0" xfId="0" applyNumberFormat="1" applyFont="1" applyFill="1" applyAlignment="1" applyProtection="1">
      <alignment horizontal="center"/>
      <protection locked="0"/>
    </xf>
    <xf numFmtId="0" fontId="98" fillId="0" borderId="0" xfId="0" applyFont="1" applyAlignment="1">
      <alignment/>
    </xf>
    <xf numFmtId="0" fontId="98" fillId="33" borderId="0" xfId="0" applyNumberFormat="1" applyFont="1" applyFill="1" applyAlignment="1" applyProtection="1">
      <alignment/>
      <protection locked="0"/>
    </xf>
    <xf numFmtId="0" fontId="101" fillId="33" borderId="0" xfId="0" applyNumberFormat="1" applyFont="1" applyFill="1" applyAlignment="1" applyProtection="1">
      <alignment horizontal="center"/>
      <protection locked="0"/>
    </xf>
    <xf numFmtId="2" fontId="98" fillId="0" borderId="0" xfId="0" applyNumberFormat="1" applyFont="1" applyAlignment="1" applyProtection="1">
      <alignment horizontal="center"/>
      <protection locked="0"/>
    </xf>
    <xf numFmtId="2" fontId="98" fillId="0" borderId="0" xfId="0" applyNumberFormat="1" applyFont="1" applyFill="1" applyAlignment="1" applyProtection="1">
      <alignment/>
      <protection locked="0"/>
    </xf>
    <xf numFmtId="2" fontId="98" fillId="33" borderId="0" xfId="0" applyNumberFormat="1" applyFont="1" applyFill="1" applyAlignment="1" applyProtection="1">
      <alignment/>
      <protection locked="0"/>
    </xf>
    <xf numFmtId="2" fontId="98" fillId="0" borderId="11" xfId="0" applyNumberFormat="1" applyFont="1" applyBorder="1" applyAlignment="1" applyProtection="1">
      <alignment horizontal="center"/>
      <protection locked="0"/>
    </xf>
    <xf numFmtId="2" fontId="98" fillId="33" borderId="11" xfId="0" applyNumberFormat="1" applyFont="1" applyFill="1" applyBorder="1" applyAlignment="1" applyProtection="1">
      <alignment horizontal="center"/>
      <protection locked="0"/>
    </xf>
    <xf numFmtId="2" fontId="98" fillId="33" borderId="15" xfId="0" applyNumberFormat="1" applyFont="1" applyFill="1" applyBorder="1" applyAlignment="1" applyProtection="1">
      <alignment horizontal="center"/>
      <protection locked="0"/>
    </xf>
    <xf numFmtId="2" fontId="98" fillId="33" borderId="17" xfId="0" applyNumberFormat="1" applyFont="1" applyFill="1" applyBorder="1" applyAlignment="1" applyProtection="1">
      <alignment horizontal="center"/>
      <protection locked="0"/>
    </xf>
    <xf numFmtId="2" fontId="98" fillId="33" borderId="11" xfId="0" applyNumberFormat="1" applyFont="1" applyFill="1" applyBorder="1" applyAlignment="1" applyProtection="1">
      <alignment horizontal="center" shrinkToFit="1"/>
      <protection locked="0"/>
    </xf>
    <xf numFmtId="2" fontId="98" fillId="33" borderId="15" xfId="0" applyNumberFormat="1" applyFont="1" applyFill="1" applyBorder="1" applyAlignment="1" applyProtection="1">
      <alignment horizontal="center" shrinkToFit="1"/>
      <protection locked="0"/>
    </xf>
    <xf numFmtId="2" fontId="98" fillId="33" borderId="11" xfId="0" applyNumberFormat="1" applyFont="1" applyFill="1" applyBorder="1" applyAlignment="1" applyProtection="1">
      <alignment horizontal="centerContinuous"/>
      <protection locked="0"/>
    </xf>
    <xf numFmtId="2" fontId="98" fillId="33" borderId="17" xfId="0" applyNumberFormat="1" applyFont="1" applyFill="1" applyBorder="1" applyAlignment="1" applyProtection="1">
      <alignment horizontal="centerContinuous"/>
      <protection locked="0"/>
    </xf>
    <xf numFmtId="2" fontId="98" fillId="0" borderId="10" xfId="0" applyNumberFormat="1" applyFont="1" applyBorder="1" applyAlignment="1" applyProtection="1">
      <alignment horizontal="center"/>
      <protection locked="0"/>
    </xf>
    <xf numFmtId="2" fontId="98" fillId="33" borderId="10" xfId="0" applyNumberFormat="1" applyFont="1" applyFill="1" applyBorder="1" applyAlignment="1" applyProtection="1">
      <alignment horizontal="center"/>
      <protection locked="0"/>
    </xf>
    <xf numFmtId="2" fontId="98" fillId="33" borderId="12" xfId="0" applyNumberFormat="1" applyFont="1" applyFill="1" applyBorder="1" applyAlignment="1" applyProtection="1">
      <alignment horizontal="center"/>
      <protection locked="0"/>
    </xf>
    <xf numFmtId="2" fontId="98" fillId="33" borderId="41" xfId="0" applyNumberFormat="1" applyFont="1" applyFill="1" applyBorder="1" applyAlignment="1" applyProtection="1">
      <alignment horizontal="center"/>
      <protection locked="0"/>
    </xf>
    <xf numFmtId="2" fontId="98" fillId="33" borderId="10" xfId="0" applyNumberFormat="1" applyFont="1" applyFill="1" applyBorder="1" applyAlignment="1" applyProtection="1">
      <alignment horizontal="center" shrinkToFit="1"/>
      <protection locked="0"/>
    </xf>
    <xf numFmtId="2" fontId="98" fillId="33" borderId="12" xfId="0" applyNumberFormat="1" applyFont="1" applyFill="1" applyBorder="1" applyAlignment="1" applyProtection="1">
      <alignment horizontal="center" shrinkToFit="1"/>
      <protection locked="0"/>
    </xf>
    <xf numFmtId="2" fontId="98" fillId="33" borderId="10" xfId="0" applyNumberFormat="1" applyFont="1" applyFill="1" applyBorder="1" applyAlignment="1" applyProtection="1" quotePrefix="1">
      <alignment horizontal="center"/>
      <protection locked="0"/>
    </xf>
    <xf numFmtId="0" fontId="98" fillId="0" borderId="11" xfId="0" applyFont="1" applyBorder="1" applyAlignment="1">
      <alignment horizontal="center"/>
    </xf>
    <xf numFmtId="2" fontId="98" fillId="33" borderId="11" xfId="0" applyNumberFormat="1" applyFont="1" applyFill="1" applyBorder="1" applyAlignment="1" applyProtection="1">
      <alignment horizontal="right"/>
      <protection locked="0"/>
    </xf>
    <xf numFmtId="2" fontId="98" fillId="33" borderId="15" xfId="0" applyNumberFormat="1" applyFont="1" applyFill="1" applyBorder="1" applyAlignment="1" applyProtection="1">
      <alignment horizontal="right"/>
      <protection locked="0"/>
    </xf>
    <xf numFmtId="2" fontId="98" fillId="33" borderId="17" xfId="0" applyNumberFormat="1" applyFont="1" applyFill="1" applyBorder="1" applyAlignment="1" applyProtection="1">
      <alignment horizontal="right"/>
      <protection locked="0"/>
    </xf>
    <xf numFmtId="3" fontId="98" fillId="33" borderId="11" xfId="0" applyNumberFormat="1" applyFont="1" applyFill="1" applyBorder="1" applyAlignment="1" applyProtection="1">
      <alignment horizontal="right"/>
      <protection locked="0"/>
    </xf>
    <xf numFmtId="2" fontId="98" fillId="0" borderId="12" xfId="0" applyNumberFormat="1" applyFont="1" applyBorder="1" applyAlignment="1" applyProtection="1">
      <alignment horizontal="center"/>
      <protection locked="0"/>
    </xf>
    <xf numFmtId="3" fontId="98" fillId="33" borderId="12" xfId="0" applyNumberFormat="1" applyFont="1" applyFill="1" applyBorder="1" applyAlignment="1" applyProtection="1">
      <alignment/>
      <protection locked="0"/>
    </xf>
    <xf numFmtId="38" fontId="98" fillId="33" borderId="0" xfId="49" applyFont="1" applyFill="1" applyAlignment="1">
      <alignment/>
    </xf>
    <xf numFmtId="38" fontId="98" fillId="33" borderId="12" xfId="49" applyFont="1" applyFill="1" applyBorder="1" applyAlignment="1">
      <alignment/>
    </xf>
    <xf numFmtId="38" fontId="98" fillId="33" borderId="12" xfId="49" applyFont="1" applyFill="1" applyBorder="1" applyAlignment="1">
      <alignment horizontal="right"/>
    </xf>
    <xf numFmtId="209" fontId="98" fillId="33" borderId="10" xfId="0" applyNumberFormat="1" applyFont="1" applyFill="1" applyBorder="1" applyAlignment="1" applyProtection="1">
      <alignment/>
      <protection locked="0"/>
    </xf>
    <xf numFmtId="0" fontId="98" fillId="33" borderId="12" xfId="0" applyFont="1" applyFill="1" applyBorder="1" applyAlignment="1">
      <alignment horizontal="right"/>
    </xf>
    <xf numFmtId="3" fontId="98" fillId="33" borderId="10" xfId="0" applyNumberFormat="1" applyFont="1" applyFill="1" applyBorder="1" applyAlignment="1" applyProtection="1">
      <alignment/>
      <protection locked="0"/>
    </xf>
    <xf numFmtId="38" fontId="98" fillId="33" borderId="12" xfId="0" applyNumberFormat="1" applyFont="1" applyFill="1" applyBorder="1" applyAlignment="1" applyProtection="1">
      <alignment/>
      <protection locked="0"/>
    </xf>
    <xf numFmtId="38" fontId="98" fillId="33" borderId="0" xfId="49" applyFont="1" applyFill="1" applyBorder="1" applyAlignment="1">
      <alignment horizontal="right"/>
    </xf>
    <xf numFmtId="38" fontId="98" fillId="33" borderId="10" xfId="49" applyFont="1" applyFill="1" applyBorder="1" applyAlignment="1">
      <alignment/>
    </xf>
    <xf numFmtId="3" fontId="98" fillId="33" borderId="12" xfId="0" applyNumberFormat="1" applyFont="1" applyFill="1" applyBorder="1" applyAlignment="1">
      <alignment horizontal="center"/>
    </xf>
    <xf numFmtId="38" fontId="98" fillId="33" borderId="10" xfId="0" applyNumberFormat="1" applyFont="1" applyFill="1" applyBorder="1" applyAlignment="1" applyProtection="1">
      <alignment/>
      <protection locked="0"/>
    </xf>
    <xf numFmtId="2" fontId="98" fillId="0" borderId="13" xfId="0" applyNumberFormat="1" applyFont="1" applyBorder="1" applyAlignment="1" applyProtection="1">
      <alignment horizontal="center"/>
      <protection locked="0"/>
    </xf>
    <xf numFmtId="38" fontId="98" fillId="33" borderId="14" xfId="0" applyNumberFormat="1" applyFont="1" applyFill="1" applyBorder="1" applyAlignment="1" applyProtection="1">
      <alignment/>
      <protection locked="0"/>
    </xf>
    <xf numFmtId="38" fontId="98" fillId="33" borderId="14" xfId="49" applyFont="1" applyFill="1" applyBorder="1" applyAlignment="1">
      <alignment/>
    </xf>
    <xf numFmtId="38" fontId="98" fillId="33" borderId="14" xfId="49" applyFont="1" applyFill="1" applyBorder="1" applyAlignment="1">
      <alignment horizontal="right"/>
    </xf>
    <xf numFmtId="38" fontId="98" fillId="33" borderId="13" xfId="49" applyFont="1" applyFill="1" applyBorder="1" applyAlignment="1">
      <alignment/>
    </xf>
    <xf numFmtId="209" fontId="98" fillId="33" borderId="13" xfId="0" applyNumberFormat="1" applyFont="1" applyFill="1" applyBorder="1" applyAlignment="1" applyProtection="1">
      <alignment/>
      <protection locked="0"/>
    </xf>
    <xf numFmtId="3" fontId="98" fillId="33" borderId="14" xfId="0" applyNumberFormat="1" applyFont="1" applyFill="1" applyBorder="1" applyAlignment="1">
      <alignment horizontal="center"/>
    </xf>
    <xf numFmtId="3" fontId="98" fillId="33" borderId="13" xfId="0" applyNumberFormat="1" applyFont="1" applyFill="1" applyBorder="1" applyAlignment="1" applyProtection="1">
      <alignment/>
      <protection locked="0"/>
    </xf>
    <xf numFmtId="38" fontId="98" fillId="33" borderId="13" xfId="0" applyNumberFormat="1" applyFont="1" applyFill="1" applyBorder="1" applyAlignment="1" applyProtection="1">
      <alignment/>
      <protection locked="0"/>
    </xf>
    <xf numFmtId="2" fontId="98" fillId="33" borderId="13" xfId="0" applyNumberFormat="1" applyFont="1" applyFill="1" applyBorder="1" applyAlignment="1" applyProtection="1">
      <alignment horizontal="center"/>
      <protection locked="0"/>
    </xf>
    <xf numFmtId="2" fontId="99" fillId="0" borderId="12" xfId="0" applyNumberFormat="1" applyFont="1" applyBorder="1" applyAlignment="1" applyProtection="1">
      <alignment horizontal="center"/>
      <protection locked="0"/>
    </xf>
    <xf numFmtId="38" fontId="99" fillId="33" borderId="12" xfId="49" applyFont="1" applyFill="1" applyBorder="1" applyAlignment="1">
      <alignment/>
    </xf>
    <xf numFmtId="209" fontId="99" fillId="33" borderId="12" xfId="0" applyNumberFormat="1" applyFont="1" applyFill="1" applyBorder="1" applyAlignment="1" applyProtection="1">
      <alignment/>
      <protection locked="0"/>
    </xf>
    <xf numFmtId="3" fontId="98" fillId="33" borderId="15" xfId="0" applyNumberFormat="1" applyFont="1" applyFill="1" applyBorder="1" applyAlignment="1">
      <alignment horizontal="center"/>
    </xf>
    <xf numFmtId="2" fontId="99" fillId="33" borderId="12" xfId="0" applyNumberFormat="1" applyFont="1" applyFill="1" applyBorder="1" applyAlignment="1" applyProtection="1">
      <alignment/>
      <protection locked="0"/>
    </xf>
    <xf numFmtId="3" fontId="99" fillId="33" borderId="12" xfId="0" applyNumberFormat="1" applyFont="1" applyFill="1" applyBorder="1" applyAlignment="1" applyProtection="1">
      <alignment/>
      <protection locked="0"/>
    </xf>
    <xf numFmtId="2" fontId="99" fillId="33" borderId="12" xfId="0" applyNumberFormat="1" applyFont="1" applyFill="1" applyBorder="1" applyAlignment="1" applyProtection="1">
      <alignment horizontal="center"/>
      <protection locked="0"/>
    </xf>
    <xf numFmtId="209" fontId="98" fillId="33" borderId="12" xfId="0" applyNumberFormat="1" applyFont="1" applyFill="1" applyBorder="1" applyAlignment="1" applyProtection="1">
      <alignment/>
      <protection locked="0"/>
    </xf>
    <xf numFmtId="4" fontId="98" fillId="33" borderId="12" xfId="0" applyNumberFormat="1" applyFont="1" applyFill="1" applyBorder="1" applyAlignment="1" applyProtection="1">
      <alignment horizontal="right"/>
      <protection locked="0"/>
    </xf>
    <xf numFmtId="3" fontId="98" fillId="33" borderId="12" xfId="0" applyNumberFormat="1" applyFont="1" applyFill="1" applyBorder="1" applyAlignment="1" applyProtection="1">
      <alignment horizontal="center"/>
      <protection locked="0"/>
    </xf>
    <xf numFmtId="3" fontId="98" fillId="33" borderId="0" xfId="0" applyNumberFormat="1" applyFont="1" applyFill="1" applyBorder="1" applyAlignment="1" applyProtection="1">
      <alignment/>
      <protection locked="0"/>
    </xf>
    <xf numFmtId="212" fontId="98" fillId="0" borderId="10" xfId="0" applyNumberFormat="1" applyFont="1" applyBorder="1" applyAlignment="1" applyProtection="1">
      <alignment horizontal="center"/>
      <protection locked="0"/>
    </xf>
    <xf numFmtId="220" fontId="98" fillId="33" borderId="10" xfId="0" applyNumberFormat="1" applyFont="1" applyFill="1" applyBorder="1" applyAlignment="1">
      <alignment horizontal="right"/>
    </xf>
    <xf numFmtId="220" fontId="98" fillId="33" borderId="12" xfId="0" applyNumberFormat="1" applyFont="1" applyFill="1" applyBorder="1" applyAlignment="1" applyProtection="1">
      <alignment horizontal="right"/>
      <protection locked="0"/>
    </xf>
    <xf numFmtId="3" fontId="98" fillId="33" borderId="12" xfId="0" applyNumberFormat="1" applyFont="1" applyFill="1" applyBorder="1" applyAlignment="1" applyProtection="1">
      <alignment horizontal="right"/>
      <protection locked="0"/>
    </xf>
    <xf numFmtId="3" fontId="98" fillId="33" borderId="41" xfId="0" applyNumberFormat="1" applyFont="1" applyFill="1" applyBorder="1" applyAlignment="1" applyProtection="1">
      <alignment horizontal="right"/>
      <protection locked="0"/>
    </xf>
    <xf numFmtId="220" fontId="98" fillId="33" borderId="10" xfId="0" applyNumberFormat="1" applyFont="1" applyFill="1" applyBorder="1" applyAlignment="1" applyProtection="1">
      <alignment horizontal="right"/>
      <protection locked="0"/>
    </xf>
    <xf numFmtId="216" fontId="98" fillId="33" borderId="10" xfId="0" applyNumberFormat="1" applyFont="1" applyFill="1" applyBorder="1" applyAlignment="1">
      <alignment horizontal="center"/>
    </xf>
    <xf numFmtId="216" fontId="98" fillId="33" borderId="10" xfId="0" applyNumberFormat="1" applyFont="1" applyFill="1" applyBorder="1" applyAlignment="1" applyProtection="1">
      <alignment/>
      <protection locked="0"/>
    </xf>
    <xf numFmtId="220" fontId="98" fillId="33" borderId="12" xfId="0" applyNumberFormat="1" applyFont="1" applyFill="1" applyBorder="1" applyAlignment="1" applyProtection="1">
      <alignment/>
      <protection locked="0"/>
    </xf>
    <xf numFmtId="220" fontId="98" fillId="33" borderId="0" xfId="0" applyNumberFormat="1" applyFont="1" applyFill="1" applyBorder="1" applyAlignment="1" applyProtection="1">
      <alignment horizontal="right"/>
      <protection locked="0"/>
    </xf>
    <xf numFmtId="216" fontId="98" fillId="33" borderId="10" xfId="0" applyNumberFormat="1" applyFont="1" applyFill="1" applyBorder="1" applyAlignment="1">
      <alignment/>
    </xf>
    <xf numFmtId="216" fontId="98" fillId="36" borderId="10" xfId="0" applyNumberFormat="1" applyFont="1" applyFill="1" applyBorder="1" applyAlignment="1">
      <alignment/>
    </xf>
    <xf numFmtId="2" fontId="98" fillId="36" borderId="10" xfId="0" applyNumberFormat="1" applyFont="1" applyFill="1" applyBorder="1" applyAlignment="1" applyProtection="1">
      <alignment horizontal="center"/>
      <protection locked="0"/>
    </xf>
    <xf numFmtId="2" fontId="98" fillId="36" borderId="12" xfId="0" applyNumberFormat="1" applyFont="1" applyFill="1" applyBorder="1" applyAlignment="1" applyProtection="1">
      <alignment horizontal="center"/>
      <protection locked="0"/>
    </xf>
    <xf numFmtId="212" fontId="98" fillId="0" borderId="14" xfId="0" applyNumberFormat="1" applyFont="1" applyBorder="1" applyAlignment="1" applyProtection="1">
      <alignment horizontal="center"/>
      <protection locked="0"/>
    </xf>
    <xf numFmtId="220" fontId="98" fillId="33" borderId="13" xfId="0" applyNumberFormat="1" applyFont="1" applyFill="1" applyBorder="1" applyAlignment="1">
      <alignment horizontal="right"/>
    </xf>
    <xf numFmtId="220" fontId="98" fillId="33" borderId="14" xfId="0" applyNumberFormat="1" applyFont="1" applyFill="1" applyBorder="1" applyAlignment="1" applyProtection="1">
      <alignment horizontal="right"/>
      <protection locked="0"/>
    </xf>
    <xf numFmtId="220" fontId="98" fillId="33" borderId="23" xfId="0" applyNumberFormat="1" applyFont="1" applyFill="1" applyBorder="1" applyAlignment="1" applyProtection="1">
      <alignment horizontal="right"/>
      <protection locked="0"/>
    </xf>
    <xf numFmtId="220" fontId="98" fillId="33" borderId="13" xfId="0" applyNumberFormat="1" applyFont="1" applyFill="1" applyBorder="1" applyAlignment="1" applyProtection="1">
      <alignment horizontal="right"/>
      <protection locked="0"/>
    </xf>
    <xf numFmtId="216" fontId="98" fillId="33" borderId="13" xfId="0" applyNumberFormat="1" applyFont="1" applyFill="1" applyBorder="1" applyAlignment="1">
      <alignment horizontal="center"/>
    </xf>
    <xf numFmtId="216" fontId="98" fillId="33" borderId="13" xfId="0" applyNumberFormat="1" applyFont="1" applyFill="1" applyBorder="1" applyAlignment="1" applyProtection="1">
      <alignment/>
      <protection locked="0"/>
    </xf>
    <xf numFmtId="216" fontId="98" fillId="36" borderId="14" xfId="0" applyNumberFormat="1" applyFont="1" applyFill="1" applyBorder="1" applyAlignment="1">
      <alignment/>
    </xf>
    <xf numFmtId="220" fontId="98" fillId="33" borderId="14" xfId="0" applyNumberFormat="1" applyFont="1" applyFill="1" applyBorder="1" applyAlignment="1" applyProtection="1">
      <alignment/>
      <protection locked="0"/>
    </xf>
    <xf numFmtId="212" fontId="98" fillId="0" borderId="0" xfId="0" applyNumberFormat="1" applyFont="1" applyBorder="1" applyAlignment="1" applyProtection="1">
      <alignment horizontal="center"/>
      <protection locked="0"/>
    </xf>
    <xf numFmtId="220" fontId="98" fillId="33" borderId="0" xfId="0" applyNumberFormat="1" applyFont="1" applyFill="1" applyBorder="1" applyAlignment="1">
      <alignment horizontal="right"/>
    </xf>
    <xf numFmtId="209" fontId="98" fillId="33" borderId="0" xfId="0" applyNumberFormat="1" applyFont="1" applyFill="1" applyBorder="1" applyAlignment="1" applyProtection="1">
      <alignment/>
      <protection locked="0"/>
    </xf>
    <xf numFmtId="216" fontId="98" fillId="33" borderId="0" xfId="0" applyNumberFormat="1" applyFont="1" applyFill="1" applyBorder="1" applyAlignment="1">
      <alignment horizontal="center"/>
    </xf>
    <xf numFmtId="216" fontId="98" fillId="33" borderId="0" xfId="0" applyNumberFormat="1" applyFont="1" applyFill="1" applyBorder="1" applyAlignment="1" applyProtection="1">
      <alignment/>
      <protection locked="0"/>
    </xf>
    <xf numFmtId="216" fontId="98" fillId="36" borderId="0" xfId="0" applyNumberFormat="1" applyFont="1" applyFill="1" applyBorder="1" applyAlignment="1">
      <alignment/>
    </xf>
    <xf numFmtId="220" fontId="98" fillId="33" borderId="0" xfId="0" applyNumberFormat="1" applyFont="1" applyFill="1" applyBorder="1" applyAlignment="1" applyProtection="1">
      <alignment/>
      <protection locked="0"/>
    </xf>
    <xf numFmtId="214" fontId="98" fillId="0" borderId="0" xfId="0" applyNumberFormat="1" applyFont="1" applyAlignment="1" applyProtection="1" quotePrefix="1">
      <alignment horizontal="left"/>
      <protection locked="0"/>
    </xf>
    <xf numFmtId="3" fontId="98" fillId="33" borderId="0" xfId="0" applyNumberFormat="1" applyFont="1" applyFill="1" applyAlignment="1" applyProtection="1">
      <alignment/>
      <protection locked="0"/>
    </xf>
    <xf numFmtId="0" fontId="98" fillId="33" borderId="0" xfId="0" applyFont="1" applyFill="1" applyBorder="1" applyAlignment="1">
      <alignment/>
    </xf>
    <xf numFmtId="0" fontId="98" fillId="36" borderId="0" xfId="0" applyFont="1" applyFill="1" applyAlignment="1">
      <alignment/>
    </xf>
    <xf numFmtId="214" fontId="98" fillId="0" borderId="0" xfId="0" applyNumberFormat="1" applyFont="1" applyFill="1" applyAlignment="1" applyProtection="1">
      <alignment horizontal="left"/>
      <protection locked="0"/>
    </xf>
    <xf numFmtId="213" fontId="98" fillId="33" borderId="0" xfId="0" applyNumberFormat="1" applyFont="1" applyFill="1" applyAlignment="1" applyProtection="1">
      <alignment/>
      <protection locked="0"/>
    </xf>
    <xf numFmtId="213" fontId="98" fillId="36" borderId="0" xfId="0" applyNumberFormat="1" applyFont="1" applyFill="1" applyAlignment="1" applyProtection="1">
      <alignment/>
      <protection locked="0"/>
    </xf>
    <xf numFmtId="214" fontId="98" fillId="0" borderId="0" xfId="0" applyNumberFormat="1" applyFont="1" applyAlignment="1" applyProtection="1">
      <alignment horizontal="left"/>
      <protection locked="0"/>
    </xf>
    <xf numFmtId="213" fontId="98" fillId="33" borderId="0" xfId="0" applyNumberFormat="1" applyFont="1" applyFill="1" applyAlignment="1">
      <alignment/>
    </xf>
    <xf numFmtId="214" fontId="98" fillId="33" borderId="0" xfId="0" applyNumberFormat="1" applyFont="1" applyFill="1" applyAlignment="1" applyProtection="1">
      <alignment horizontal="left"/>
      <protection locked="0"/>
    </xf>
    <xf numFmtId="214" fontId="98" fillId="33" borderId="0" xfId="0" applyNumberFormat="1" applyFont="1" applyFill="1" applyAlignment="1" applyProtection="1" quotePrefix="1">
      <alignment horizontal="left" wrapText="1"/>
      <protection locked="0"/>
    </xf>
    <xf numFmtId="0" fontId="98" fillId="33" borderId="0" xfId="0" applyFont="1" applyFill="1" applyAlignment="1">
      <alignment/>
    </xf>
    <xf numFmtId="0" fontId="98" fillId="0" borderId="0" xfId="0" applyFont="1" applyAlignment="1">
      <alignment horizontal="center"/>
    </xf>
    <xf numFmtId="213" fontId="98" fillId="33" borderId="11" xfId="0" applyNumberFormat="1" applyFont="1" applyFill="1" applyBorder="1" applyAlignment="1" applyProtection="1">
      <alignment horizontal="center"/>
      <protection locked="0"/>
    </xf>
    <xf numFmtId="3" fontId="98" fillId="33" borderId="15" xfId="0" applyNumberFormat="1" applyFont="1" applyFill="1" applyBorder="1" applyAlignment="1" applyProtection="1">
      <alignment horizontal="center" wrapText="1"/>
      <protection locked="0"/>
    </xf>
    <xf numFmtId="213" fontId="98" fillId="33" borderId="10" xfId="0" applyNumberFormat="1" applyFont="1" applyFill="1" applyBorder="1" applyAlignment="1" applyProtection="1">
      <alignment horizontal="center"/>
      <protection locked="0"/>
    </xf>
    <xf numFmtId="0" fontId="98" fillId="33" borderId="10" xfId="0" applyNumberFormat="1" applyFont="1" applyFill="1" applyBorder="1" applyAlignment="1" applyProtection="1">
      <alignment horizontal="center"/>
      <protection locked="0"/>
    </xf>
    <xf numFmtId="0" fontId="98" fillId="33" borderId="0" xfId="0" applyNumberFormat="1" applyFont="1" applyFill="1" applyBorder="1" applyAlignment="1" applyProtection="1">
      <alignment horizontal="center"/>
      <protection locked="0"/>
    </xf>
    <xf numFmtId="3" fontId="98" fillId="33" borderId="11" xfId="0" applyNumberFormat="1" applyFont="1" applyFill="1" applyBorder="1" applyAlignment="1" applyProtection="1">
      <alignment horizontal="center"/>
      <protection locked="0"/>
    </xf>
    <xf numFmtId="213" fontId="98" fillId="0" borderId="10" xfId="0" applyNumberFormat="1" applyFont="1" applyBorder="1" applyAlignment="1" applyProtection="1">
      <alignment horizontal="center"/>
      <protection locked="0"/>
    </xf>
    <xf numFmtId="3" fontId="98" fillId="33" borderId="14" xfId="0" applyNumberFormat="1" applyFont="1" applyFill="1" applyBorder="1" applyAlignment="1" applyProtection="1">
      <alignment horizontal="center"/>
      <protection locked="0"/>
    </xf>
    <xf numFmtId="2" fontId="102" fillId="33" borderId="10" xfId="0" applyNumberFormat="1" applyFont="1" applyFill="1" applyBorder="1" applyAlignment="1" applyProtection="1">
      <alignment horizontal="left"/>
      <protection locked="0"/>
    </xf>
    <xf numFmtId="2" fontId="98" fillId="33" borderId="0" xfId="0" applyNumberFormat="1" applyFont="1" applyFill="1" applyBorder="1" applyAlignment="1" applyProtection="1">
      <alignment horizontal="center"/>
      <protection locked="0"/>
    </xf>
    <xf numFmtId="3" fontId="98" fillId="33" borderId="10" xfId="0" applyNumberFormat="1" applyFont="1" applyFill="1" applyBorder="1" applyAlignment="1" applyProtection="1">
      <alignment horizontal="center"/>
      <protection locked="0"/>
    </xf>
    <xf numFmtId="213" fontId="98" fillId="0" borderId="11" xfId="0" applyNumberFormat="1" applyFont="1" applyBorder="1" applyAlignment="1" applyProtection="1">
      <alignment horizontal="center"/>
      <protection locked="0"/>
    </xf>
    <xf numFmtId="213" fontId="98" fillId="33" borderId="11" xfId="0" applyNumberFormat="1" applyFont="1" applyFill="1" applyBorder="1" applyAlignment="1" applyProtection="1">
      <alignment horizontal="right"/>
      <protection locked="0"/>
    </xf>
    <xf numFmtId="213" fontId="98" fillId="33" borderId="15" xfId="0" applyNumberFormat="1" applyFont="1" applyFill="1" applyBorder="1" applyAlignment="1" applyProtection="1">
      <alignment horizontal="right"/>
      <protection locked="0"/>
    </xf>
    <xf numFmtId="3" fontId="98" fillId="33" borderId="10" xfId="0" applyNumberFormat="1" applyFont="1" applyFill="1" applyBorder="1" applyAlignment="1" applyProtection="1">
      <alignment horizontal="right"/>
      <protection locked="0"/>
    </xf>
    <xf numFmtId="213" fontId="98" fillId="33" borderId="10" xfId="0" applyNumberFormat="1" applyFont="1" applyFill="1" applyBorder="1" applyAlignment="1" applyProtection="1">
      <alignment/>
      <protection locked="0"/>
    </xf>
    <xf numFmtId="213" fontId="98" fillId="33" borderId="12" xfId="0" applyNumberFormat="1" applyFont="1" applyFill="1" applyBorder="1" applyAlignment="1" applyProtection="1">
      <alignment/>
      <protection locked="0"/>
    </xf>
    <xf numFmtId="9" fontId="98" fillId="33" borderId="10" xfId="0" applyNumberFormat="1" applyFont="1" applyFill="1" applyBorder="1" applyAlignment="1" applyProtection="1" quotePrefix="1">
      <alignment/>
      <protection locked="0"/>
    </xf>
    <xf numFmtId="0" fontId="98" fillId="33" borderId="0" xfId="0" applyNumberFormat="1" applyFont="1" applyFill="1" applyBorder="1" applyAlignment="1" applyProtection="1">
      <alignment/>
      <protection locked="0"/>
    </xf>
    <xf numFmtId="2" fontId="98" fillId="33" borderId="10" xfId="0" applyNumberFormat="1" applyFont="1" applyFill="1" applyBorder="1" applyAlignment="1" applyProtection="1">
      <alignment horizontal="left"/>
      <protection locked="0"/>
    </xf>
    <xf numFmtId="215" fontId="98" fillId="33" borderId="10" xfId="0" applyNumberFormat="1" applyFont="1" applyFill="1" applyBorder="1" applyAlignment="1" applyProtection="1">
      <alignment horizontal="right"/>
      <protection locked="0"/>
    </xf>
    <xf numFmtId="215" fontId="98" fillId="33" borderId="10" xfId="0" applyNumberFormat="1" applyFont="1" applyFill="1" applyBorder="1" applyAlignment="1" applyProtection="1">
      <alignment horizontal="center"/>
      <protection locked="0"/>
    </xf>
    <xf numFmtId="215" fontId="98" fillId="33" borderId="12" xfId="0" applyNumberFormat="1" applyFont="1" applyFill="1" applyBorder="1" applyAlignment="1" applyProtection="1">
      <alignment horizontal="right"/>
      <protection locked="0"/>
    </xf>
    <xf numFmtId="0" fontId="98" fillId="33" borderId="10" xfId="0" applyNumberFormat="1" applyFont="1" applyFill="1" applyBorder="1" applyAlignment="1" applyProtection="1">
      <alignment/>
      <protection locked="0"/>
    </xf>
    <xf numFmtId="2" fontId="98" fillId="33" borderId="10" xfId="0" applyNumberFormat="1" applyFont="1" applyFill="1" applyBorder="1" applyAlignment="1" applyProtection="1" quotePrefix="1">
      <alignment horizontal="left"/>
      <protection locked="0"/>
    </xf>
    <xf numFmtId="213" fontId="98" fillId="0" borderId="21" xfId="0" applyNumberFormat="1" applyFont="1" applyBorder="1" applyAlignment="1" applyProtection="1">
      <alignment horizontal="center"/>
      <protection locked="0"/>
    </xf>
    <xf numFmtId="38" fontId="98" fillId="0" borderId="16" xfId="49" applyFont="1" applyBorder="1" applyAlignment="1">
      <alignment horizontal="right" vertical="center"/>
    </xf>
    <xf numFmtId="213" fontId="98" fillId="33" borderId="21" xfId="0" applyNumberFormat="1" applyFont="1" applyFill="1" applyBorder="1" applyAlignment="1" applyProtection="1">
      <alignment horizontal="center"/>
      <protection locked="0"/>
    </xf>
    <xf numFmtId="2" fontId="98" fillId="33" borderId="21" xfId="0" applyNumberFormat="1" applyFont="1" applyFill="1" applyBorder="1" applyAlignment="1" applyProtection="1">
      <alignment horizontal="center"/>
      <protection locked="0"/>
    </xf>
    <xf numFmtId="213" fontId="98" fillId="33" borderId="16" xfId="0" applyNumberFormat="1" applyFont="1" applyFill="1" applyBorder="1" applyAlignment="1" applyProtection="1">
      <alignment horizontal="center"/>
      <protection locked="0"/>
    </xf>
    <xf numFmtId="3" fontId="98" fillId="33" borderId="16" xfId="0" applyNumberFormat="1" applyFont="1" applyFill="1" applyBorder="1" applyAlignment="1" applyProtection="1">
      <alignment/>
      <protection locked="0"/>
    </xf>
    <xf numFmtId="215" fontId="98" fillId="33" borderId="12" xfId="0" applyNumberFormat="1" applyFont="1" applyFill="1" applyBorder="1" applyAlignment="1" applyProtection="1">
      <alignment horizontal="center"/>
      <protection locked="0"/>
    </xf>
    <xf numFmtId="215" fontId="98" fillId="33" borderId="19" xfId="0" applyNumberFormat="1" applyFont="1" applyFill="1" applyBorder="1" applyAlignment="1" applyProtection="1">
      <alignment horizontal="right"/>
      <protection locked="0"/>
    </xf>
    <xf numFmtId="215" fontId="98" fillId="33" borderId="19" xfId="0" applyNumberFormat="1" applyFont="1" applyFill="1" applyBorder="1" applyAlignment="1" applyProtection="1">
      <alignment horizontal="center"/>
      <protection locked="0"/>
    </xf>
    <xf numFmtId="0" fontId="98" fillId="33" borderId="10" xfId="0" applyNumberFormat="1" applyFont="1" applyFill="1" applyBorder="1" applyAlignment="1" applyProtection="1">
      <alignment horizontal="left"/>
      <protection locked="0"/>
    </xf>
    <xf numFmtId="3" fontId="98" fillId="33" borderId="16" xfId="0" applyNumberFormat="1" applyFont="1" applyFill="1" applyBorder="1" applyAlignment="1" applyProtection="1">
      <alignment horizontal="right"/>
      <protection locked="0"/>
    </xf>
    <xf numFmtId="3" fontId="98" fillId="33" borderId="21" xfId="0" applyNumberFormat="1" applyFont="1" applyFill="1" applyBorder="1" applyAlignment="1" applyProtection="1">
      <alignment horizontal="right"/>
      <protection locked="0"/>
    </xf>
    <xf numFmtId="213" fontId="98" fillId="33" borderId="21" xfId="0" applyNumberFormat="1" applyFont="1" applyFill="1" applyBorder="1" applyAlignment="1" applyProtection="1">
      <alignment/>
      <protection locked="0"/>
    </xf>
    <xf numFmtId="213" fontId="98" fillId="33" borderId="16" xfId="0" applyNumberFormat="1" applyFont="1" applyFill="1" applyBorder="1" applyAlignment="1" applyProtection="1">
      <alignment/>
      <protection locked="0"/>
    </xf>
    <xf numFmtId="9" fontId="98" fillId="33" borderId="21" xfId="0" applyNumberFormat="1" applyFont="1" applyFill="1" applyBorder="1" applyAlignment="1" applyProtection="1" quotePrefix="1">
      <alignment/>
      <protection locked="0"/>
    </xf>
    <xf numFmtId="2" fontId="98" fillId="33" borderId="58" xfId="0" applyNumberFormat="1" applyFont="1" applyFill="1" applyBorder="1" applyAlignment="1" applyProtection="1">
      <alignment/>
      <protection locked="0"/>
    </xf>
    <xf numFmtId="3" fontId="98" fillId="33" borderId="21" xfId="0" applyNumberFormat="1" applyFont="1" applyFill="1" applyBorder="1" applyAlignment="1" applyProtection="1">
      <alignment/>
      <protection locked="0"/>
    </xf>
    <xf numFmtId="2" fontId="98" fillId="33" borderId="21" xfId="0" applyNumberFormat="1" applyFont="1" applyFill="1" applyBorder="1" applyAlignment="1" applyProtection="1" quotePrefix="1">
      <alignment horizontal="left"/>
      <protection locked="0"/>
    </xf>
    <xf numFmtId="0" fontId="98" fillId="33" borderId="58" xfId="0" applyNumberFormat="1" applyFont="1" applyFill="1" applyBorder="1" applyAlignment="1" applyProtection="1">
      <alignment/>
      <protection locked="0"/>
    </xf>
    <xf numFmtId="3" fontId="98" fillId="33" borderId="10" xfId="0" applyNumberFormat="1" applyFont="1" applyFill="1" applyBorder="1" applyAlignment="1" applyProtection="1" quotePrefix="1">
      <alignment/>
      <protection locked="0"/>
    </xf>
    <xf numFmtId="2" fontId="98" fillId="33" borderId="21" xfId="0" applyNumberFormat="1" applyFont="1" applyFill="1" applyBorder="1" applyAlignment="1" applyProtection="1">
      <alignment wrapText="1"/>
      <protection locked="0"/>
    </xf>
    <xf numFmtId="9" fontId="98" fillId="33" borderId="0" xfId="0" applyNumberFormat="1" applyFont="1" applyFill="1" applyBorder="1" applyAlignment="1" applyProtection="1">
      <alignment/>
      <protection locked="0"/>
    </xf>
    <xf numFmtId="38" fontId="98" fillId="33" borderId="10" xfId="49" applyFont="1" applyFill="1" applyBorder="1" applyAlignment="1" applyProtection="1">
      <alignment/>
      <protection locked="0"/>
    </xf>
    <xf numFmtId="2" fontId="98" fillId="33" borderId="10" xfId="0" applyNumberFormat="1" applyFont="1" applyFill="1" applyBorder="1" applyAlignment="1" applyProtection="1">
      <alignment wrapText="1"/>
      <protection locked="0"/>
    </xf>
    <xf numFmtId="9" fontId="98" fillId="33" borderId="58" xfId="0" applyNumberFormat="1" applyFont="1" applyFill="1" applyBorder="1" applyAlignment="1" applyProtection="1">
      <alignment/>
      <protection locked="0"/>
    </xf>
    <xf numFmtId="216" fontId="98" fillId="33" borderId="10" xfId="0" applyNumberFormat="1" applyFont="1" applyFill="1" applyBorder="1" applyAlignment="1" applyProtection="1">
      <alignment horizontal="right"/>
      <protection locked="0"/>
    </xf>
    <xf numFmtId="213" fontId="98" fillId="0" borderId="20" xfId="0" applyNumberFormat="1" applyFont="1" applyBorder="1" applyAlignment="1" applyProtection="1">
      <alignment horizontal="center"/>
      <protection locked="0"/>
    </xf>
    <xf numFmtId="215" fontId="98" fillId="33" borderId="20" xfId="0" applyNumberFormat="1" applyFont="1" applyFill="1" applyBorder="1" applyAlignment="1" applyProtection="1">
      <alignment horizontal="right"/>
      <protection locked="0"/>
    </xf>
    <xf numFmtId="213" fontId="98" fillId="33" borderId="19" xfId="0" applyNumberFormat="1" applyFont="1" applyFill="1" applyBorder="1" applyAlignment="1" applyProtection="1">
      <alignment/>
      <protection locked="0"/>
    </xf>
    <xf numFmtId="3" fontId="98" fillId="33" borderId="20" xfId="0" applyNumberFormat="1" applyFont="1" applyFill="1" applyBorder="1" applyAlignment="1" applyProtection="1">
      <alignment horizontal="right"/>
      <protection locked="0"/>
    </xf>
    <xf numFmtId="2" fontId="98" fillId="33" borderId="20" xfId="0" applyNumberFormat="1" applyFont="1" applyFill="1" applyBorder="1" applyAlignment="1" applyProtection="1">
      <alignment horizontal="left"/>
      <protection locked="0"/>
    </xf>
    <xf numFmtId="3" fontId="98" fillId="33" borderId="20" xfId="0" applyNumberFormat="1" applyFont="1" applyFill="1" applyBorder="1" applyAlignment="1" applyProtection="1">
      <alignment/>
      <protection locked="0"/>
    </xf>
    <xf numFmtId="3" fontId="98" fillId="33" borderId="19" xfId="0" applyNumberFormat="1" applyFont="1" applyFill="1" applyBorder="1" applyAlignment="1" applyProtection="1">
      <alignment/>
      <protection locked="0"/>
    </xf>
    <xf numFmtId="215" fontId="98" fillId="33" borderId="10" xfId="0" applyNumberFormat="1" applyFont="1" applyFill="1" applyBorder="1" applyAlignment="1" applyProtection="1">
      <alignment/>
      <protection locked="0"/>
    </xf>
    <xf numFmtId="215" fontId="98" fillId="33" borderId="12" xfId="0" applyNumberFormat="1" applyFont="1" applyFill="1" applyBorder="1" applyAlignment="1" applyProtection="1">
      <alignment/>
      <protection locked="0"/>
    </xf>
    <xf numFmtId="215" fontId="98" fillId="33" borderId="14" xfId="0" applyNumberFormat="1" applyFont="1" applyFill="1" applyBorder="1" applyAlignment="1" applyProtection="1">
      <alignment/>
      <protection locked="0"/>
    </xf>
    <xf numFmtId="213" fontId="98" fillId="33" borderId="14" xfId="0" applyNumberFormat="1" applyFont="1" applyFill="1" applyBorder="1" applyAlignment="1" applyProtection="1">
      <alignment/>
      <protection locked="0"/>
    </xf>
    <xf numFmtId="213" fontId="98" fillId="33" borderId="13" xfId="0" applyNumberFormat="1" applyFont="1" applyFill="1" applyBorder="1" applyAlignment="1" applyProtection="1">
      <alignment/>
      <protection locked="0"/>
    </xf>
    <xf numFmtId="3" fontId="98" fillId="33" borderId="13" xfId="0" applyNumberFormat="1" applyFont="1" applyFill="1" applyBorder="1" applyAlignment="1" applyProtection="1">
      <alignment horizontal="center"/>
      <protection locked="0"/>
    </xf>
    <xf numFmtId="2" fontId="98" fillId="33" borderId="23" xfId="0" applyNumberFormat="1" applyFont="1" applyFill="1" applyBorder="1" applyAlignment="1" applyProtection="1">
      <alignment/>
      <protection locked="0"/>
    </xf>
    <xf numFmtId="2" fontId="98" fillId="33" borderId="13" xfId="0" applyNumberFormat="1" applyFont="1" applyFill="1" applyBorder="1" applyAlignment="1" applyProtection="1">
      <alignment wrapText="1"/>
      <protection locked="0"/>
    </xf>
    <xf numFmtId="3" fontId="98" fillId="33" borderId="14" xfId="0" applyNumberFormat="1" applyFont="1" applyFill="1" applyBorder="1" applyAlignment="1" applyProtection="1">
      <alignment/>
      <protection locked="0"/>
    </xf>
    <xf numFmtId="213" fontId="98" fillId="0" borderId="17" xfId="0" applyNumberFormat="1" applyFont="1" applyBorder="1" applyAlignment="1" applyProtection="1">
      <alignment horizontal="center"/>
      <protection locked="0"/>
    </xf>
    <xf numFmtId="215" fontId="98" fillId="33" borderId="17" xfId="0" applyNumberFormat="1" applyFont="1" applyFill="1" applyBorder="1" applyAlignment="1" applyProtection="1">
      <alignment/>
      <protection locked="0"/>
    </xf>
    <xf numFmtId="213" fontId="98" fillId="33" borderId="17" xfId="0" applyNumberFormat="1" applyFont="1" applyFill="1" applyBorder="1" applyAlignment="1" applyProtection="1">
      <alignment/>
      <protection locked="0"/>
    </xf>
    <xf numFmtId="3" fontId="98" fillId="33" borderId="17" xfId="0" applyNumberFormat="1" applyFont="1" applyFill="1" applyBorder="1" applyAlignment="1" applyProtection="1">
      <alignment/>
      <protection locked="0"/>
    </xf>
    <xf numFmtId="2" fontId="98" fillId="33" borderId="17" xfId="0" applyNumberFormat="1" applyFont="1" applyFill="1" applyBorder="1" applyAlignment="1" applyProtection="1">
      <alignment/>
      <protection locked="0"/>
    </xf>
    <xf numFmtId="214" fontId="98" fillId="0" borderId="0" xfId="0" applyNumberFormat="1" applyFont="1" applyAlignment="1" applyProtection="1">
      <alignment/>
      <protection locked="0"/>
    </xf>
    <xf numFmtId="214" fontId="98" fillId="0" borderId="0" xfId="0" applyNumberFormat="1" applyFont="1" applyAlignment="1" applyProtection="1" quotePrefix="1">
      <alignment/>
      <protection locked="0"/>
    </xf>
    <xf numFmtId="2" fontId="98" fillId="33" borderId="0" xfId="0" applyNumberFormat="1" applyFont="1" applyFill="1" applyAlignment="1" applyProtection="1">
      <alignment horizontal="left"/>
      <protection locked="0"/>
    </xf>
    <xf numFmtId="213" fontId="98" fillId="33" borderId="0" xfId="0" applyNumberFormat="1" applyFont="1" applyFill="1" applyAlignment="1" applyProtection="1">
      <alignment horizontal="left"/>
      <protection locked="0"/>
    </xf>
    <xf numFmtId="0" fontId="100" fillId="0" borderId="0" xfId="0" applyFont="1" applyAlignment="1" applyProtection="1">
      <alignment horizontal="centerContinuous"/>
      <protection locked="0"/>
    </xf>
    <xf numFmtId="0" fontId="98" fillId="0" borderId="0" xfId="0" applyFont="1" applyAlignment="1">
      <alignment horizontal="centerContinuous"/>
    </xf>
    <xf numFmtId="0" fontId="98" fillId="0" borderId="0" xfId="0" applyFont="1" applyAlignment="1" applyProtection="1">
      <alignment horizontal="centerContinuous"/>
      <protection locked="0"/>
    </xf>
    <xf numFmtId="0" fontId="98" fillId="0" borderId="0" xfId="0" applyFont="1" applyAlignment="1" applyProtection="1">
      <alignment/>
      <protection locked="0"/>
    </xf>
    <xf numFmtId="0" fontId="103" fillId="0" borderId="0" xfId="0" applyFont="1" applyAlignment="1" applyProtection="1">
      <alignment/>
      <protection locked="0"/>
    </xf>
    <xf numFmtId="0" fontId="103" fillId="0" borderId="0" xfId="0" applyFont="1" applyAlignment="1">
      <alignment/>
    </xf>
    <xf numFmtId="0" fontId="98" fillId="0" borderId="11" xfId="0" applyFont="1" applyBorder="1" applyAlignment="1" applyProtection="1">
      <alignment horizontal="center"/>
      <protection locked="0"/>
    </xf>
    <xf numFmtId="0" fontId="98" fillId="0" borderId="15" xfId="0" applyFont="1" applyBorder="1" applyAlignment="1" applyProtection="1">
      <alignment horizontal="center"/>
      <protection locked="0"/>
    </xf>
    <xf numFmtId="0" fontId="103" fillId="0" borderId="15" xfId="0" applyFont="1" applyBorder="1" applyAlignment="1" applyProtection="1">
      <alignment horizontal="center"/>
      <protection locked="0"/>
    </xf>
    <xf numFmtId="0" fontId="103" fillId="0" borderId="22" xfId="0" applyFont="1" applyBorder="1" applyAlignment="1" applyProtection="1">
      <alignment horizontal="center"/>
      <protection locked="0"/>
    </xf>
    <xf numFmtId="0" fontId="98" fillId="0" borderId="13" xfId="0" applyFont="1" applyBorder="1" applyAlignment="1" applyProtection="1">
      <alignment horizontal="center"/>
      <protection locked="0"/>
    </xf>
    <xf numFmtId="0" fontId="98" fillId="0" borderId="14" xfId="0" applyFont="1" applyBorder="1" applyAlignment="1" applyProtection="1">
      <alignment horizontal="center"/>
      <protection locked="0"/>
    </xf>
    <xf numFmtId="0" fontId="103" fillId="0" borderId="14" xfId="0" applyFont="1" applyBorder="1" applyAlignment="1" applyProtection="1">
      <alignment horizontal="center"/>
      <protection locked="0"/>
    </xf>
    <xf numFmtId="0" fontId="103" fillId="0" borderId="56" xfId="0" applyFont="1" applyBorder="1" applyAlignment="1" applyProtection="1">
      <alignment/>
      <protection locked="0"/>
    </xf>
    <xf numFmtId="0" fontId="98" fillId="0" borderId="10" xfId="0" applyFont="1" applyBorder="1" applyAlignment="1" applyProtection="1">
      <alignment/>
      <protection locked="0"/>
    </xf>
    <xf numFmtId="0" fontId="98" fillId="0" borderId="10" xfId="0" applyFont="1" applyBorder="1" applyAlignment="1" applyProtection="1">
      <alignment horizontal="center"/>
      <protection locked="0"/>
    </xf>
    <xf numFmtId="3" fontId="98" fillId="0" borderId="10" xfId="0" applyNumberFormat="1" applyFont="1" applyBorder="1" applyAlignment="1" applyProtection="1">
      <alignment/>
      <protection locked="0"/>
    </xf>
    <xf numFmtId="3" fontId="98" fillId="0" borderId="10" xfId="0" applyNumberFormat="1" applyFont="1" applyBorder="1" applyAlignment="1" applyProtection="1">
      <alignment horizontal="center"/>
      <protection locked="0"/>
    </xf>
    <xf numFmtId="3" fontId="98" fillId="0" borderId="10" xfId="0" applyNumberFormat="1" applyFont="1" applyFill="1" applyBorder="1" applyAlignment="1" applyProtection="1">
      <alignment/>
      <protection locked="0"/>
    </xf>
    <xf numFmtId="3" fontId="98" fillId="0" borderId="12" xfId="0" applyNumberFormat="1" applyFont="1" applyBorder="1" applyAlignment="1" applyProtection="1">
      <alignment/>
      <protection locked="0"/>
    </xf>
    <xf numFmtId="0" fontId="103" fillId="0" borderId="12" xfId="0" applyFont="1" applyBorder="1" applyAlignment="1" applyProtection="1" quotePrefix="1">
      <alignment horizontal="center"/>
      <protection locked="0"/>
    </xf>
    <xf numFmtId="3" fontId="103" fillId="0" borderId="41" xfId="0" applyNumberFormat="1" applyFont="1" applyBorder="1" applyAlignment="1" applyProtection="1">
      <alignment/>
      <protection locked="0"/>
    </xf>
    <xf numFmtId="0" fontId="98" fillId="0" borderId="10" xfId="0" applyFont="1" applyBorder="1" applyAlignment="1" applyProtection="1" quotePrefix="1">
      <alignment horizontal="center"/>
      <protection locked="0"/>
    </xf>
    <xf numFmtId="3" fontId="98" fillId="0" borderId="19" xfId="0" applyNumberFormat="1" applyFont="1" applyBorder="1" applyAlignment="1" applyProtection="1">
      <alignment/>
      <protection locked="0"/>
    </xf>
    <xf numFmtId="3" fontId="98" fillId="0" borderId="19" xfId="0" applyNumberFormat="1" applyFont="1" applyBorder="1" applyAlignment="1" applyProtection="1">
      <alignment horizontal="center"/>
      <protection locked="0"/>
    </xf>
    <xf numFmtId="3" fontId="98" fillId="0" borderId="20" xfId="0" applyNumberFormat="1" applyFont="1" applyFill="1" applyBorder="1" applyAlignment="1" applyProtection="1">
      <alignment/>
      <protection locked="0"/>
    </xf>
    <xf numFmtId="3" fontId="98" fillId="0" borderId="20" xfId="0" applyNumberFormat="1" applyFont="1" applyBorder="1" applyAlignment="1" applyProtection="1">
      <alignment/>
      <protection locked="0"/>
    </xf>
    <xf numFmtId="3" fontId="98" fillId="0" borderId="20" xfId="0" applyNumberFormat="1" applyFont="1" applyBorder="1" applyAlignment="1" applyProtection="1">
      <alignment horizontal="right"/>
      <protection locked="0"/>
    </xf>
    <xf numFmtId="3" fontId="98" fillId="0" borderId="19" xfId="0" applyNumberFormat="1" applyFont="1" applyBorder="1" applyAlignment="1" applyProtection="1">
      <alignment horizontal="right"/>
      <protection locked="0"/>
    </xf>
    <xf numFmtId="0" fontId="99" fillId="0" borderId="10" xfId="0" applyFont="1" applyBorder="1" applyAlignment="1" applyProtection="1">
      <alignment/>
      <protection locked="0"/>
    </xf>
    <xf numFmtId="0" fontId="99" fillId="0" borderId="10" xfId="0" applyFont="1" applyBorder="1" applyAlignment="1" applyProtection="1">
      <alignment horizontal="center"/>
      <protection locked="0"/>
    </xf>
    <xf numFmtId="3" fontId="99" fillId="0" borderId="10" xfId="0" applyNumberFormat="1" applyFont="1" applyBorder="1" applyAlignment="1" applyProtection="1">
      <alignment horizontal="right"/>
      <protection locked="0"/>
    </xf>
    <xf numFmtId="3" fontId="99" fillId="0" borderId="10" xfId="0" applyNumberFormat="1" applyFont="1" applyBorder="1" applyAlignment="1" applyProtection="1">
      <alignment/>
      <protection locked="0"/>
    </xf>
    <xf numFmtId="3" fontId="99" fillId="0" borderId="12" xfId="0" applyNumberFormat="1" applyFont="1" applyBorder="1" applyAlignment="1" applyProtection="1">
      <alignment/>
      <protection locked="0"/>
    </xf>
    <xf numFmtId="0" fontId="104" fillId="0" borderId="12" xfId="0" applyFont="1" applyBorder="1" applyAlignment="1" applyProtection="1">
      <alignment horizontal="center"/>
      <protection locked="0"/>
    </xf>
    <xf numFmtId="3" fontId="104" fillId="0" borderId="41" xfId="0" applyNumberFormat="1" applyFont="1" applyBorder="1" applyAlignment="1" applyProtection="1">
      <alignment/>
      <protection locked="0"/>
    </xf>
    <xf numFmtId="0" fontId="103" fillId="0" borderId="12" xfId="0" applyFont="1" applyBorder="1" applyAlignment="1" applyProtection="1">
      <alignment horizontal="center"/>
      <protection locked="0"/>
    </xf>
    <xf numFmtId="3" fontId="98" fillId="0" borderId="10" xfId="0" applyNumberFormat="1" applyFont="1" applyBorder="1" applyAlignment="1" applyProtection="1">
      <alignment horizontal="right"/>
      <protection locked="0"/>
    </xf>
    <xf numFmtId="0" fontId="103" fillId="0" borderId="12" xfId="0" applyFont="1" applyBorder="1" applyAlignment="1" applyProtection="1">
      <alignment/>
      <protection locked="0"/>
    </xf>
    <xf numFmtId="0" fontId="98" fillId="0" borderId="12" xfId="0" applyFont="1" applyBorder="1" applyAlignment="1" applyProtection="1">
      <alignment/>
      <protection locked="0"/>
    </xf>
    <xf numFmtId="0" fontId="98" fillId="0" borderId="12" xfId="0" applyFont="1" applyBorder="1" applyAlignment="1" applyProtection="1">
      <alignment horizontal="center"/>
      <protection locked="0"/>
    </xf>
    <xf numFmtId="0" fontId="98" fillId="0" borderId="19" xfId="0" applyFont="1" applyBorder="1" applyAlignment="1" applyProtection="1">
      <alignment/>
      <protection locked="0"/>
    </xf>
    <xf numFmtId="0" fontId="98" fillId="0" borderId="19" xfId="0" applyFont="1" applyBorder="1" applyAlignment="1" applyProtection="1">
      <alignment horizontal="center"/>
      <protection locked="0"/>
    </xf>
    <xf numFmtId="0" fontId="103" fillId="0" borderId="19" xfId="0" applyFont="1" applyBorder="1" applyAlignment="1" applyProtection="1">
      <alignment horizontal="center"/>
      <protection locked="0"/>
    </xf>
    <xf numFmtId="3" fontId="103" fillId="0" borderId="59" xfId="0" applyNumberFormat="1" applyFont="1" applyBorder="1" applyAlignment="1" applyProtection="1">
      <alignment/>
      <protection locked="0"/>
    </xf>
    <xf numFmtId="0" fontId="98" fillId="0" borderId="13" xfId="0" applyFont="1" applyBorder="1" applyAlignment="1" applyProtection="1">
      <alignment/>
      <protection locked="0"/>
    </xf>
    <xf numFmtId="3" fontId="98" fillId="0" borderId="14" xfId="0" applyNumberFormat="1" applyFont="1" applyBorder="1" applyAlignment="1" applyProtection="1">
      <alignment/>
      <protection locked="0"/>
    </xf>
    <xf numFmtId="3" fontId="103" fillId="0" borderId="56" xfId="0" applyNumberFormat="1" applyFont="1" applyBorder="1" applyAlignment="1" applyProtection="1">
      <alignment/>
      <protection locked="0"/>
    </xf>
    <xf numFmtId="0" fontId="98" fillId="0" borderId="17" xfId="0" applyFont="1" applyBorder="1" applyAlignment="1" applyProtection="1">
      <alignment/>
      <protection locked="0"/>
    </xf>
    <xf numFmtId="3" fontId="98" fillId="0" borderId="17" xfId="0" applyNumberFormat="1" applyFont="1" applyBorder="1" applyAlignment="1" applyProtection="1">
      <alignment/>
      <protection locked="0"/>
    </xf>
    <xf numFmtId="0" fontId="103" fillId="0" borderId="17" xfId="0" applyFont="1" applyBorder="1" applyAlignment="1" applyProtection="1">
      <alignment/>
      <protection locked="0"/>
    </xf>
    <xf numFmtId="3" fontId="103" fillId="0" borderId="17" xfId="0" applyNumberFormat="1" applyFont="1" applyBorder="1" applyAlignment="1" applyProtection="1">
      <alignment/>
      <protection locked="0"/>
    </xf>
    <xf numFmtId="3" fontId="98" fillId="0" borderId="0" xfId="0" applyNumberFormat="1" applyFont="1" applyAlignment="1" applyProtection="1">
      <alignment/>
      <protection locked="0"/>
    </xf>
    <xf numFmtId="3" fontId="98" fillId="0" borderId="0" xfId="0" applyNumberFormat="1" applyFont="1" applyBorder="1" applyAlignment="1" applyProtection="1">
      <alignment/>
      <protection locked="0"/>
    </xf>
    <xf numFmtId="3" fontId="103" fillId="0" borderId="0" xfId="0" applyNumberFormat="1" applyFont="1" applyAlignment="1" applyProtection="1">
      <alignment/>
      <protection locked="0"/>
    </xf>
    <xf numFmtId="0" fontId="100" fillId="0" borderId="0" xfId="0" applyNumberFormat="1" applyFont="1" applyAlignment="1" applyProtection="1">
      <alignment/>
      <protection locked="0"/>
    </xf>
    <xf numFmtId="2" fontId="98" fillId="0" borderId="0" xfId="0" applyNumberFormat="1" applyFont="1" applyAlignment="1" applyProtection="1">
      <alignment/>
      <protection locked="0"/>
    </xf>
    <xf numFmtId="0" fontId="98" fillId="0" borderId="0" xfId="0" applyFont="1" applyBorder="1" applyAlignment="1" applyProtection="1">
      <alignment/>
      <protection locked="0"/>
    </xf>
    <xf numFmtId="2" fontId="105" fillId="33" borderId="0" xfId="0" applyNumberFormat="1" applyFont="1" applyFill="1" applyAlignment="1" applyProtection="1">
      <alignment horizontal="left"/>
      <protection locked="0"/>
    </xf>
    <xf numFmtId="0" fontId="98" fillId="0" borderId="25" xfId="0" applyFont="1" applyBorder="1" applyAlignment="1" applyProtection="1">
      <alignment horizontal="center"/>
      <protection locked="0"/>
    </xf>
    <xf numFmtId="2" fontId="98" fillId="33" borderId="25" xfId="0" applyNumberFormat="1" applyFont="1" applyFill="1" applyBorder="1" applyAlignment="1" applyProtection="1">
      <alignment horizontal="center"/>
      <protection locked="0"/>
    </xf>
    <xf numFmtId="3" fontId="98" fillId="0" borderId="11" xfId="0" applyNumberFormat="1" applyFont="1" applyBorder="1" applyAlignment="1" applyProtection="1">
      <alignment horizontal="center"/>
      <protection locked="0"/>
    </xf>
    <xf numFmtId="0" fontId="106" fillId="0" borderId="10" xfId="0" applyFont="1" applyBorder="1" applyAlignment="1" applyProtection="1" quotePrefix="1">
      <alignment horizontal="center"/>
      <protection locked="0"/>
    </xf>
    <xf numFmtId="229" fontId="98" fillId="33" borderId="12" xfId="0" applyNumberFormat="1" applyFont="1" applyFill="1" applyBorder="1" applyAlignment="1" applyProtection="1">
      <alignment/>
      <protection locked="0"/>
    </xf>
    <xf numFmtId="3" fontId="98" fillId="0" borderId="12" xfId="0" applyNumberFormat="1" applyFont="1" applyBorder="1" applyAlignment="1" applyProtection="1">
      <alignment horizontal="center"/>
      <protection locked="0"/>
    </xf>
    <xf numFmtId="0" fontId="107" fillId="0" borderId="21" xfId="0" applyFont="1" applyBorder="1" applyAlignment="1" applyProtection="1">
      <alignment horizontal="center"/>
      <protection locked="0"/>
    </xf>
    <xf numFmtId="3" fontId="99" fillId="33" borderId="10" xfId="0" applyNumberFormat="1" applyFont="1" applyFill="1" applyBorder="1" applyAlignment="1" applyProtection="1">
      <alignment horizontal="right"/>
      <protection locked="0"/>
    </xf>
    <xf numFmtId="229" fontId="98" fillId="33" borderId="10" xfId="0" applyNumberFormat="1" applyFont="1" applyFill="1" applyBorder="1" applyAlignment="1" applyProtection="1">
      <alignment/>
      <protection locked="0"/>
    </xf>
    <xf numFmtId="229" fontId="98" fillId="33" borderId="12" xfId="0" applyNumberFormat="1" applyFont="1" applyFill="1" applyBorder="1" applyAlignment="1">
      <alignment horizontal="right"/>
    </xf>
    <xf numFmtId="0" fontId="98" fillId="33" borderId="12" xfId="0" applyFont="1" applyFill="1" applyBorder="1" applyAlignment="1" applyProtection="1">
      <alignment horizontal="center"/>
      <protection locked="0"/>
    </xf>
    <xf numFmtId="3" fontId="98" fillId="0" borderId="12" xfId="0" applyNumberFormat="1" applyFont="1" applyBorder="1" applyAlignment="1" applyProtection="1">
      <alignment horizontal="right"/>
      <protection locked="0"/>
    </xf>
    <xf numFmtId="229" fontId="98" fillId="33" borderId="17" xfId="0" applyNumberFormat="1" applyFont="1" applyFill="1" applyBorder="1" applyAlignment="1" applyProtection="1">
      <alignment/>
      <protection locked="0"/>
    </xf>
    <xf numFmtId="3" fontId="98" fillId="0" borderId="13" xfId="0" applyNumberFormat="1" applyFont="1" applyBorder="1" applyAlignment="1" applyProtection="1">
      <alignment/>
      <protection locked="0"/>
    </xf>
    <xf numFmtId="229" fontId="98" fillId="33" borderId="14" xfId="0" applyNumberFormat="1" applyFont="1" applyFill="1" applyBorder="1" applyAlignment="1" applyProtection="1">
      <alignment/>
      <protection locked="0"/>
    </xf>
    <xf numFmtId="2" fontId="98" fillId="0" borderId="0" xfId="0" applyNumberFormat="1" applyFont="1" applyAlignment="1" applyProtection="1">
      <alignment/>
      <protection locked="0"/>
    </xf>
    <xf numFmtId="0" fontId="0" fillId="36" borderId="0" xfId="0" applyFill="1" applyAlignment="1">
      <alignment/>
    </xf>
    <xf numFmtId="0" fontId="6" fillId="36" borderId="0" xfId="0" applyFont="1" applyFill="1" applyAlignment="1">
      <alignment/>
    </xf>
    <xf numFmtId="0" fontId="0" fillId="36" borderId="0" xfId="0" applyNumberFormat="1" applyFill="1" applyAlignment="1" applyProtection="1">
      <alignment/>
      <protection locked="0"/>
    </xf>
    <xf numFmtId="0" fontId="103" fillId="36" borderId="0" xfId="0" applyNumberFormat="1" applyFont="1" applyFill="1" applyAlignment="1" applyProtection="1">
      <alignment/>
      <protection locked="0"/>
    </xf>
    <xf numFmtId="0" fontId="18" fillId="36" borderId="0" xfId="0" applyNumberFormat="1" applyFont="1" applyFill="1" applyAlignment="1" applyProtection="1">
      <alignment/>
      <protection locked="0"/>
    </xf>
    <xf numFmtId="0" fontId="18" fillId="36" borderId="0" xfId="0" applyFont="1" applyFill="1" applyAlignment="1">
      <alignment/>
    </xf>
    <xf numFmtId="0" fontId="103" fillId="36" borderId="11" xfId="0" applyNumberFormat="1" applyFont="1" applyFill="1" applyBorder="1" applyAlignment="1" applyProtection="1">
      <alignment/>
      <protection locked="0"/>
    </xf>
    <xf numFmtId="0" fontId="108" fillId="36" borderId="11" xfId="0" applyNumberFormat="1" applyFont="1" applyFill="1" applyBorder="1" applyAlignment="1" applyProtection="1">
      <alignment/>
      <protection locked="0"/>
    </xf>
    <xf numFmtId="0" fontId="103" fillId="36" borderId="17" xfId="0" applyNumberFormat="1" applyFont="1" applyFill="1" applyBorder="1" applyAlignment="1" applyProtection="1">
      <alignment/>
      <protection locked="0"/>
    </xf>
    <xf numFmtId="0" fontId="18" fillId="36" borderId="17" xfId="0" applyNumberFormat="1" applyFont="1" applyFill="1" applyBorder="1" applyAlignment="1" applyProtection="1">
      <alignment/>
      <protection locked="0"/>
    </xf>
    <xf numFmtId="0" fontId="18" fillId="36" borderId="24" xfId="0" applyNumberFormat="1" applyFont="1" applyFill="1" applyBorder="1" applyAlignment="1" applyProtection="1">
      <alignment/>
      <protection locked="0"/>
    </xf>
    <xf numFmtId="0" fontId="18" fillId="36" borderId="17" xfId="0" applyNumberFormat="1" applyFont="1" applyFill="1" applyBorder="1" applyAlignment="1" applyProtection="1">
      <alignment/>
      <protection locked="0"/>
    </xf>
    <xf numFmtId="0" fontId="18" fillId="36" borderId="10" xfId="0" applyNumberFormat="1" applyFont="1" applyFill="1" applyBorder="1" applyAlignment="1" applyProtection="1">
      <alignment/>
      <protection locked="0"/>
    </xf>
    <xf numFmtId="0" fontId="18" fillId="36" borderId="11" xfId="0" applyNumberFormat="1" applyFont="1" applyFill="1" applyBorder="1" applyAlignment="1" applyProtection="1">
      <alignment/>
      <protection locked="0"/>
    </xf>
    <xf numFmtId="0" fontId="103" fillId="36" borderId="10" xfId="0" applyNumberFormat="1" applyFont="1" applyFill="1" applyBorder="1" applyAlignment="1" applyProtection="1">
      <alignment horizontal="center"/>
      <protection locked="0"/>
    </xf>
    <xf numFmtId="0" fontId="103" fillId="36" borderId="11" xfId="0" applyNumberFormat="1" applyFont="1" applyFill="1" applyBorder="1" applyAlignment="1" applyProtection="1">
      <alignment horizontal="center"/>
      <protection locked="0"/>
    </xf>
    <xf numFmtId="0" fontId="18" fillId="36" borderId="11" xfId="0" applyNumberFormat="1" applyFont="1" applyFill="1" applyBorder="1" applyAlignment="1" applyProtection="1">
      <alignment horizontal="center"/>
      <protection locked="0"/>
    </xf>
    <xf numFmtId="0" fontId="18" fillId="36" borderId="15" xfId="0" applyNumberFormat="1" applyFont="1" applyFill="1" applyBorder="1" applyAlignment="1" applyProtection="1">
      <alignment horizontal="center"/>
      <protection locked="0"/>
    </xf>
    <xf numFmtId="0" fontId="22" fillId="36" borderId="11" xfId="0" applyNumberFormat="1" applyFont="1" applyFill="1" applyBorder="1" applyAlignment="1" applyProtection="1">
      <alignment horizontal="center"/>
      <protection locked="0"/>
    </xf>
    <xf numFmtId="0" fontId="18" fillId="36" borderId="11" xfId="0" applyNumberFormat="1" applyFont="1" applyFill="1" applyBorder="1" applyAlignment="1" applyProtection="1">
      <alignment horizontal="center" shrinkToFit="1"/>
      <protection locked="0"/>
    </xf>
    <xf numFmtId="0" fontId="103" fillId="36" borderId="13" xfId="0" applyNumberFormat="1" applyFont="1" applyFill="1" applyBorder="1" applyAlignment="1" applyProtection="1">
      <alignment horizontal="center"/>
      <protection locked="0"/>
    </xf>
    <xf numFmtId="0" fontId="18" fillId="36" borderId="13" xfId="0" applyNumberFormat="1" applyFont="1" applyFill="1" applyBorder="1" applyAlignment="1" applyProtection="1">
      <alignment horizontal="center"/>
      <protection locked="0"/>
    </xf>
    <xf numFmtId="0" fontId="18" fillId="36" borderId="14" xfId="0" applyNumberFormat="1" applyFont="1" applyFill="1" applyBorder="1" applyAlignment="1" applyProtection="1">
      <alignment horizontal="center"/>
      <protection locked="0"/>
    </xf>
    <xf numFmtId="0" fontId="22" fillId="36" borderId="13" xfId="0" applyNumberFormat="1" applyFont="1" applyFill="1" applyBorder="1" applyAlignment="1" applyProtection="1">
      <alignment horizontal="center"/>
      <protection locked="0"/>
    </xf>
    <xf numFmtId="0" fontId="18" fillId="36" borderId="13" xfId="0" applyNumberFormat="1" applyFont="1" applyFill="1" applyBorder="1" applyAlignment="1" applyProtection="1">
      <alignment horizontal="center" shrinkToFit="1"/>
      <protection locked="0"/>
    </xf>
    <xf numFmtId="0" fontId="103" fillId="36" borderId="10" xfId="0" applyFont="1" applyFill="1" applyBorder="1" applyAlignment="1" applyProtection="1" quotePrefix="1">
      <alignment horizontal="center"/>
      <protection locked="0"/>
    </xf>
    <xf numFmtId="3" fontId="103" fillId="36" borderId="10" xfId="0" applyNumberFormat="1" applyFont="1" applyFill="1" applyBorder="1" applyAlignment="1" applyProtection="1">
      <alignment/>
      <protection locked="0"/>
    </xf>
    <xf numFmtId="3" fontId="103" fillId="36" borderId="12" xfId="0" applyNumberFormat="1" applyFont="1" applyFill="1" applyBorder="1" applyAlignment="1" applyProtection="1">
      <alignment/>
      <protection locked="0"/>
    </xf>
    <xf numFmtId="3" fontId="103" fillId="36" borderId="15" xfId="0" applyNumberFormat="1" applyFont="1" applyFill="1" applyBorder="1" applyAlignment="1" applyProtection="1">
      <alignment/>
      <protection locked="0"/>
    </xf>
    <xf numFmtId="3" fontId="103" fillId="36" borderId="10" xfId="0" applyNumberFormat="1" applyFont="1" applyFill="1" applyBorder="1" applyAlignment="1" applyProtection="1">
      <alignment horizontal="center"/>
      <protection locked="0"/>
    </xf>
    <xf numFmtId="3" fontId="103" fillId="36" borderId="20" xfId="0" applyNumberFormat="1" applyFont="1" applyFill="1" applyBorder="1" applyAlignment="1" applyProtection="1">
      <alignment/>
      <protection locked="0"/>
    </xf>
    <xf numFmtId="3" fontId="103" fillId="36" borderId="19" xfId="0" applyNumberFormat="1" applyFont="1" applyFill="1" applyBorder="1" applyAlignment="1" applyProtection="1">
      <alignment/>
      <protection locked="0"/>
    </xf>
    <xf numFmtId="3" fontId="103" fillId="36" borderId="10" xfId="0" applyNumberFormat="1" applyFont="1" applyFill="1" applyBorder="1" applyAlignment="1" applyProtection="1">
      <alignment horizontal="right"/>
      <protection locked="0"/>
    </xf>
    <xf numFmtId="0" fontId="104" fillId="36" borderId="21" xfId="0" applyFont="1" applyFill="1" applyBorder="1" applyAlignment="1" applyProtection="1">
      <alignment horizontal="center"/>
      <protection locked="0"/>
    </xf>
    <xf numFmtId="3" fontId="104" fillId="36" borderId="16" xfId="0" applyNumberFormat="1" applyFont="1" applyFill="1" applyBorder="1" applyAlignment="1" applyProtection="1">
      <alignment/>
      <protection locked="0"/>
    </xf>
    <xf numFmtId="3" fontId="104" fillId="36" borderId="10" xfId="0" applyNumberFormat="1" applyFont="1" applyFill="1" applyBorder="1" applyAlignment="1" applyProtection="1">
      <alignment/>
      <protection locked="0"/>
    </xf>
    <xf numFmtId="3" fontId="104" fillId="36" borderId="12" xfId="0" applyNumberFormat="1" applyFont="1" applyFill="1" applyBorder="1" applyAlignment="1" applyProtection="1">
      <alignment/>
      <protection locked="0"/>
    </xf>
    <xf numFmtId="3" fontId="104" fillId="36" borderId="21" xfId="0" applyNumberFormat="1" applyFont="1" applyFill="1" applyBorder="1" applyAlignment="1" applyProtection="1">
      <alignment/>
      <protection locked="0"/>
    </xf>
    <xf numFmtId="0" fontId="18" fillId="36" borderId="10" xfId="0" applyNumberFormat="1" applyFont="1" applyFill="1" applyBorder="1" applyAlignment="1" applyProtection="1">
      <alignment horizontal="center"/>
      <protection locked="0"/>
    </xf>
    <xf numFmtId="0" fontId="18" fillId="36" borderId="10" xfId="0" applyFont="1" applyFill="1" applyBorder="1" applyAlignment="1" applyProtection="1">
      <alignment horizontal="center"/>
      <protection locked="0"/>
    </xf>
    <xf numFmtId="0" fontId="18" fillId="36" borderId="16" xfId="0" applyFont="1" applyFill="1" applyBorder="1" applyAlignment="1" applyProtection="1">
      <alignment horizontal="center"/>
      <protection locked="0"/>
    </xf>
    <xf numFmtId="3" fontId="103" fillId="36" borderId="16" xfId="0" applyNumberFormat="1" applyFont="1" applyFill="1" applyBorder="1" applyAlignment="1" applyProtection="1">
      <alignment/>
      <protection locked="0"/>
    </xf>
    <xf numFmtId="3" fontId="103" fillId="36" borderId="21" xfId="0" applyNumberFormat="1" applyFont="1" applyFill="1" applyBorder="1" applyAlignment="1" applyProtection="1">
      <alignment/>
      <protection locked="0"/>
    </xf>
    <xf numFmtId="3" fontId="103" fillId="36" borderId="12" xfId="0" applyNumberFormat="1" applyFont="1" applyFill="1" applyBorder="1" applyAlignment="1" applyProtection="1">
      <alignment horizontal="center"/>
      <protection locked="0"/>
    </xf>
    <xf numFmtId="0" fontId="18" fillId="36" borderId="13" xfId="0" applyFont="1" applyFill="1" applyBorder="1" applyAlignment="1" applyProtection="1">
      <alignment horizontal="center"/>
      <protection locked="0"/>
    </xf>
    <xf numFmtId="3" fontId="103" fillId="36" borderId="14" xfId="0" applyNumberFormat="1" applyFont="1" applyFill="1" applyBorder="1" applyAlignment="1" applyProtection="1">
      <alignment/>
      <protection locked="0"/>
    </xf>
    <xf numFmtId="3" fontId="18" fillId="36" borderId="17" xfId="0" applyNumberFormat="1" applyFont="1" applyFill="1" applyBorder="1" applyAlignment="1" applyProtection="1">
      <alignment/>
      <protection locked="0"/>
    </xf>
    <xf numFmtId="3" fontId="18" fillId="36" borderId="0" xfId="0" applyNumberFormat="1" applyFont="1" applyFill="1" applyBorder="1" applyAlignment="1" applyProtection="1">
      <alignment/>
      <protection locked="0"/>
    </xf>
    <xf numFmtId="3" fontId="18" fillId="36" borderId="0" xfId="0" applyNumberFormat="1" applyFont="1" applyFill="1" applyAlignment="1" applyProtection="1">
      <alignment/>
      <protection locked="0"/>
    </xf>
    <xf numFmtId="3" fontId="0" fillId="36" borderId="0" xfId="0" applyNumberFormat="1" applyFill="1" applyAlignment="1" applyProtection="1">
      <alignment/>
      <protection locked="0"/>
    </xf>
    <xf numFmtId="0" fontId="18" fillId="36" borderId="0" xfId="0" applyNumberFormat="1" applyFont="1" applyFill="1" applyBorder="1" applyAlignment="1" applyProtection="1">
      <alignment/>
      <protection locked="0"/>
    </xf>
    <xf numFmtId="1" fontId="0" fillId="36" borderId="0" xfId="0" applyNumberFormat="1" applyFill="1" applyAlignment="1" applyProtection="1">
      <alignment/>
      <protection locked="0"/>
    </xf>
    <xf numFmtId="0" fontId="100" fillId="0" borderId="0" xfId="0" applyNumberFormat="1" applyFont="1" applyAlignment="1" applyProtection="1">
      <alignment horizontal="centerContinuous"/>
      <protection locked="0"/>
    </xf>
    <xf numFmtId="0" fontId="98" fillId="33" borderId="0" xfId="0" applyFont="1" applyFill="1" applyAlignment="1">
      <alignment horizontal="centerContinuous"/>
    </xf>
    <xf numFmtId="0" fontId="98" fillId="33" borderId="0" xfId="0" applyNumberFormat="1" applyFont="1" applyFill="1" applyAlignment="1" applyProtection="1">
      <alignment horizontal="centerContinuous"/>
      <protection locked="0"/>
    </xf>
    <xf numFmtId="0" fontId="98" fillId="0" borderId="0" xfId="0" applyNumberFormat="1" applyFont="1" applyAlignment="1" applyProtection="1">
      <alignment/>
      <protection locked="0"/>
    </xf>
    <xf numFmtId="0" fontId="100" fillId="33" borderId="0" xfId="0" applyNumberFormat="1" applyFont="1" applyFill="1" applyAlignment="1" applyProtection="1">
      <alignment/>
      <protection locked="0"/>
    </xf>
    <xf numFmtId="0" fontId="98" fillId="0" borderId="11" xfId="0" applyNumberFormat="1" applyFont="1" applyBorder="1" applyAlignment="1" applyProtection="1">
      <alignment/>
      <protection locked="0"/>
    </xf>
    <xf numFmtId="0" fontId="98" fillId="0" borderId="11" xfId="0" applyNumberFormat="1" applyFont="1" applyBorder="1" applyAlignment="1" applyProtection="1">
      <alignment horizontal="center"/>
      <protection locked="0"/>
    </xf>
    <xf numFmtId="0" fontId="98" fillId="33" borderId="11" xfId="0" applyNumberFormat="1" applyFont="1" applyFill="1" applyBorder="1" applyAlignment="1" applyProtection="1" quotePrefix="1">
      <alignment horizontal="centerContinuous"/>
      <protection locked="0"/>
    </xf>
    <xf numFmtId="0" fontId="98" fillId="33" borderId="17" xfId="0" applyNumberFormat="1" applyFont="1" applyFill="1" applyBorder="1" applyAlignment="1" applyProtection="1">
      <alignment horizontal="centerContinuous"/>
      <protection locked="0"/>
    </xf>
    <xf numFmtId="0" fontId="98" fillId="33" borderId="11" xfId="0" applyNumberFormat="1" applyFont="1" applyFill="1" applyBorder="1" applyAlignment="1" applyProtection="1">
      <alignment horizontal="centerContinuous"/>
      <protection locked="0"/>
    </xf>
    <xf numFmtId="0" fontId="98" fillId="33" borderId="22" xfId="0" applyNumberFormat="1" applyFont="1" applyFill="1" applyBorder="1" applyAlignment="1" applyProtection="1">
      <alignment horizontal="centerContinuous"/>
      <protection locked="0"/>
    </xf>
    <xf numFmtId="0" fontId="98" fillId="33" borderId="11" xfId="0" applyNumberFormat="1" applyFont="1" applyFill="1" applyBorder="1" applyAlignment="1" applyProtection="1">
      <alignment/>
      <protection locked="0"/>
    </xf>
    <xf numFmtId="0" fontId="98" fillId="33" borderId="17" xfId="0" applyNumberFormat="1" applyFont="1" applyFill="1" applyBorder="1" applyAlignment="1" applyProtection="1">
      <alignment/>
      <protection locked="0"/>
    </xf>
    <xf numFmtId="0" fontId="98" fillId="0" borderId="60" xfId="0" applyNumberFormat="1" applyFont="1" applyBorder="1" applyAlignment="1" applyProtection="1">
      <alignment/>
      <protection locked="0"/>
    </xf>
    <xf numFmtId="0" fontId="98" fillId="0" borderId="10" xfId="0" applyNumberFormat="1" applyFont="1" applyBorder="1" applyAlignment="1" applyProtection="1">
      <alignment horizontal="center"/>
      <protection locked="0"/>
    </xf>
    <xf numFmtId="0" fontId="98" fillId="0" borderId="11" xfId="0" applyNumberFormat="1" applyFont="1" applyFill="1" applyBorder="1" applyAlignment="1" applyProtection="1">
      <alignment horizontal="center"/>
      <protection locked="0"/>
    </xf>
    <xf numFmtId="0" fontId="98" fillId="33" borderId="11" xfId="0" applyNumberFormat="1" applyFont="1" applyFill="1" applyBorder="1" applyAlignment="1" applyProtection="1">
      <alignment horizontal="center"/>
      <protection locked="0"/>
    </xf>
    <xf numFmtId="0" fontId="98" fillId="0" borderId="15" xfId="0" applyNumberFormat="1" applyFont="1" applyFill="1" applyBorder="1" applyAlignment="1" applyProtection="1">
      <alignment horizontal="center"/>
      <protection locked="0"/>
    </xf>
    <xf numFmtId="0" fontId="106" fillId="0" borderId="11" xfId="0" applyNumberFormat="1" applyFont="1" applyFill="1" applyBorder="1" applyAlignment="1" applyProtection="1">
      <alignment horizontal="center"/>
      <protection locked="0"/>
    </xf>
    <xf numFmtId="0" fontId="98" fillId="0" borderId="40" xfId="0" applyNumberFormat="1" applyFont="1" applyBorder="1" applyAlignment="1" applyProtection="1">
      <alignment/>
      <protection locked="0"/>
    </xf>
    <xf numFmtId="0" fontId="98" fillId="0" borderId="11" xfId="0" applyNumberFormat="1" applyFont="1" applyBorder="1" applyAlignment="1" applyProtection="1">
      <alignment horizontal="right"/>
      <protection locked="0"/>
    </xf>
    <xf numFmtId="0" fontId="98" fillId="33" borderId="11" xfId="0" applyNumberFormat="1" applyFont="1" applyFill="1" applyBorder="1" applyAlignment="1" applyProtection="1">
      <alignment horizontal="right"/>
      <protection locked="0"/>
    </xf>
    <xf numFmtId="0" fontId="98" fillId="33" borderId="15" xfId="0" applyNumberFormat="1" applyFont="1" applyFill="1" applyBorder="1" applyAlignment="1" applyProtection="1">
      <alignment horizontal="right"/>
      <protection locked="0"/>
    </xf>
    <xf numFmtId="0" fontId="98" fillId="0" borderId="10" xfId="0" applyNumberFormat="1" applyFont="1" applyBorder="1" applyAlignment="1" applyProtection="1">
      <alignment/>
      <protection locked="0"/>
    </xf>
    <xf numFmtId="0" fontId="98" fillId="0" borderId="10" xfId="0" applyNumberFormat="1" applyFont="1" applyBorder="1" applyAlignment="1" applyProtection="1" quotePrefix="1">
      <alignment horizontal="center"/>
      <protection locked="0"/>
    </xf>
    <xf numFmtId="3" fontId="98" fillId="0" borderId="40" xfId="0" applyNumberFormat="1" applyFont="1" applyBorder="1" applyAlignment="1" applyProtection="1">
      <alignment/>
      <protection locked="0"/>
    </xf>
    <xf numFmtId="0" fontId="99" fillId="0" borderId="21" xfId="0" applyNumberFormat="1" applyFont="1" applyBorder="1" applyAlignment="1" applyProtection="1">
      <alignment horizontal="right"/>
      <protection locked="0"/>
    </xf>
    <xf numFmtId="3" fontId="99" fillId="33" borderId="21" xfId="0" applyNumberFormat="1" applyFont="1" applyFill="1" applyBorder="1" applyAlignment="1" applyProtection="1">
      <alignment/>
      <protection locked="0"/>
    </xf>
    <xf numFmtId="3" fontId="99" fillId="33" borderId="16" xfId="0" applyNumberFormat="1" applyFont="1" applyFill="1" applyBorder="1" applyAlignment="1" applyProtection="1">
      <alignment/>
      <protection locked="0"/>
    </xf>
    <xf numFmtId="0" fontId="104" fillId="0" borderId="21" xfId="0" applyNumberFormat="1" applyFont="1" applyBorder="1" applyAlignment="1" applyProtection="1">
      <alignment horizontal="center"/>
      <protection locked="0"/>
    </xf>
    <xf numFmtId="0" fontId="103" fillId="0" borderId="10" xfId="0" applyFont="1" applyBorder="1" applyAlignment="1" applyProtection="1">
      <alignment/>
      <protection locked="0"/>
    </xf>
    <xf numFmtId="0" fontId="103" fillId="0" borderId="10" xfId="0" applyFont="1" applyBorder="1" applyAlignment="1" applyProtection="1">
      <alignment horizontal="center"/>
      <protection locked="0"/>
    </xf>
    <xf numFmtId="3" fontId="98" fillId="0" borderId="12" xfId="0" applyNumberFormat="1" applyFont="1" applyBorder="1" applyAlignment="1">
      <alignment/>
    </xf>
    <xf numFmtId="3" fontId="103" fillId="0" borderId="40" xfId="0" applyNumberFormat="1" applyFont="1" applyBorder="1" applyAlignment="1" applyProtection="1">
      <alignment/>
      <protection locked="0"/>
    </xf>
    <xf numFmtId="0" fontId="103" fillId="0" borderId="39" xfId="0" applyFont="1" applyBorder="1" applyAlignment="1" applyProtection="1">
      <alignment horizontal="center"/>
      <protection locked="0"/>
    </xf>
    <xf numFmtId="0" fontId="103" fillId="0" borderId="13" xfId="0" applyFont="1" applyBorder="1" applyAlignment="1" applyProtection="1">
      <alignment/>
      <protection locked="0"/>
    </xf>
    <xf numFmtId="0" fontId="103" fillId="0" borderId="13" xfId="0" applyFont="1" applyBorder="1" applyAlignment="1" applyProtection="1">
      <alignment horizontal="center"/>
      <protection locked="0"/>
    </xf>
    <xf numFmtId="3" fontId="98" fillId="0" borderId="14" xfId="0" applyNumberFormat="1" applyFont="1" applyBorder="1" applyAlignment="1">
      <alignment/>
    </xf>
    <xf numFmtId="229" fontId="98" fillId="33" borderId="13" xfId="0" applyNumberFormat="1" applyFont="1" applyFill="1" applyBorder="1" applyAlignment="1" applyProtection="1">
      <alignment/>
      <protection locked="0"/>
    </xf>
    <xf numFmtId="3" fontId="103" fillId="0" borderId="54" xfId="0" applyNumberFormat="1" applyFont="1" applyBorder="1" applyAlignment="1" applyProtection="1">
      <alignment/>
      <protection locked="0"/>
    </xf>
    <xf numFmtId="0" fontId="98" fillId="0" borderId="0" xfId="0" applyNumberFormat="1" applyFont="1" applyBorder="1" applyAlignment="1" applyProtection="1">
      <alignment/>
      <protection locked="0"/>
    </xf>
    <xf numFmtId="0" fontId="100" fillId="0" borderId="0" xfId="0" applyNumberFormat="1" applyFont="1" applyAlignment="1" applyProtection="1">
      <alignment horizontal="left"/>
      <protection locked="0"/>
    </xf>
    <xf numFmtId="0" fontId="98" fillId="0" borderId="0" xfId="0" applyNumberFormat="1" applyFont="1" applyAlignment="1" applyProtection="1">
      <alignment horizontal="center"/>
      <protection locked="0"/>
    </xf>
    <xf numFmtId="0" fontId="109" fillId="0" borderId="0" xfId="0" applyFont="1" applyAlignment="1">
      <alignment vertical="center"/>
    </xf>
    <xf numFmtId="0" fontId="98" fillId="0" borderId="0" xfId="0" applyNumberFormat="1" applyFont="1" applyAlignment="1" applyProtection="1">
      <alignment vertical="center"/>
      <protection locked="0"/>
    </xf>
    <xf numFmtId="0" fontId="98" fillId="0" borderId="0" xfId="0" applyFont="1" applyAlignment="1">
      <alignment vertical="center"/>
    </xf>
    <xf numFmtId="0" fontId="105" fillId="0" borderId="0" xfId="0" applyNumberFormat="1" applyFont="1" applyAlignment="1" applyProtection="1">
      <alignment vertical="center"/>
      <protection locked="0"/>
    </xf>
    <xf numFmtId="0" fontId="98" fillId="0" borderId="18" xfId="0" applyNumberFormat="1" applyFont="1" applyBorder="1" applyAlignment="1" applyProtection="1">
      <alignment horizontal="center"/>
      <protection locked="0"/>
    </xf>
    <xf numFmtId="0" fontId="98" fillId="0" borderId="27" xfId="0" applyNumberFormat="1" applyFont="1" applyBorder="1" applyAlignment="1" applyProtection="1">
      <alignment horizontal="center"/>
      <protection locked="0"/>
    </xf>
    <xf numFmtId="0" fontId="98" fillId="0" borderId="61" xfId="0" applyNumberFormat="1" applyFont="1" applyBorder="1" applyAlignment="1" applyProtection="1">
      <alignment horizontal="center"/>
      <protection locked="0"/>
    </xf>
    <xf numFmtId="0" fontId="98" fillId="0" borderId="11" xfId="0" applyNumberFormat="1" applyFont="1" applyBorder="1" applyAlignment="1" applyProtection="1">
      <alignment vertical="center"/>
      <protection locked="0"/>
    </xf>
    <xf numFmtId="0" fontId="98" fillId="0" borderId="12" xfId="0" applyNumberFormat="1" applyFont="1" applyBorder="1" applyAlignment="1" applyProtection="1">
      <alignment horizontal="center" shrinkToFit="1"/>
      <protection locked="0"/>
    </xf>
    <xf numFmtId="3" fontId="98" fillId="0" borderId="0" xfId="0" applyNumberFormat="1" applyFont="1" applyBorder="1" applyAlignment="1">
      <alignment vertical="center"/>
    </xf>
    <xf numFmtId="0" fontId="98" fillId="0" borderId="40" xfId="0" applyFont="1" applyBorder="1" applyAlignment="1">
      <alignment vertical="center"/>
    </xf>
    <xf numFmtId="0" fontId="98" fillId="0" borderId="10" xfId="0" applyFont="1" applyBorder="1" applyAlignment="1">
      <alignment vertical="center"/>
    </xf>
    <xf numFmtId="3" fontId="98" fillId="0" borderId="10" xfId="0" applyNumberFormat="1" applyFont="1" applyBorder="1" applyAlignment="1">
      <alignment vertical="center"/>
    </xf>
    <xf numFmtId="0" fontId="98" fillId="0" borderId="0" xfId="0" applyFont="1" applyBorder="1" applyAlignment="1">
      <alignment vertical="center"/>
    </xf>
    <xf numFmtId="3" fontId="98" fillId="0" borderId="39" xfId="0" applyNumberFormat="1" applyFont="1" applyBorder="1" applyAlignment="1">
      <alignment vertical="center"/>
    </xf>
    <xf numFmtId="0" fontId="98" fillId="0" borderId="41" xfId="0" applyFont="1" applyBorder="1" applyAlignment="1">
      <alignment vertical="center"/>
    </xf>
    <xf numFmtId="0" fontId="98" fillId="0" borderId="10" xfId="0" applyNumberFormat="1" applyFont="1" applyBorder="1" applyAlignment="1" applyProtection="1">
      <alignment vertical="center"/>
      <protection locked="0"/>
    </xf>
    <xf numFmtId="0" fontId="98" fillId="0" borderId="12" xfId="0" applyNumberFormat="1" applyFont="1" applyBorder="1" applyAlignment="1" applyProtection="1" quotePrefix="1">
      <alignment horizontal="center"/>
      <protection locked="0"/>
    </xf>
    <xf numFmtId="2" fontId="98" fillId="0" borderId="0" xfId="0" applyNumberFormat="1" applyFont="1" applyBorder="1" applyAlignment="1">
      <alignment vertical="center"/>
    </xf>
    <xf numFmtId="2" fontId="98" fillId="0" borderId="10" xfId="0" applyNumberFormat="1" applyFont="1" applyBorder="1" applyAlignment="1">
      <alignment vertical="center"/>
    </xf>
    <xf numFmtId="3" fontId="98" fillId="0" borderId="43" xfId="0" applyNumberFormat="1" applyFont="1" applyBorder="1" applyAlignment="1">
      <alignment vertical="center"/>
    </xf>
    <xf numFmtId="0" fontId="98" fillId="0" borderId="45" xfId="0" applyFont="1" applyBorder="1" applyAlignment="1">
      <alignment vertical="center"/>
    </xf>
    <xf numFmtId="2" fontId="98" fillId="0" borderId="20" xfId="0" applyNumberFormat="1" applyFont="1" applyBorder="1" applyAlignment="1">
      <alignment vertical="center"/>
    </xf>
    <xf numFmtId="0" fontId="99" fillId="0" borderId="21" xfId="0" applyNumberFormat="1" applyFont="1" applyBorder="1" applyAlignment="1" applyProtection="1">
      <alignment horizontal="center"/>
      <protection locked="0"/>
    </xf>
    <xf numFmtId="3" fontId="99" fillId="0" borderId="21" xfId="0" applyNumberFormat="1" applyFont="1" applyBorder="1" applyAlignment="1" applyProtection="1">
      <alignment vertical="center"/>
      <protection locked="0"/>
    </xf>
    <xf numFmtId="3" fontId="99" fillId="0" borderId="47" xfId="0" applyNumberFormat="1" applyFont="1" applyBorder="1" applyAlignment="1" applyProtection="1">
      <alignment vertical="center"/>
      <protection locked="0"/>
    </xf>
    <xf numFmtId="2" fontId="99" fillId="0" borderId="21" xfId="0" applyNumberFormat="1" applyFont="1" applyBorder="1" applyAlignment="1" applyProtection="1">
      <alignment vertical="center"/>
      <protection locked="0"/>
    </xf>
    <xf numFmtId="3" fontId="99" fillId="0" borderId="49" xfId="0" applyNumberFormat="1" applyFont="1" applyBorder="1" applyAlignment="1" applyProtection="1">
      <alignment vertical="center"/>
      <protection locked="0"/>
    </xf>
    <xf numFmtId="3" fontId="98" fillId="0" borderId="10" xfId="0" applyNumberFormat="1" applyFont="1" applyBorder="1" applyAlignment="1" applyProtection="1">
      <alignment vertical="center"/>
      <protection locked="0"/>
    </xf>
    <xf numFmtId="3" fontId="98" fillId="0" borderId="38" xfId="0" applyNumberFormat="1" applyFont="1" applyBorder="1" applyAlignment="1" applyProtection="1">
      <alignment vertical="center"/>
      <protection locked="0"/>
    </xf>
    <xf numFmtId="2" fontId="98" fillId="0" borderId="39" xfId="0" applyNumberFormat="1" applyFont="1" applyBorder="1" applyAlignment="1" applyProtection="1">
      <alignment vertical="center"/>
      <protection locked="0"/>
    </xf>
    <xf numFmtId="3" fontId="98" fillId="0" borderId="40" xfId="0" applyNumberFormat="1" applyFont="1" applyBorder="1" applyAlignment="1" applyProtection="1">
      <alignment vertical="center"/>
      <protection locked="0"/>
    </xf>
    <xf numFmtId="2" fontId="98" fillId="0" borderId="10" xfId="0" applyNumberFormat="1" applyFont="1" applyBorder="1" applyAlignment="1" applyProtection="1">
      <alignment vertical="center"/>
      <protection locked="0"/>
    </xf>
    <xf numFmtId="0" fontId="98" fillId="0" borderId="38" xfId="0" applyNumberFormat="1" applyFont="1" applyBorder="1" applyAlignment="1" applyProtection="1">
      <alignment vertical="center"/>
      <protection locked="0"/>
    </xf>
    <xf numFmtId="0" fontId="98" fillId="0" borderId="40" xfId="0" applyNumberFormat="1" applyFont="1" applyBorder="1" applyAlignment="1" applyProtection="1">
      <alignment vertical="center"/>
      <protection locked="0"/>
    </xf>
    <xf numFmtId="0" fontId="98" fillId="0" borderId="12" xfId="0" applyNumberFormat="1" applyFont="1" applyBorder="1" applyAlignment="1" applyProtection="1">
      <alignment horizontal="center"/>
      <protection locked="0"/>
    </xf>
    <xf numFmtId="3" fontId="98" fillId="0" borderId="39" xfId="0" applyNumberFormat="1" applyFont="1" applyBorder="1" applyAlignment="1" applyProtection="1">
      <alignment vertical="center"/>
      <protection locked="0"/>
    </xf>
    <xf numFmtId="2" fontId="98" fillId="0" borderId="44" xfId="0" applyNumberFormat="1" applyFont="1" applyBorder="1" applyAlignment="1" applyProtection="1">
      <alignment vertical="center"/>
      <protection locked="0"/>
    </xf>
    <xf numFmtId="0" fontId="98" fillId="0" borderId="21" xfId="0" applyNumberFormat="1" applyFont="1" applyBorder="1" applyAlignment="1" applyProtection="1">
      <alignment vertical="center"/>
      <protection locked="0"/>
    </xf>
    <xf numFmtId="0" fontId="98" fillId="0" borderId="21" xfId="0" applyNumberFormat="1" applyFont="1" applyBorder="1" applyAlignment="1" applyProtection="1">
      <alignment horizontal="center"/>
      <protection locked="0"/>
    </xf>
    <xf numFmtId="3" fontId="98" fillId="0" borderId="21" xfId="0" applyNumberFormat="1" applyFont="1" applyBorder="1" applyAlignment="1" applyProtection="1">
      <alignment vertical="center"/>
      <protection locked="0"/>
    </xf>
    <xf numFmtId="0" fontId="98" fillId="0" borderId="47" xfId="0" applyNumberFormat="1" applyFont="1" applyBorder="1" applyAlignment="1" applyProtection="1">
      <alignment vertical="center"/>
      <protection locked="0"/>
    </xf>
    <xf numFmtId="2" fontId="98" fillId="0" borderId="48" xfId="0" applyNumberFormat="1" applyFont="1" applyBorder="1" applyAlignment="1" applyProtection="1">
      <alignment vertical="center"/>
      <protection locked="0"/>
    </xf>
    <xf numFmtId="3" fontId="98" fillId="0" borderId="47" xfId="0" applyNumberFormat="1" applyFont="1" applyBorder="1" applyAlignment="1" applyProtection="1">
      <alignment vertical="center"/>
      <protection locked="0"/>
    </xf>
    <xf numFmtId="0" fontId="98" fillId="0" borderId="49" xfId="0" applyNumberFormat="1" applyFont="1" applyBorder="1" applyAlignment="1" applyProtection="1">
      <alignment vertical="center"/>
      <protection locked="0"/>
    </xf>
    <xf numFmtId="3" fontId="98" fillId="0" borderId="49" xfId="0" applyNumberFormat="1" applyFont="1" applyBorder="1" applyAlignment="1" applyProtection="1">
      <alignment vertical="center"/>
      <protection locked="0"/>
    </xf>
    <xf numFmtId="0" fontId="98" fillId="0" borderId="13" xfId="0" applyNumberFormat="1" applyFont="1" applyBorder="1" applyAlignment="1" applyProtection="1">
      <alignment vertical="center"/>
      <protection locked="0"/>
    </xf>
    <xf numFmtId="0" fontId="98" fillId="0" borderId="13" xfId="0" applyNumberFormat="1" applyFont="1" applyBorder="1" applyAlignment="1" applyProtection="1">
      <alignment horizontal="center"/>
      <protection locked="0"/>
    </xf>
    <xf numFmtId="3" fontId="98" fillId="0" borderId="13" xfId="0" applyNumberFormat="1" applyFont="1" applyBorder="1" applyAlignment="1" applyProtection="1">
      <alignment vertical="center"/>
      <protection locked="0"/>
    </xf>
    <xf numFmtId="0" fontId="98" fillId="0" borderId="51" xfId="0" applyNumberFormat="1" applyFont="1" applyBorder="1" applyAlignment="1" applyProtection="1">
      <alignment vertical="center"/>
      <protection locked="0"/>
    </xf>
    <xf numFmtId="2" fontId="98" fillId="0" borderId="13" xfId="0" applyNumberFormat="1" applyFont="1" applyBorder="1" applyAlignment="1" applyProtection="1">
      <alignment vertical="center"/>
      <protection locked="0"/>
    </xf>
    <xf numFmtId="3" fontId="98" fillId="0" borderId="51" xfId="0" applyNumberFormat="1" applyFont="1" applyBorder="1" applyAlignment="1" applyProtection="1">
      <alignment vertical="center"/>
      <protection locked="0"/>
    </xf>
    <xf numFmtId="0" fontId="98" fillId="0" borderId="54" xfId="0" applyNumberFormat="1" applyFont="1" applyBorder="1" applyAlignment="1" applyProtection="1">
      <alignment vertical="center"/>
      <protection locked="0"/>
    </xf>
    <xf numFmtId="3" fontId="98" fillId="0" borderId="54" xfId="0" applyNumberFormat="1" applyFont="1" applyBorder="1" applyAlignment="1" applyProtection="1">
      <alignment vertical="center"/>
      <protection locked="0"/>
    </xf>
    <xf numFmtId="0" fontId="98" fillId="0" borderId="17" xfId="0" applyFont="1" applyBorder="1" applyAlignment="1">
      <alignment/>
    </xf>
    <xf numFmtId="0" fontId="98" fillId="0" borderId="17" xfId="0" applyFont="1" applyBorder="1" applyAlignment="1">
      <alignment vertical="top"/>
    </xf>
    <xf numFmtId="0" fontId="110" fillId="0" borderId="0" xfId="0" applyFont="1" applyAlignment="1">
      <alignment/>
    </xf>
    <xf numFmtId="3" fontId="98" fillId="0" borderId="10" xfId="0" applyNumberFormat="1" applyFont="1" applyBorder="1" applyAlignment="1" applyProtection="1">
      <alignment horizontal="center" vertical="center"/>
      <protection locked="0"/>
    </xf>
    <xf numFmtId="0" fontId="98" fillId="0" borderId="38" xfId="0" applyNumberFormat="1" applyFont="1" applyBorder="1" applyAlignment="1" applyProtection="1">
      <alignment horizontal="center" vertical="center"/>
      <protection locked="0"/>
    </xf>
    <xf numFmtId="2" fontId="98" fillId="0" borderId="10" xfId="0" applyNumberFormat="1" applyFont="1" applyBorder="1" applyAlignment="1" applyProtection="1">
      <alignment horizontal="center" vertical="center"/>
      <protection locked="0"/>
    </xf>
    <xf numFmtId="3" fontId="98" fillId="0" borderId="38" xfId="0" applyNumberFormat="1" applyFont="1" applyBorder="1" applyAlignment="1" applyProtection="1">
      <alignment horizontal="center" vertical="center"/>
      <protection locked="0"/>
    </xf>
    <xf numFmtId="0" fontId="98" fillId="0" borderId="40" xfId="0" applyNumberFormat="1" applyFont="1" applyBorder="1" applyAlignment="1" applyProtection="1">
      <alignment horizontal="center" vertical="center"/>
      <protection locked="0"/>
    </xf>
    <xf numFmtId="3" fontId="98" fillId="0" borderId="40" xfId="0" applyNumberFormat="1" applyFont="1" applyBorder="1" applyAlignment="1" applyProtection="1">
      <alignment horizontal="center" vertical="center"/>
      <protection locked="0"/>
    </xf>
    <xf numFmtId="0" fontId="98" fillId="0" borderId="0" xfId="0" applyFont="1" applyFill="1" applyAlignment="1">
      <alignment horizontal="center"/>
    </xf>
    <xf numFmtId="0" fontId="98" fillId="0" borderId="0" xfId="0" applyNumberFormat="1" applyFont="1" applyFill="1" applyAlignment="1" applyProtection="1">
      <alignment horizontal="center"/>
      <protection locked="0"/>
    </xf>
    <xf numFmtId="0" fontId="98" fillId="33" borderId="0" xfId="0" applyFont="1" applyFill="1" applyAlignment="1">
      <alignment horizontal="center"/>
    </xf>
    <xf numFmtId="3" fontId="98" fillId="33" borderId="0" xfId="0" applyNumberFormat="1" applyFont="1" applyFill="1" applyAlignment="1" applyProtection="1">
      <alignment horizontal="right"/>
      <protection locked="0"/>
    </xf>
    <xf numFmtId="3" fontId="98" fillId="33" borderId="0" xfId="0" applyNumberFormat="1" applyFont="1" applyFill="1" applyAlignment="1" applyProtection="1">
      <alignment horizontal="center"/>
      <protection locked="0"/>
    </xf>
    <xf numFmtId="0" fontId="103" fillId="33" borderId="0" xfId="0" applyFont="1" applyFill="1" applyAlignment="1">
      <alignment/>
    </xf>
    <xf numFmtId="0" fontId="98" fillId="0" borderId="0" xfId="0" applyFont="1" applyFill="1" applyAlignment="1">
      <alignment/>
    </xf>
    <xf numFmtId="0" fontId="101" fillId="0" borderId="0" xfId="0" applyNumberFormat="1" applyFont="1" applyFill="1" applyAlignment="1" applyProtection="1">
      <alignment/>
      <protection locked="0"/>
    </xf>
    <xf numFmtId="0" fontId="98" fillId="0" borderId="0" xfId="0" applyNumberFormat="1" applyFont="1" applyFill="1" applyAlignment="1" applyProtection="1">
      <alignment/>
      <protection locked="0"/>
    </xf>
    <xf numFmtId="0" fontId="98" fillId="33" borderId="0" xfId="0" applyNumberFormat="1" applyFont="1" applyFill="1" applyAlignment="1" applyProtection="1">
      <alignment horizontal="left"/>
      <protection locked="0"/>
    </xf>
    <xf numFmtId="0" fontId="101" fillId="33" borderId="0" xfId="0" applyNumberFormat="1" applyFont="1" applyFill="1" applyAlignment="1" applyProtection="1">
      <alignment/>
      <protection locked="0"/>
    </xf>
    <xf numFmtId="0" fontId="98" fillId="33" borderId="0" xfId="0" applyNumberFormat="1" applyFont="1" applyFill="1" applyAlignment="1" applyProtection="1" quotePrefix="1">
      <alignment horizontal="left"/>
      <protection locked="0"/>
    </xf>
    <xf numFmtId="0" fontId="98" fillId="0" borderId="15" xfId="0" applyFont="1" applyFill="1" applyBorder="1" applyAlignment="1">
      <alignment vertical="center"/>
    </xf>
    <xf numFmtId="0" fontId="98" fillId="0" borderId="17" xfId="0" applyFont="1" applyFill="1" applyBorder="1" applyAlignment="1">
      <alignment vertical="center"/>
    </xf>
    <xf numFmtId="3" fontId="98" fillId="0" borderId="11" xfId="0" applyNumberFormat="1" applyFont="1" applyFill="1" applyBorder="1" applyAlignment="1" applyProtection="1">
      <alignment horizontal="center" vertical="center"/>
      <protection locked="0"/>
    </xf>
    <xf numFmtId="0" fontId="98" fillId="0" borderId="11" xfId="0" applyFont="1" applyFill="1" applyBorder="1" applyAlignment="1">
      <alignment horizontal="center" vertical="center"/>
    </xf>
    <xf numFmtId="0" fontId="98" fillId="33" borderId="11" xfId="0" applyNumberFormat="1" applyFont="1" applyFill="1" applyBorder="1" applyAlignment="1" applyProtection="1">
      <alignment horizontal="center" vertical="center"/>
      <protection locked="0"/>
    </xf>
    <xf numFmtId="3" fontId="98" fillId="33" borderId="15" xfId="0" applyNumberFormat="1" applyFont="1" applyFill="1" applyBorder="1" applyAlignment="1" applyProtection="1" quotePrefix="1">
      <alignment horizontal="center" vertical="center"/>
      <protection locked="0"/>
    </xf>
    <xf numFmtId="0" fontId="98" fillId="33" borderId="0" xfId="0" applyNumberFormat="1" applyFont="1" applyFill="1" applyAlignment="1" applyProtection="1">
      <alignment vertical="center"/>
      <protection locked="0"/>
    </xf>
    <xf numFmtId="3" fontId="98" fillId="33" borderId="11" xfId="0" applyNumberFormat="1" applyFont="1" applyFill="1" applyBorder="1" applyAlignment="1" applyProtection="1">
      <alignment vertical="center"/>
      <protection locked="0"/>
    </xf>
    <xf numFmtId="0" fontId="98" fillId="33" borderId="11" xfId="0" applyFont="1" applyFill="1" applyBorder="1" applyAlignment="1">
      <alignment vertical="center"/>
    </xf>
    <xf numFmtId="3" fontId="98" fillId="33" borderId="11" xfId="0" applyNumberFormat="1" applyFont="1" applyFill="1" applyBorder="1" applyAlignment="1" applyProtection="1">
      <alignment horizontal="center" vertical="center"/>
      <protection locked="0"/>
    </xf>
    <xf numFmtId="0" fontId="98" fillId="33" borderId="17" xfId="0" applyNumberFormat="1" applyFont="1" applyFill="1" applyBorder="1" applyAlignment="1" applyProtection="1">
      <alignment horizontal="center" vertical="center"/>
      <protection locked="0"/>
    </xf>
    <xf numFmtId="3" fontId="98" fillId="33" borderId="17" xfId="0" applyNumberFormat="1" applyFont="1" applyFill="1" applyBorder="1" applyAlignment="1" applyProtection="1">
      <alignment horizontal="center" vertical="center"/>
      <protection locked="0"/>
    </xf>
    <xf numFmtId="3" fontId="98" fillId="0" borderId="10" xfId="0" applyNumberFormat="1" applyFont="1" applyFill="1" applyBorder="1" applyAlignment="1" applyProtection="1">
      <alignment horizontal="center" vertical="center"/>
      <protection locked="0"/>
    </xf>
    <xf numFmtId="0" fontId="98" fillId="0" borderId="12" xfId="0" applyFont="1" applyFill="1" applyBorder="1" applyAlignment="1">
      <alignment horizontal="center" vertical="center"/>
    </xf>
    <xf numFmtId="0" fontId="98" fillId="0" borderId="0" xfId="0" applyFont="1" applyFill="1" applyAlignment="1">
      <alignment vertical="center"/>
    </xf>
    <xf numFmtId="0" fontId="98" fillId="0" borderId="10" xfId="0" applyFont="1" applyFill="1" applyBorder="1" applyAlignment="1">
      <alignment vertical="center"/>
    </xf>
    <xf numFmtId="0" fontId="98" fillId="0" borderId="10" xfId="0" applyFont="1" applyFill="1" applyBorder="1" applyAlignment="1">
      <alignment horizontal="center" vertical="center"/>
    </xf>
    <xf numFmtId="0" fontId="98" fillId="33" borderId="10" xfId="0" applyFont="1" applyFill="1" applyBorder="1" applyAlignment="1">
      <alignment horizontal="center" vertical="center"/>
    </xf>
    <xf numFmtId="0" fontId="98" fillId="33" borderId="11" xfId="0" applyNumberFormat="1" applyFont="1" applyFill="1" applyBorder="1" applyAlignment="1" applyProtection="1" quotePrefix="1">
      <alignment horizontal="center" vertical="center"/>
      <protection locked="0"/>
    </xf>
    <xf numFmtId="0" fontId="98" fillId="33" borderId="62" xfId="0" applyNumberFormat="1" applyFont="1" applyFill="1" applyBorder="1" applyAlignment="1" applyProtection="1" quotePrefix="1">
      <alignment horizontal="right" vertical="center"/>
      <protection locked="0"/>
    </xf>
    <xf numFmtId="3" fontId="98" fillId="33" borderId="62" xfId="0" applyNumberFormat="1" applyFont="1" applyFill="1" applyBorder="1" applyAlignment="1" applyProtection="1">
      <alignment horizontal="center" vertical="center"/>
      <protection locked="0"/>
    </xf>
    <xf numFmtId="3" fontId="98" fillId="33" borderId="12" xfId="0" applyNumberFormat="1" applyFont="1" applyFill="1" applyBorder="1" applyAlignment="1" applyProtection="1">
      <alignment horizontal="center" vertical="center"/>
      <protection locked="0"/>
    </xf>
    <xf numFmtId="0" fontId="98" fillId="33" borderId="0" xfId="0" applyNumberFormat="1" applyFont="1" applyFill="1" applyBorder="1" applyAlignment="1" applyProtection="1">
      <alignment vertical="center"/>
      <protection locked="0"/>
    </xf>
    <xf numFmtId="3" fontId="98" fillId="33" borderId="10" xfId="0" applyNumberFormat="1" applyFont="1" applyFill="1" applyBorder="1" applyAlignment="1" applyProtection="1">
      <alignment horizontal="center" vertical="center"/>
      <protection locked="0"/>
    </xf>
    <xf numFmtId="0" fontId="98" fillId="33" borderId="12" xfId="0" applyFont="1" applyFill="1" applyBorder="1" applyAlignment="1">
      <alignment horizontal="center" vertical="center"/>
    </xf>
    <xf numFmtId="0" fontId="98" fillId="33" borderId="62" xfId="0" applyNumberFormat="1" applyFont="1" applyFill="1" applyBorder="1" applyAlignment="1" applyProtection="1" quotePrefix="1">
      <alignment horizontal="center" vertical="center"/>
      <protection locked="0"/>
    </xf>
    <xf numFmtId="0" fontId="103" fillId="33" borderId="0" xfId="0" applyFont="1" applyFill="1" applyBorder="1" applyAlignment="1">
      <alignment/>
    </xf>
    <xf numFmtId="0" fontId="103" fillId="0" borderId="0" xfId="0" applyFont="1" applyFill="1" applyBorder="1" applyAlignment="1">
      <alignment/>
    </xf>
    <xf numFmtId="0" fontId="103" fillId="0" borderId="14" xfId="0" applyFont="1" applyFill="1" applyBorder="1" applyAlignment="1">
      <alignment vertical="center"/>
    </xf>
    <xf numFmtId="0" fontId="103" fillId="0" borderId="23" xfId="0" applyFont="1" applyFill="1" applyBorder="1" applyAlignment="1">
      <alignment vertical="center"/>
    </xf>
    <xf numFmtId="3" fontId="98" fillId="0" borderId="13" xfId="0" applyNumberFormat="1" applyFont="1" applyFill="1" applyBorder="1" applyAlignment="1" applyProtection="1">
      <alignment horizontal="center" vertical="center"/>
      <protection locked="0"/>
    </xf>
    <xf numFmtId="0" fontId="98" fillId="0" borderId="13" xfId="0" applyFont="1" applyFill="1" applyBorder="1" applyAlignment="1">
      <alignment horizontal="center" vertical="center"/>
    </xf>
    <xf numFmtId="0" fontId="98" fillId="0" borderId="13" xfId="0" applyNumberFormat="1" applyFont="1" applyFill="1" applyBorder="1" applyAlignment="1" applyProtection="1">
      <alignment horizontal="center" vertical="center"/>
      <protection locked="0"/>
    </xf>
    <xf numFmtId="9" fontId="111" fillId="0" borderId="13" xfId="43" applyFont="1" applyFill="1" applyBorder="1" applyAlignment="1" applyProtection="1">
      <alignment horizontal="right" vertical="center"/>
      <protection locked="0"/>
    </xf>
    <xf numFmtId="9" fontId="111" fillId="0" borderId="51" xfId="43" applyFont="1" applyFill="1" applyBorder="1" applyAlignment="1" applyProtection="1">
      <alignment horizontal="right" vertical="center"/>
      <protection locked="0"/>
    </xf>
    <xf numFmtId="3" fontId="111" fillId="0" borderId="51" xfId="0" applyNumberFormat="1" applyFont="1" applyFill="1" applyBorder="1" applyAlignment="1" applyProtection="1">
      <alignment horizontal="right" vertical="center"/>
      <protection locked="0"/>
    </xf>
    <xf numFmtId="3" fontId="111" fillId="0" borderId="14" xfId="0" applyNumberFormat="1" applyFont="1" applyFill="1" applyBorder="1" applyAlignment="1" applyProtection="1" quotePrefix="1">
      <alignment horizontal="right" vertical="center"/>
      <protection locked="0"/>
    </xf>
    <xf numFmtId="0" fontId="103" fillId="33" borderId="0" xfId="0" applyNumberFormat="1" applyFont="1" applyFill="1" applyBorder="1" applyAlignment="1" applyProtection="1">
      <alignment vertical="center"/>
      <protection locked="0"/>
    </xf>
    <xf numFmtId="3" fontId="103" fillId="33" borderId="13" xfId="0" applyNumberFormat="1" applyFont="1" applyFill="1" applyBorder="1" applyAlignment="1" applyProtection="1">
      <alignment vertical="center"/>
      <protection locked="0"/>
    </xf>
    <xf numFmtId="0" fontId="103" fillId="33" borderId="13" xfId="0" applyFont="1" applyFill="1" applyBorder="1" applyAlignment="1">
      <alignment vertical="center"/>
    </xf>
    <xf numFmtId="3" fontId="98" fillId="0" borderId="10" xfId="52" applyNumberFormat="1" applyFont="1" applyFill="1" applyBorder="1" applyAlignment="1" applyProtection="1">
      <alignment/>
      <protection locked="0"/>
    </xf>
    <xf numFmtId="3" fontId="98" fillId="0" borderId="11" xfId="0" applyNumberFormat="1" applyFont="1" applyFill="1" applyBorder="1" applyAlignment="1" applyProtection="1">
      <alignment horizontal="center"/>
      <protection locked="0"/>
    </xf>
    <xf numFmtId="231" fontId="98" fillId="33" borderId="10" xfId="0" applyNumberFormat="1" applyFont="1" applyFill="1" applyBorder="1" applyAlignment="1">
      <alignment horizontal="center"/>
    </xf>
    <xf numFmtId="3" fontId="105" fillId="33" borderId="11" xfId="0" applyNumberFormat="1" applyFont="1" applyFill="1" applyBorder="1" applyAlignment="1" applyProtection="1">
      <alignment horizontal="center"/>
      <protection locked="0"/>
    </xf>
    <xf numFmtId="4" fontId="98" fillId="33" borderId="11" xfId="0" applyNumberFormat="1" applyFont="1" applyFill="1" applyBorder="1" applyAlignment="1" applyProtection="1">
      <alignment/>
      <protection locked="0"/>
    </xf>
    <xf numFmtId="4" fontId="98" fillId="33" borderId="62" xfId="0" applyNumberFormat="1" applyFont="1" applyFill="1" applyBorder="1" applyAlignment="1" applyProtection="1">
      <alignment horizontal="right"/>
      <protection locked="0"/>
    </xf>
    <xf numFmtId="3" fontId="98" fillId="33" borderId="62" xfId="0" applyNumberFormat="1" applyFont="1" applyFill="1" applyBorder="1" applyAlignment="1" applyProtection="1">
      <alignment/>
      <protection locked="0"/>
    </xf>
    <xf numFmtId="3" fontId="98" fillId="33" borderId="15" xfId="0" applyNumberFormat="1" applyFont="1" applyFill="1" applyBorder="1" applyAlignment="1" applyProtection="1" quotePrefix="1">
      <alignment horizontal="center"/>
      <protection locked="0"/>
    </xf>
    <xf numFmtId="0" fontId="103" fillId="33" borderId="0" xfId="0" applyNumberFormat="1" applyFont="1" applyFill="1" applyAlignment="1" applyProtection="1">
      <alignment/>
      <protection locked="0"/>
    </xf>
    <xf numFmtId="3" fontId="98" fillId="33" borderId="10" xfId="52" applyNumberFormat="1" applyFont="1" applyFill="1" applyBorder="1" applyAlignment="1" applyProtection="1">
      <alignment/>
      <protection locked="0"/>
    </xf>
    <xf numFmtId="4" fontId="98" fillId="33" borderId="62" xfId="0" applyNumberFormat="1" applyFont="1" applyFill="1" applyBorder="1" applyAlignment="1" applyProtection="1">
      <alignment/>
      <protection locked="0"/>
    </xf>
    <xf numFmtId="3" fontId="98" fillId="0" borderId="10" xfId="0" applyNumberFormat="1" applyFont="1" applyFill="1" applyBorder="1" applyAlignment="1" applyProtection="1">
      <alignment horizontal="center"/>
      <protection locked="0"/>
    </xf>
    <xf numFmtId="3" fontId="105" fillId="33" borderId="10" xfId="0" applyNumberFormat="1" applyFont="1" applyFill="1" applyBorder="1" applyAlignment="1" applyProtection="1">
      <alignment horizontal="center"/>
      <protection locked="0"/>
    </xf>
    <xf numFmtId="4" fontId="98" fillId="33" borderId="10" xfId="0" applyNumberFormat="1" applyFont="1" applyFill="1" applyBorder="1" applyAlignment="1" applyProtection="1">
      <alignment/>
      <protection locked="0"/>
    </xf>
    <xf numFmtId="4" fontId="98" fillId="33" borderId="38" xfId="0" applyNumberFormat="1" applyFont="1" applyFill="1" applyBorder="1" applyAlignment="1" applyProtection="1">
      <alignment horizontal="right"/>
      <protection locked="0"/>
    </xf>
    <xf numFmtId="3" fontId="98" fillId="33" borderId="38" xfId="0" applyNumberFormat="1" applyFont="1" applyFill="1" applyBorder="1" applyAlignment="1" applyProtection="1">
      <alignment/>
      <protection locked="0"/>
    </xf>
    <xf numFmtId="4" fontId="98" fillId="33" borderId="38" xfId="0" applyNumberFormat="1" applyFont="1" applyFill="1" applyBorder="1" applyAlignment="1" applyProtection="1">
      <alignment/>
      <protection locked="0"/>
    </xf>
    <xf numFmtId="4" fontId="98" fillId="33" borderId="10" xfId="0" applyNumberFormat="1" applyFont="1" applyFill="1" applyBorder="1" applyAlignment="1" applyProtection="1">
      <alignment horizontal="right"/>
      <protection locked="0"/>
    </xf>
    <xf numFmtId="3" fontId="98" fillId="36" borderId="10" xfId="0" applyNumberFormat="1" applyFont="1" applyFill="1" applyBorder="1" applyAlignment="1" applyProtection="1">
      <alignment horizontal="center"/>
      <protection locked="0"/>
    </xf>
    <xf numFmtId="4" fontId="98" fillId="36" borderId="38" xfId="0" applyNumberFormat="1" applyFont="1" applyFill="1" applyBorder="1" applyAlignment="1" applyProtection="1">
      <alignment horizontal="right"/>
      <protection locked="0"/>
    </xf>
    <xf numFmtId="0" fontId="98" fillId="33" borderId="38" xfId="0" applyNumberFormat="1" applyFont="1" applyFill="1" applyBorder="1" applyAlignment="1" applyProtection="1">
      <alignment/>
      <protection locked="0"/>
    </xf>
    <xf numFmtId="0" fontId="98" fillId="33" borderId="10" xfId="0" applyFont="1" applyFill="1" applyBorder="1" applyAlignment="1">
      <alignment horizontal="center"/>
    </xf>
    <xf numFmtId="3" fontId="98" fillId="0" borderId="12" xfId="52" applyNumberFormat="1" applyFont="1" applyFill="1" applyBorder="1" applyAlignment="1" applyProtection="1">
      <alignment/>
      <protection locked="0"/>
    </xf>
    <xf numFmtId="3" fontId="98" fillId="0" borderId="12" xfId="0" applyNumberFormat="1" applyFont="1" applyFill="1" applyBorder="1" applyAlignment="1" applyProtection="1">
      <alignment horizontal="center"/>
      <protection locked="0"/>
    </xf>
    <xf numFmtId="3" fontId="105" fillId="33" borderId="12" xfId="0" applyNumberFormat="1" applyFont="1" applyFill="1" applyBorder="1" applyAlignment="1" applyProtection="1">
      <alignment horizontal="center"/>
      <protection locked="0"/>
    </xf>
    <xf numFmtId="4" fontId="98" fillId="33" borderId="39" xfId="0" applyNumberFormat="1" applyFont="1" applyFill="1" applyBorder="1" applyAlignment="1" applyProtection="1">
      <alignment/>
      <protection locked="0"/>
    </xf>
    <xf numFmtId="4" fontId="98" fillId="33" borderId="37" xfId="0" applyNumberFormat="1" applyFont="1" applyFill="1" applyBorder="1" applyAlignment="1" applyProtection="1">
      <alignment horizontal="right"/>
      <protection locked="0"/>
    </xf>
    <xf numFmtId="3" fontId="98" fillId="33" borderId="40" xfId="0" applyNumberFormat="1" applyFont="1" applyFill="1" applyBorder="1" applyAlignment="1" applyProtection="1">
      <alignment/>
      <protection locked="0"/>
    </xf>
    <xf numFmtId="4" fontId="98" fillId="33" borderId="37" xfId="0" applyNumberFormat="1" applyFont="1" applyFill="1" applyBorder="1" applyAlignment="1" applyProtection="1">
      <alignment/>
      <protection locked="0"/>
    </xf>
    <xf numFmtId="3" fontId="98" fillId="33" borderId="37" xfId="0" applyNumberFormat="1" applyFont="1" applyFill="1" applyBorder="1" applyAlignment="1" applyProtection="1">
      <alignment/>
      <protection locked="0"/>
    </xf>
    <xf numFmtId="3" fontId="98" fillId="0" borderId="10" xfId="52" applyNumberFormat="1" applyFont="1" applyFill="1" applyBorder="1" applyAlignment="1" applyProtection="1">
      <alignment vertical="center"/>
      <protection locked="0"/>
    </xf>
    <xf numFmtId="3" fontId="105" fillId="33" borderId="10" xfId="0" applyNumberFormat="1" applyFont="1" applyFill="1" applyBorder="1" applyAlignment="1" applyProtection="1">
      <alignment horizontal="center" vertical="center"/>
      <protection locked="0"/>
    </xf>
    <xf numFmtId="4" fontId="98" fillId="33" borderId="10" xfId="0" applyNumberFormat="1" applyFont="1" applyFill="1" applyBorder="1" applyAlignment="1" applyProtection="1">
      <alignment vertical="center"/>
      <protection locked="0"/>
    </xf>
    <xf numFmtId="4" fontId="98" fillId="33" borderId="38" xfId="0" applyNumberFormat="1" applyFont="1" applyFill="1" applyBorder="1" applyAlignment="1" applyProtection="1">
      <alignment horizontal="right" vertical="center"/>
      <protection locked="0"/>
    </xf>
    <xf numFmtId="3" fontId="98" fillId="33" borderId="38" xfId="0" applyNumberFormat="1" applyFont="1" applyFill="1" applyBorder="1" applyAlignment="1" applyProtection="1">
      <alignment vertical="center"/>
      <protection locked="0"/>
    </xf>
    <xf numFmtId="0" fontId="103" fillId="33" borderId="0" xfId="0" applyFont="1" applyFill="1" applyAlignment="1">
      <alignment vertical="center"/>
    </xf>
    <xf numFmtId="3" fontId="98" fillId="33" borderId="10" xfId="52" applyNumberFormat="1" applyFont="1" applyFill="1" applyBorder="1" applyAlignment="1" applyProtection="1">
      <alignment vertical="center"/>
      <protection locked="0"/>
    </xf>
    <xf numFmtId="4" fontId="98" fillId="33" borderId="38" xfId="0" applyNumberFormat="1" applyFont="1" applyFill="1" applyBorder="1" applyAlignment="1" applyProtection="1">
      <alignment vertical="center"/>
      <protection locked="0"/>
    </xf>
    <xf numFmtId="231" fontId="98" fillId="33" borderId="10" xfId="0" applyNumberFormat="1" applyFont="1" applyFill="1" applyBorder="1" applyAlignment="1">
      <alignment horizontal="center" vertical="center"/>
    </xf>
    <xf numFmtId="0" fontId="103" fillId="33" borderId="0" xfId="0" applyNumberFormat="1" applyFont="1" applyFill="1" applyBorder="1" applyAlignment="1" applyProtection="1">
      <alignment/>
      <protection locked="0"/>
    </xf>
    <xf numFmtId="38" fontId="98" fillId="0" borderId="21" xfId="52" applyFont="1" applyFill="1" applyBorder="1" applyAlignment="1" applyProtection="1">
      <alignment/>
      <protection locked="0"/>
    </xf>
    <xf numFmtId="3" fontId="98" fillId="0" borderId="21" xfId="0" applyNumberFormat="1" applyFont="1" applyFill="1" applyBorder="1" applyAlignment="1" applyProtection="1">
      <alignment horizontal="center"/>
      <protection locked="0"/>
    </xf>
    <xf numFmtId="231" fontId="98" fillId="33" borderId="16" xfId="0" applyNumberFormat="1" applyFont="1" applyFill="1" applyBorder="1" applyAlignment="1">
      <alignment horizontal="center"/>
    </xf>
    <xf numFmtId="3" fontId="98" fillId="33" borderId="58" xfId="0" applyNumberFormat="1" applyFont="1" applyFill="1" applyBorder="1" applyAlignment="1" applyProtection="1">
      <alignment/>
      <protection locked="0"/>
    </xf>
    <xf numFmtId="3" fontId="98" fillId="33" borderId="58" xfId="0" applyNumberFormat="1" applyFont="1" applyFill="1" applyBorder="1" applyAlignment="1" applyProtection="1">
      <alignment horizontal="right"/>
      <protection locked="0"/>
    </xf>
    <xf numFmtId="3" fontId="98" fillId="33" borderId="55" xfId="0" applyNumberFormat="1" applyFont="1" applyFill="1" applyBorder="1" applyAlignment="1" applyProtection="1">
      <alignment/>
      <protection locked="0"/>
    </xf>
    <xf numFmtId="38" fontId="98" fillId="33" borderId="21" xfId="52" applyFont="1" applyFill="1" applyBorder="1" applyAlignment="1" applyProtection="1">
      <alignment horizontal="right"/>
      <protection locked="0"/>
    </xf>
    <xf numFmtId="38" fontId="98" fillId="33" borderId="16" xfId="52" applyFont="1" applyFill="1" applyBorder="1" applyAlignment="1" applyProtection="1">
      <alignment/>
      <protection locked="0"/>
    </xf>
    <xf numFmtId="38" fontId="98" fillId="0" borderId="10" xfId="52" applyFont="1" applyFill="1" applyBorder="1" applyAlignment="1" applyProtection="1">
      <alignment/>
      <protection locked="0"/>
    </xf>
    <xf numFmtId="3" fontId="98" fillId="33" borderId="0" xfId="0" applyNumberFormat="1" applyFont="1" applyFill="1" applyBorder="1" applyAlignment="1" applyProtection="1">
      <alignment horizontal="right"/>
      <protection locked="0"/>
    </xf>
    <xf numFmtId="3" fontId="98" fillId="33" borderId="41" xfId="0" applyNumberFormat="1" applyFont="1" applyFill="1" applyBorder="1" applyAlignment="1" applyProtection="1">
      <alignment/>
      <protection locked="0"/>
    </xf>
    <xf numFmtId="38" fontId="98" fillId="33" borderId="10" xfId="52" applyFont="1" applyFill="1" applyBorder="1" applyAlignment="1" applyProtection="1">
      <alignment horizontal="right"/>
      <protection locked="0"/>
    </xf>
    <xf numFmtId="38" fontId="98" fillId="33" borderId="12" xfId="52" applyFont="1" applyFill="1" applyBorder="1" applyAlignment="1" applyProtection="1">
      <alignment/>
      <protection locked="0"/>
    </xf>
    <xf numFmtId="38" fontId="98" fillId="0" borderId="13" xfId="52" applyFont="1" applyFill="1" applyBorder="1" applyAlignment="1" applyProtection="1">
      <alignment vertical="center"/>
      <protection locked="0"/>
    </xf>
    <xf numFmtId="0" fontId="98" fillId="0" borderId="14" xfId="0" applyNumberFormat="1" applyFont="1" applyFill="1" applyBorder="1" applyAlignment="1" applyProtection="1">
      <alignment horizontal="center" vertical="center"/>
      <protection locked="0"/>
    </xf>
    <xf numFmtId="0" fontId="98" fillId="33" borderId="14" xfId="0" applyFont="1" applyFill="1" applyBorder="1" applyAlignment="1">
      <alignment horizontal="center"/>
    </xf>
    <xf numFmtId="0" fontId="98" fillId="33" borderId="23" xfId="0" applyFont="1" applyFill="1" applyBorder="1" applyAlignment="1">
      <alignment vertical="center"/>
    </xf>
    <xf numFmtId="0" fontId="98" fillId="33" borderId="23" xfId="0" applyFont="1" applyFill="1" applyBorder="1" applyAlignment="1">
      <alignment horizontal="right" vertical="center"/>
    </xf>
    <xf numFmtId="0" fontId="98" fillId="33" borderId="23" xfId="0" applyFont="1" applyFill="1" applyBorder="1" applyAlignment="1">
      <alignment/>
    </xf>
    <xf numFmtId="0" fontId="98" fillId="33" borderId="56" xfId="0" applyFont="1" applyFill="1" applyBorder="1" applyAlignment="1">
      <alignment/>
    </xf>
    <xf numFmtId="0" fontId="112" fillId="33" borderId="0" xfId="0" applyFont="1" applyFill="1" applyAlignment="1">
      <alignment/>
    </xf>
    <xf numFmtId="38" fontId="98" fillId="33" borderId="13" xfId="52" applyFont="1" applyFill="1" applyBorder="1" applyAlignment="1" applyProtection="1">
      <alignment horizontal="right" vertical="center"/>
      <protection locked="0"/>
    </xf>
    <xf numFmtId="38" fontId="98" fillId="33" borderId="14" xfId="52" applyFont="1" applyFill="1" applyBorder="1" applyAlignment="1" applyProtection="1">
      <alignment vertical="center"/>
      <protection locked="0"/>
    </xf>
    <xf numFmtId="38" fontId="98" fillId="0" borderId="0" xfId="52" applyFont="1" applyFill="1" applyBorder="1" applyAlignment="1" applyProtection="1">
      <alignment/>
      <protection locked="0"/>
    </xf>
    <xf numFmtId="0" fontId="98" fillId="0" borderId="0" xfId="0" applyNumberFormat="1" applyFont="1" applyFill="1" applyBorder="1" applyAlignment="1" applyProtection="1">
      <alignment/>
      <protection locked="0"/>
    </xf>
    <xf numFmtId="0" fontId="98" fillId="33" borderId="0" xfId="0" applyFont="1" applyFill="1" applyAlignment="1">
      <alignment horizontal="right"/>
    </xf>
    <xf numFmtId="38" fontId="98" fillId="33" borderId="0" xfId="52" applyFont="1" applyFill="1" applyBorder="1" applyAlignment="1" applyProtection="1">
      <alignment horizontal="right"/>
      <protection locked="0"/>
    </xf>
    <xf numFmtId="38" fontId="98" fillId="33" borderId="0" xfId="52" applyFont="1" applyFill="1" applyBorder="1" applyAlignment="1" applyProtection="1">
      <alignment/>
      <protection locked="0"/>
    </xf>
    <xf numFmtId="38" fontId="98" fillId="0" borderId="15" xfId="49" applyFont="1" applyBorder="1" applyAlignment="1">
      <alignment/>
    </xf>
    <xf numFmtId="38" fontId="98" fillId="0" borderId="12" xfId="49" applyFont="1" applyBorder="1" applyAlignment="1">
      <alignment/>
    </xf>
    <xf numFmtId="0" fontId="98" fillId="0" borderId="12" xfId="0" applyFont="1" applyBorder="1" applyAlignment="1">
      <alignment/>
    </xf>
    <xf numFmtId="38" fontId="98" fillId="0" borderId="12" xfId="49" applyFont="1" applyBorder="1" applyAlignment="1">
      <alignment horizontal="center"/>
    </xf>
    <xf numFmtId="2" fontId="98" fillId="0" borderId="12" xfId="49" applyNumberFormat="1" applyFont="1" applyBorder="1" applyAlignment="1">
      <alignment/>
    </xf>
    <xf numFmtId="221" fontId="98" fillId="0" borderId="12" xfId="0" applyNumberFormat="1" applyFont="1" applyBorder="1" applyAlignment="1" applyProtection="1">
      <alignment horizontal="right"/>
      <protection locked="0"/>
    </xf>
    <xf numFmtId="2" fontId="98" fillId="0" borderId="12" xfId="49" applyNumberFormat="1" applyFont="1" applyBorder="1" applyAlignment="1">
      <alignment horizontal="center"/>
    </xf>
    <xf numFmtId="38" fontId="98" fillId="0" borderId="14" xfId="49" applyFont="1" applyBorder="1" applyAlignment="1">
      <alignment horizontal="center"/>
    </xf>
    <xf numFmtId="2" fontId="98" fillId="0" borderId="14" xfId="49" applyNumberFormat="1" applyFont="1" applyBorder="1" applyAlignment="1">
      <alignment horizontal="center"/>
    </xf>
    <xf numFmtId="38" fontId="98" fillId="0" borderId="14" xfId="49" applyFont="1" applyBorder="1" applyAlignment="1">
      <alignment/>
    </xf>
    <xf numFmtId="3" fontId="98" fillId="0" borderId="14" xfId="0" applyNumberFormat="1" applyFont="1" applyBorder="1" applyAlignment="1" applyProtection="1">
      <alignment horizontal="right"/>
      <protection locked="0"/>
    </xf>
    <xf numFmtId="0" fontId="100" fillId="0" borderId="0" xfId="0" applyFont="1" applyAlignment="1">
      <alignment horizontal="center"/>
    </xf>
    <xf numFmtId="0" fontId="101" fillId="33" borderId="0" xfId="0" applyFont="1" applyFill="1" applyAlignment="1">
      <alignment horizontal="left" vertical="top"/>
    </xf>
    <xf numFmtId="3" fontId="98" fillId="33" borderId="11" xfId="0" applyNumberFormat="1" applyFont="1" applyFill="1" applyBorder="1" applyAlignment="1" applyProtection="1">
      <alignment/>
      <protection locked="0"/>
    </xf>
    <xf numFmtId="4" fontId="98" fillId="0" borderId="18" xfId="0" applyNumberFormat="1" applyFont="1" applyBorder="1" applyAlignment="1" applyProtection="1">
      <alignment horizontal="center"/>
      <protection locked="0"/>
    </xf>
    <xf numFmtId="4" fontId="98" fillId="0" borderId="24" xfId="0" applyNumberFormat="1" applyFont="1" applyBorder="1" applyAlignment="1" applyProtection="1">
      <alignment horizontal="center"/>
      <protection locked="0"/>
    </xf>
    <xf numFmtId="0" fontId="98" fillId="0" borderId="24" xfId="0" applyFont="1" applyBorder="1" applyAlignment="1" applyProtection="1">
      <alignment horizontal="center"/>
      <protection locked="0"/>
    </xf>
    <xf numFmtId="3" fontId="98" fillId="0" borderId="26" xfId="0" applyNumberFormat="1" applyFont="1" applyBorder="1" applyAlignment="1" applyProtection="1">
      <alignment horizontal="center"/>
      <protection locked="0"/>
    </xf>
    <xf numFmtId="0" fontId="98" fillId="0" borderId="11" xfId="0" applyFont="1" applyBorder="1" applyAlignment="1" applyProtection="1">
      <alignment/>
      <protection locked="0"/>
    </xf>
    <xf numFmtId="0" fontId="98" fillId="0" borderId="22" xfId="0" applyFont="1" applyBorder="1" applyAlignment="1" applyProtection="1">
      <alignment/>
      <protection locked="0"/>
    </xf>
    <xf numFmtId="3" fontId="98" fillId="33" borderId="15" xfId="0" applyNumberFormat="1" applyFont="1" applyFill="1" applyBorder="1" applyAlignment="1" applyProtection="1">
      <alignment horizontal="center"/>
      <protection locked="0"/>
    </xf>
    <xf numFmtId="3" fontId="98" fillId="0" borderId="15" xfId="0" applyNumberFormat="1" applyFont="1" applyBorder="1" applyAlignment="1" applyProtection="1">
      <alignment/>
      <protection locked="0"/>
    </xf>
    <xf numFmtId="0" fontId="98" fillId="0" borderId="11" xfId="0" applyFont="1" applyBorder="1" applyAlignment="1" applyProtection="1" quotePrefix="1">
      <alignment horizontal="center"/>
      <protection locked="0"/>
    </xf>
    <xf numFmtId="4" fontId="98" fillId="0" borderId="17" xfId="0" applyNumberFormat="1" applyFont="1" applyBorder="1" applyAlignment="1" applyProtection="1">
      <alignment horizontal="center"/>
      <protection locked="0"/>
    </xf>
    <xf numFmtId="0" fontId="98" fillId="0" borderId="17" xfId="0" applyFont="1" applyBorder="1" applyAlignment="1" applyProtection="1">
      <alignment horizontal="center"/>
      <protection locked="0"/>
    </xf>
    <xf numFmtId="3" fontId="98" fillId="0" borderId="15" xfId="0" applyNumberFormat="1" applyFont="1" applyBorder="1" applyAlignment="1" applyProtection="1">
      <alignment horizontal="center"/>
      <protection locked="0"/>
    </xf>
    <xf numFmtId="3" fontId="98" fillId="0" borderId="11" xfId="0" applyNumberFormat="1" applyFont="1" applyBorder="1" applyAlignment="1" applyProtection="1">
      <alignment/>
      <protection locked="0"/>
    </xf>
    <xf numFmtId="4" fontId="98" fillId="0" borderId="11" xfId="0" applyNumberFormat="1" applyFont="1" applyBorder="1" applyAlignment="1" applyProtection="1">
      <alignment/>
      <protection locked="0"/>
    </xf>
    <xf numFmtId="0" fontId="98" fillId="33" borderId="15" xfId="0" applyFont="1" applyFill="1" applyBorder="1" applyAlignment="1">
      <alignment horizontal="center"/>
    </xf>
    <xf numFmtId="221" fontId="98" fillId="33" borderId="12" xfId="0" applyNumberFormat="1" applyFont="1" applyFill="1" applyBorder="1" applyAlignment="1" applyProtection="1">
      <alignment horizontal="right"/>
      <protection locked="0"/>
    </xf>
    <xf numFmtId="3" fontId="98" fillId="33" borderId="14" xfId="0" applyNumberFormat="1" applyFont="1" applyFill="1" applyBorder="1" applyAlignment="1" applyProtection="1">
      <alignment horizontal="right"/>
      <protection locked="0"/>
    </xf>
    <xf numFmtId="0" fontId="100" fillId="33" borderId="0" xfId="0" applyFont="1" applyFill="1" applyAlignment="1">
      <alignment horizontal="centerContinuous"/>
    </xf>
    <xf numFmtId="4" fontId="98" fillId="33" borderId="18" xfId="0" applyNumberFormat="1" applyFont="1" applyFill="1" applyBorder="1" applyAlignment="1" applyProtection="1">
      <alignment horizontal="centerContinuous"/>
      <protection locked="0"/>
    </xf>
    <xf numFmtId="4" fontId="98" fillId="33" borderId="24" xfId="0" applyNumberFormat="1" applyFont="1" applyFill="1" applyBorder="1" applyAlignment="1" applyProtection="1">
      <alignment horizontal="centerContinuous"/>
      <protection locked="0"/>
    </xf>
    <xf numFmtId="0" fontId="98" fillId="33" borderId="24" xfId="0" applyFont="1" applyFill="1" applyBorder="1" applyAlignment="1" applyProtection="1">
      <alignment horizontal="centerContinuous"/>
      <protection locked="0"/>
    </xf>
    <xf numFmtId="3" fontId="98" fillId="33" borderId="26" xfId="0" applyNumberFormat="1" applyFont="1" applyFill="1" applyBorder="1" applyAlignment="1" applyProtection="1">
      <alignment horizontal="centerContinuous"/>
      <protection locked="0"/>
    </xf>
    <xf numFmtId="0" fontId="98" fillId="33" borderId="11" xfId="0" applyFont="1" applyFill="1" applyBorder="1" applyAlignment="1" applyProtection="1">
      <alignment/>
      <protection locked="0"/>
    </xf>
    <xf numFmtId="0" fontId="98" fillId="33" borderId="22" xfId="0" applyFont="1" applyFill="1" applyBorder="1" applyAlignment="1" applyProtection="1">
      <alignment/>
      <protection locked="0"/>
    </xf>
    <xf numFmtId="3" fontId="98" fillId="33" borderId="15" xfId="0" applyNumberFormat="1" applyFont="1" applyFill="1" applyBorder="1" applyAlignment="1" applyProtection="1">
      <alignment/>
      <protection locked="0"/>
    </xf>
    <xf numFmtId="0" fontId="98" fillId="33" borderId="11" xfId="0" applyFont="1" applyFill="1" applyBorder="1" applyAlignment="1" applyProtection="1" quotePrefix="1">
      <alignment horizontal="centerContinuous"/>
      <protection locked="0"/>
    </xf>
    <xf numFmtId="4" fontId="98" fillId="33" borderId="17" xfId="0" applyNumberFormat="1" applyFont="1" applyFill="1" applyBorder="1" applyAlignment="1" applyProtection="1">
      <alignment horizontal="centerContinuous"/>
      <protection locked="0"/>
    </xf>
    <xf numFmtId="0" fontId="98" fillId="33" borderId="17" xfId="0" applyFont="1" applyFill="1" applyBorder="1" applyAlignment="1" applyProtection="1">
      <alignment horizontal="centerContinuous"/>
      <protection locked="0"/>
    </xf>
    <xf numFmtId="38" fontId="98" fillId="33" borderId="15" xfId="49" applyFont="1" applyFill="1" applyBorder="1" applyAlignment="1">
      <alignment/>
    </xf>
    <xf numFmtId="0" fontId="98" fillId="33" borderId="12" xfId="0" applyFont="1" applyFill="1" applyBorder="1" applyAlignment="1">
      <alignment/>
    </xf>
    <xf numFmtId="38" fontId="98" fillId="33" borderId="12" xfId="49" applyFont="1" applyFill="1" applyBorder="1" applyAlignment="1">
      <alignment horizontal="center"/>
    </xf>
    <xf numFmtId="2" fontId="98" fillId="33" borderId="12" xfId="49" applyNumberFormat="1" applyFont="1" applyFill="1" applyBorder="1" applyAlignment="1">
      <alignment/>
    </xf>
    <xf numFmtId="2" fontId="98" fillId="33" borderId="12" xfId="49" applyNumberFormat="1" applyFont="1" applyFill="1" applyBorder="1" applyAlignment="1">
      <alignment horizontal="center"/>
    </xf>
    <xf numFmtId="38" fontId="98" fillId="33" borderId="14" xfId="49" applyFont="1" applyFill="1" applyBorder="1" applyAlignment="1">
      <alignment horizontal="center"/>
    </xf>
    <xf numFmtId="2" fontId="98" fillId="33" borderId="14" xfId="49" applyNumberFormat="1" applyFont="1" applyFill="1" applyBorder="1" applyAlignment="1">
      <alignment horizontal="center"/>
    </xf>
    <xf numFmtId="0" fontId="100" fillId="33" borderId="0" xfId="0" applyFont="1" applyFill="1" applyAlignment="1">
      <alignment horizontal="left" vertical="top"/>
    </xf>
    <xf numFmtId="0" fontId="100" fillId="33" borderId="0" xfId="0" applyFont="1" applyFill="1" applyAlignment="1">
      <alignment vertical="top"/>
    </xf>
    <xf numFmtId="0" fontId="6" fillId="33" borderId="0" xfId="0" applyFont="1" applyFill="1" applyAlignment="1">
      <alignment vertical="top"/>
    </xf>
    <xf numFmtId="0" fontId="100" fillId="0" borderId="0" xfId="0" applyNumberFormat="1" applyFont="1" applyFill="1" applyAlignment="1" applyProtection="1">
      <alignment horizontal="left"/>
      <protection locked="0"/>
    </xf>
    <xf numFmtId="0" fontId="0" fillId="33" borderId="0" xfId="0" applyFill="1" applyAlignment="1">
      <alignment horizontal="left" vertical="center"/>
    </xf>
    <xf numFmtId="0" fontId="0" fillId="0" borderId="0" xfId="0" applyNumberFormat="1" applyFill="1" applyBorder="1" applyAlignment="1" applyProtection="1">
      <alignment/>
      <protection locked="0"/>
    </xf>
    <xf numFmtId="0" fontId="0" fillId="33" borderId="0" xfId="0" applyFill="1" applyBorder="1" applyAlignment="1">
      <alignment horizontal="center"/>
    </xf>
    <xf numFmtId="2" fontId="98" fillId="33" borderId="38" xfId="0" applyNumberFormat="1" applyFont="1" applyFill="1" applyBorder="1" applyAlignment="1" applyProtection="1">
      <alignment horizontal="center"/>
      <protection locked="0"/>
    </xf>
    <xf numFmtId="2" fontId="98" fillId="33" borderId="39" xfId="0" applyNumberFormat="1" applyFont="1" applyFill="1" applyBorder="1" applyAlignment="1" applyProtection="1">
      <alignment horizontal="center"/>
      <protection locked="0"/>
    </xf>
    <xf numFmtId="2" fontId="98" fillId="33" borderId="40" xfId="0" applyNumberFormat="1" applyFont="1" applyFill="1" applyBorder="1" applyAlignment="1" applyProtection="1">
      <alignment horizontal="center"/>
      <protection locked="0"/>
    </xf>
    <xf numFmtId="2" fontId="98" fillId="33" borderId="0" xfId="0" applyNumberFormat="1" applyFont="1" applyFill="1" applyBorder="1" applyAlignment="1" applyProtection="1">
      <alignment/>
      <protection locked="0"/>
    </xf>
    <xf numFmtId="2" fontId="98" fillId="33" borderId="0" xfId="0" applyNumberFormat="1" applyFont="1" applyFill="1" applyBorder="1" applyAlignment="1" applyProtection="1">
      <alignment vertical="top"/>
      <protection locked="0"/>
    </xf>
    <xf numFmtId="2" fontId="98" fillId="33" borderId="0" xfId="0" applyNumberFormat="1" applyFont="1" applyFill="1" applyBorder="1" applyAlignment="1">
      <alignment vertical="top"/>
    </xf>
    <xf numFmtId="1" fontId="98" fillId="33" borderId="17" xfId="0" applyNumberFormat="1" applyFont="1" applyFill="1" applyBorder="1" applyAlignment="1" applyProtection="1">
      <alignment horizontal="right"/>
      <protection locked="0"/>
    </xf>
    <xf numFmtId="1" fontId="98" fillId="33" borderId="15" xfId="0" applyNumberFormat="1" applyFont="1" applyFill="1" applyBorder="1" applyAlignment="1" applyProtection="1">
      <alignment horizontal="center"/>
      <protection locked="0"/>
    </xf>
    <xf numFmtId="1" fontId="98" fillId="33" borderId="62" xfId="0" applyNumberFormat="1" applyFont="1" applyFill="1" applyBorder="1" applyAlignment="1" applyProtection="1">
      <alignment horizontal="center"/>
      <protection locked="0"/>
    </xf>
    <xf numFmtId="1" fontId="98" fillId="33" borderId="14" xfId="0" applyNumberFormat="1" applyFont="1" applyFill="1" applyBorder="1" applyAlignment="1" applyProtection="1">
      <alignment horizontal="center"/>
      <protection locked="0"/>
    </xf>
    <xf numFmtId="38" fontId="0" fillId="36" borderId="0" xfId="52" applyFont="1" applyFill="1" applyBorder="1" applyAlignment="1" applyProtection="1">
      <alignment horizontal="left" vertical="top"/>
      <protection locked="0"/>
    </xf>
    <xf numFmtId="38" fontId="0" fillId="36" borderId="0" xfId="52" applyFont="1" applyFill="1" applyBorder="1" applyAlignment="1" applyProtection="1">
      <alignment vertical="top"/>
      <protection locked="0"/>
    </xf>
    <xf numFmtId="2" fontId="98" fillId="36" borderId="0" xfId="0" applyNumberFormat="1" applyFont="1" applyFill="1" applyBorder="1" applyAlignment="1" applyProtection="1">
      <alignment vertical="top"/>
      <protection locked="0"/>
    </xf>
    <xf numFmtId="1" fontId="98" fillId="36" borderId="11" xfId="0" applyNumberFormat="1" applyFont="1" applyFill="1" applyBorder="1" applyAlignment="1" applyProtection="1">
      <alignment horizontal="center"/>
      <protection locked="0"/>
    </xf>
    <xf numFmtId="1" fontId="98" fillId="36" borderId="17" xfId="0" applyNumberFormat="1" applyFont="1" applyFill="1" applyBorder="1" applyAlignment="1" applyProtection="1">
      <alignment horizontal="center"/>
      <protection locked="0"/>
    </xf>
    <xf numFmtId="1" fontId="98" fillId="36" borderId="17" xfId="0" applyNumberFormat="1" applyFont="1" applyFill="1" applyBorder="1" applyAlignment="1" applyProtection="1">
      <alignment horizontal="right"/>
      <protection locked="0"/>
    </xf>
    <xf numFmtId="1" fontId="98" fillId="36" borderId="62" xfId="0" applyNumberFormat="1" applyFont="1" applyFill="1" applyBorder="1" applyAlignment="1" applyProtection="1">
      <alignment horizontal="center"/>
      <protection locked="0"/>
    </xf>
    <xf numFmtId="2" fontId="98" fillId="36" borderId="11" xfId="0" applyNumberFormat="1" applyFont="1" applyFill="1" applyBorder="1" applyAlignment="1" applyProtection="1">
      <alignment/>
      <protection locked="0"/>
    </xf>
    <xf numFmtId="2" fontId="98" fillId="36" borderId="63" xfId="0" applyNumberFormat="1" applyFont="1" applyFill="1" applyBorder="1" applyAlignment="1" applyProtection="1">
      <alignment/>
      <protection locked="0"/>
    </xf>
    <xf numFmtId="2" fontId="98" fillId="36" borderId="17" xfId="0" applyNumberFormat="1" applyFont="1" applyFill="1" applyBorder="1" applyAlignment="1" applyProtection="1">
      <alignment/>
      <protection locked="0"/>
    </xf>
    <xf numFmtId="2" fontId="98" fillId="36" borderId="10" xfId="0" applyNumberFormat="1" applyFont="1" applyFill="1" applyBorder="1" applyAlignment="1" applyProtection="1">
      <alignment/>
      <protection locked="0"/>
    </xf>
    <xf numFmtId="2" fontId="98" fillId="36" borderId="38" xfId="0" applyNumberFormat="1" applyFont="1" applyFill="1" applyBorder="1" applyAlignment="1" applyProtection="1">
      <alignment/>
      <protection locked="0"/>
    </xf>
    <xf numFmtId="2" fontId="98" fillId="36" borderId="13" xfId="0" applyNumberFormat="1" applyFont="1" applyFill="1" applyBorder="1" applyAlignment="1" applyProtection="1">
      <alignment/>
      <protection locked="0"/>
    </xf>
    <xf numFmtId="2" fontId="98" fillId="36" borderId="51" xfId="0" applyNumberFormat="1" applyFont="1" applyFill="1" applyBorder="1" applyAlignment="1" applyProtection="1">
      <alignment/>
      <protection locked="0"/>
    </xf>
    <xf numFmtId="0" fontId="6" fillId="0" borderId="0" xfId="0" applyFont="1" applyBorder="1" applyAlignment="1">
      <alignment horizontal="left"/>
    </xf>
    <xf numFmtId="0" fontId="98" fillId="33" borderId="0" xfId="0" applyFont="1" applyFill="1" applyAlignment="1">
      <alignment horizontal="left"/>
    </xf>
    <xf numFmtId="0" fontId="6" fillId="0" borderId="0" xfId="64" applyFont="1" applyAlignment="1">
      <alignment horizontal="left" vertical="center"/>
      <protection/>
    </xf>
    <xf numFmtId="0" fontId="23" fillId="33" borderId="41" xfId="64" applyNumberFormat="1" applyFont="1" applyFill="1" applyBorder="1" applyProtection="1">
      <alignment vertical="center"/>
      <protection locked="0"/>
    </xf>
    <xf numFmtId="0" fontId="0" fillId="33" borderId="41" xfId="0" applyFont="1" applyFill="1" applyBorder="1" applyAlignment="1">
      <alignment vertical="center"/>
    </xf>
    <xf numFmtId="0" fontId="0" fillId="33" borderId="12" xfId="0" applyFill="1" applyBorder="1" applyAlignment="1">
      <alignment horizontal="center" vertical="center"/>
    </xf>
    <xf numFmtId="2" fontId="98" fillId="33" borderId="21" xfId="0" applyNumberFormat="1" applyFont="1" applyFill="1" applyBorder="1" applyAlignment="1" applyProtection="1">
      <alignment horizontal="center"/>
      <protection locked="0"/>
    </xf>
    <xf numFmtId="2" fontId="98" fillId="33" borderId="55" xfId="0" applyNumberFormat="1" applyFont="1" applyFill="1" applyBorder="1" applyAlignment="1" applyProtection="1">
      <alignment horizontal="center"/>
      <protection locked="0"/>
    </xf>
    <xf numFmtId="0" fontId="18" fillId="36" borderId="15" xfId="0" applyNumberFormat="1" applyFont="1" applyFill="1" applyBorder="1" applyAlignment="1" applyProtection="1">
      <alignment horizontal="center" vertical="center" wrapText="1"/>
      <protection locked="0"/>
    </xf>
    <xf numFmtId="0" fontId="18" fillId="36" borderId="12" xfId="0" applyNumberFormat="1" applyFont="1" applyFill="1" applyBorder="1" applyAlignment="1" applyProtection="1">
      <alignment horizontal="center" vertical="center" wrapText="1"/>
      <protection locked="0"/>
    </xf>
    <xf numFmtId="0" fontId="18" fillId="36" borderId="14" xfId="0" applyNumberFormat="1" applyFont="1" applyFill="1" applyBorder="1" applyAlignment="1" applyProtection="1">
      <alignment horizontal="center" vertical="center" wrapText="1"/>
      <protection locked="0"/>
    </xf>
    <xf numFmtId="0" fontId="98" fillId="0" borderId="0" xfId="0" applyFont="1" applyAlignment="1">
      <alignment wrapText="1"/>
    </xf>
    <xf numFmtId="0" fontId="98" fillId="0" borderId="0" xfId="0" applyFont="1" applyAlignment="1">
      <alignment/>
    </xf>
    <xf numFmtId="0" fontId="0" fillId="0" borderId="0" xfId="64" applyNumberFormat="1" applyFont="1" applyBorder="1" applyAlignment="1" applyProtection="1">
      <alignment horizontal="center" vertical="center"/>
      <protection locked="0"/>
    </xf>
    <xf numFmtId="0" fontId="14" fillId="0" borderId="0" xfId="64" applyBorder="1" applyAlignment="1">
      <alignment horizontal="center" vertical="center"/>
      <protection/>
    </xf>
    <xf numFmtId="0" fontId="98" fillId="0" borderId="15" xfId="0" applyNumberFormat="1" applyFont="1" applyBorder="1" applyAlignment="1" applyProtection="1">
      <alignment horizontal="center" vertical="center"/>
      <protection locked="0"/>
    </xf>
    <xf numFmtId="0" fontId="98" fillId="0" borderId="14" xfId="0" applyFont="1" applyBorder="1" applyAlignment="1">
      <alignment horizontal="center" vertical="center"/>
    </xf>
    <xf numFmtId="0" fontId="98" fillId="0" borderId="18" xfId="0" applyNumberFormat="1" applyFont="1" applyBorder="1" applyAlignment="1" applyProtection="1">
      <alignment horizontal="center" vertical="center"/>
      <protection locked="0"/>
    </xf>
    <xf numFmtId="0" fontId="98" fillId="0" borderId="24" xfId="0" applyFont="1" applyBorder="1" applyAlignment="1">
      <alignment horizontal="center" vertical="center"/>
    </xf>
    <xf numFmtId="0" fontId="98" fillId="0" borderId="26" xfId="0" applyFont="1" applyBorder="1" applyAlignment="1">
      <alignment horizontal="center" vertical="center"/>
    </xf>
    <xf numFmtId="0" fontId="0" fillId="0" borderId="10" xfId="64" applyNumberFormat="1" applyFont="1" applyBorder="1" applyAlignment="1" applyProtection="1">
      <alignment horizontal="center" vertical="center"/>
      <protection locked="0"/>
    </xf>
    <xf numFmtId="3" fontId="98" fillId="33" borderId="18" xfId="0" applyNumberFormat="1" applyFont="1" applyFill="1" applyBorder="1" applyAlignment="1" applyProtection="1">
      <alignment horizontal="center" vertical="center"/>
      <protection locked="0"/>
    </xf>
    <xf numFmtId="3" fontId="98" fillId="33" borderId="24" xfId="0" applyNumberFormat="1" applyFont="1" applyFill="1" applyBorder="1" applyAlignment="1" applyProtection="1">
      <alignment horizontal="center" vertical="center"/>
      <protection locked="0"/>
    </xf>
    <xf numFmtId="3" fontId="98" fillId="33" borderId="26" xfId="0" applyNumberFormat="1" applyFont="1" applyFill="1" applyBorder="1" applyAlignment="1" applyProtection="1">
      <alignment horizontal="center" vertical="center"/>
      <protection locked="0"/>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6" fillId="0" borderId="0" xfId="0" applyFont="1" applyAlignment="1">
      <alignment vertical="top" wrapText="1"/>
    </xf>
    <xf numFmtId="0" fontId="0" fillId="0" borderId="17" xfId="0" applyBorder="1" applyAlignment="1">
      <alignment vertical="top" wrapText="1"/>
    </xf>
    <xf numFmtId="0" fontId="0" fillId="0" borderId="17" xfId="0" applyBorder="1" applyAlignment="1">
      <alignment vertical="top"/>
    </xf>
    <xf numFmtId="0" fontId="0" fillId="0" borderId="17" xfId="0" applyBorder="1" applyAlignment="1">
      <alignment/>
    </xf>
    <xf numFmtId="0" fontId="0" fillId="0" borderId="0" xfId="0" applyBorder="1" applyAlignment="1">
      <alignment wrapText="1"/>
    </xf>
    <xf numFmtId="0" fontId="0" fillId="0" borderId="0" xfId="0" applyBorder="1" applyAlignment="1">
      <alignment/>
    </xf>
    <xf numFmtId="0" fontId="98" fillId="0" borderId="17" xfId="0" applyFont="1" applyBorder="1" applyAlignment="1">
      <alignment vertical="top" wrapText="1"/>
    </xf>
    <xf numFmtId="0" fontId="98" fillId="0" borderId="0" xfId="0" applyFont="1" applyBorder="1" applyAlignment="1">
      <alignment wrapText="1"/>
    </xf>
    <xf numFmtId="0" fontId="98" fillId="0" borderId="0" xfId="0" applyFont="1" applyBorder="1" applyAlignment="1">
      <alignment/>
    </xf>
    <xf numFmtId="0" fontId="98" fillId="33" borderId="17" xfId="0" applyFont="1" applyFill="1" applyBorder="1" applyAlignment="1">
      <alignment/>
    </xf>
    <xf numFmtId="0" fontId="98" fillId="33" borderId="0" xfId="0" applyFont="1" applyFill="1" applyBorder="1" applyAlignment="1">
      <alignment wrapText="1"/>
    </xf>
    <xf numFmtId="0" fontId="98" fillId="33" borderId="0" xfId="0" applyFont="1" applyFill="1" applyBorder="1" applyAlignment="1">
      <alignment/>
    </xf>
    <xf numFmtId="1" fontId="0" fillId="0" borderId="15"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0" fillId="36" borderId="11" xfId="0" applyNumberFormat="1" applyFill="1" applyBorder="1" applyAlignment="1" applyProtection="1">
      <alignment horizontal="center" vertical="center"/>
      <protection locked="0"/>
    </xf>
    <xf numFmtId="0" fontId="0" fillId="36" borderId="22" xfId="0" applyNumberFormat="1" applyFill="1" applyBorder="1" applyAlignment="1" applyProtection="1">
      <alignment horizontal="center" vertical="center"/>
      <protection locked="0"/>
    </xf>
    <xf numFmtId="0" fontId="0" fillId="36" borderId="13" xfId="0" applyNumberFormat="1" applyFill="1" applyBorder="1" applyAlignment="1" applyProtection="1">
      <alignment horizontal="center" vertical="center"/>
      <protection locked="0"/>
    </xf>
    <xf numFmtId="0" fontId="0" fillId="36" borderId="56" xfId="0" applyNumberFormat="1" applyFill="1" applyBorder="1" applyAlignment="1" applyProtection="1">
      <alignment horizontal="center" vertical="center"/>
      <protection locked="0"/>
    </xf>
    <xf numFmtId="0" fontId="0" fillId="36" borderId="11" xfId="0" applyNumberFormat="1" applyFill="1" applyBorder="1" applyAlignment="1" applyProtection="1">
      <alignment horizontal="center"/>
      <protection locked="0"/>
    </xf>
    <xf numFmtId="0" fontId="0" fillId="36" borderId="22" xfId="0" applyNumberFormat="1" applyFill="1" applyBorder="1" applyAlignment="1" applyProtection="1">
      <alignment horizontal="center"/>
      <protection locked="0"/>
    </xf>
    <xf numFmtId="0" fontId="0" fillId="36" borderId="10" xfId="0" applyNumberFormat="1" applyFill="1" applyBorder="1" applyAlignment="1" applyProtection="1">
      <alignment horizontal="center"/>
      <protection locked="0"/>
    </xf>
    <xf numFmtId="0" fontId="0" fillId="36" borderId="41" xfId="0" applyNumberFormat="1" applyFill="1" applyBorder="1" applyAlignment="1" applyProtection="1">
      <alignment horizontal="center"/>
      <protection locked="0"/>
    </xf>
    <xf numFmtId="0" fontId="0" fillId="36" borderId="13" xfId="0" applyNumberFormat="1" applyFill="1" applyBorder="1" applyAlignment="1" applyProtection="1">
      <alignment horizontal="center"/>
      <protection locked="0"/>
    </xf>
    <xf numFmtId="0" fontId="0" fillId="36" borderId="56" xfId="0" applyNumberFormat="1" applyFill="1" applyBorder="1" applyAlignment="1" applyProtection="1">
      <alignment horizontal="center"/>
      <protection locked="0"/>
    </xf>
    <xf numFmtId="0" fontId="64" fillId="0" borderId="0" xfId="0" applyFont="1" applyFill="1" applyAlignment="1">
      <alignment/>
    </xf>
    <xf numFmtId="0" fontId="65" fillId="0" borderId="0" xfId="0" applyFont="1" applyFill="1" applyAlignment="1" applyProtection="1">
      <alignment/>
      <protection locked="0"/>
    </xf>
    <xf numFmtId="3" fontId="66" fillId="0" borderId="0" xfId="0" applyNumberFormat="1" applyFont="1" applyFill="1" applyAlignment="1">
      <alignment/>
    </xf>
    <xf numFmtId="0" fontId="65" fillId="0" borderId="0" xfId="0" applyFont="1" applyFill="1" applyBorder="1" applyAlignment="1" applyProtection="1">
      <alignment/>
      <protection locked="0"/>
    </xf>
    <xf numFmtId="0" fontId="65" fillId="0" borderId="67" xfId="0" applyFont="1" applyFill="1" applyBorder="1" applyAlignment="1" applyProtection="1">
      <alignment/>
      <protection locked="0"/>
    </xf>
    <xf numFmtId="0" fontId="67" fillId="0" borderId="68" xfId="0" applyFont="1" applyFill="1" applyBorder="1" applyAlignment="1">
      <alignment/>
    </xf>
    <xf numFmtId="0" fontId="66" fillId="0" borderId="68" xfId="0" applyFont="1" applyFill="1" applyBorder="1" applyAlignment="1">
      <alignment horizontal="center"/>
    </xf>
    <xf numFmtId="233" fontId="66" fillId="0" borderId="68" xfId="0" applyNumberFormat="1" applyFont="1" applyFill="1" applyBorder="1" applyAlignment="1">
      <alignment horizontal="centerContinuous" vertical="center"/>
    </xf>
    <xf numFmtId="233" fontId="66" fillId="0" borderId="69" xfId="0" applyNumberFormat="1" applyFont="1" applyFill="1" applyBorder="1" applyAlignment="1">
      <alignment horizontal="centerContinuous" vertical="center"/>
    </xf>
    <xf numFmtId="4" fontId="66" fillId="0" borderId="68" xfId="0" applyNumberFormat="1" applyFont="1" applyFill="1" applyBorder="1" applyAlignment="1">
      <alignment horizontal="centerContinuous" vertical="center"/>
    </xf>
    <xf numFmtId="4" fontId="66" fillId="0" borderId="69" xfId="0" applyNumberFormat="1" applyFont="1" applyFill="1" applyBorder="1" applyAlignment="1">
      <alignment horizontal="centerContinuous" vertical="center"/>
    </xf>
    <xf numFmtId="3" fontId="66" fillId="0" borderId="68" xfId="0" applyNumberFormat="1" applyFont="1" applyFill="1" applyBorder="1" applyAlignment="1">
      <alignment horizontal="centerContinuous" vertical="center"/>
    </xf>
    <xf numFmtId="3" fontId="66" fillId="0" borderId="69" xfId="0" applyNumberFormat="1" applyFont="1" applyFill="1" applyBorder="1" applyAlignment="1">
      <alignment horizontal="centerContinuous" vertical="center"/>
    </xf>
    <xf numFmtId="3" fontId="66" fillId="0" borderId="70" xfId="0" applyNumberFormat="1" applyFont="1" applyFill="1" applyBorder="1" applyAlignment="1">
      <alignment horizontal="centerContinuous" vertical="center"/>
    </xf>
    <xf numFmtId="0" fontId="66" fillId="0" borderId="0" xfId="0" applyFont="1" applyFill="1" applyBorder="1" applyAlignment="1">
      <alignment/>
    </xf>
    <xf numFmtId="0" fontId="66" fillId="0" borderId="71" xfId="0" applyFont="1" applyFill="1" applyBorder="1" applyAlignment="1">
      <alignment horizontal="center"/>
    </xf>
    <xf numFmtId="0" fontId="66" fillId="0" borderId="72" xfId="0" applyFont="1" applyFill="1" applyBorder="1" applyAlignment="1">
      <alignment horizontal="center"/>
    </xf>
    <xf numFmtId="233" fontId="66" fillId="0" borderId="73" xfId="0" applyNumberFormat="1" applyFont="1" applyFill="1" applyBorder="1" applyAlignment="1">
      <alignment horizontal="center" vertical="center"/>
    </xf>
    <xf numFmtId="4" fontId="66" fillId="0" borderId="73" xfId="0" applyNumberFormat="1" applyFont="1" applyFill="1" applyBorder="1" applyAlignment="1">
      <alignment horizontal="center" vertical="center"/>
    </xf>
    <xf numFmtId="3" fontId="66" fillId="0" borderId="73" xfId="0" applyNumberFormat="1" applyFont="1" applyFill="1" applyBorder="1" applyAlignment="1">
      <alignment horizontal="center" vertical="center"/>
    </xf>
    <xf numFmtId="3" fontId="66" fillId="0" borderId="74" xfId="0" applyNumberFormat="1" applyFont="1" applyFill="1" applyBorder="1" applyAlignment="1">
      <alignment horizontal="center" vertical="center"/>
    </xf>
    <xf numFmtId="0" fontId="66" fillId="0" borderId="0" xfId="0" applyFont="1" applyFill="1" applyBorder="1" applyAlignment="1">
      <alignment horizontal="center"/>
    </xf>
    <xf numFmtId="0" fontId="66" fillId="0" borderId="75" xfId="0" applyFont="1" applyFill="1" applyBorder="1" applyAlignment="1">
      <alignment/>
    </xf>
    <xf numFmtId="49" fontId="66" fillId="0" borderId="75" xfId="0" applyNumberFormat="1" applyFont="1" applyFill="1" applyBorder="1" applyAlignment="1">
      <alignment horizontal="center"/>
    </xf>
    <xf numFmtId="233" fontId="66" fillId="0" borderId="75" xfId="0" applyNumberFormat="1" applyFont="1" applyFill="1" applyBorder="1" applyAlignment="1">
      <alignment/>
    </xf>
    <xf numFmtId="4" fontId="66" fillId="0" borderId="75" xfId="0" applyNumberFormat="1" applyFont="1" applyFill="1" applyBorder="1" applyAlignment="1">
      <alignment/>
    </xf>
    <xf numFmtId="3" fontId="66" fillId="0" borderId="75" xfId="0" applyNumberFormat="1" applyFont="1" applyFill="1" applyBorder="1" applyAlignment="1">
      <alignment/>
    </xf>
    <xf numFmtId="3" fontId="66" fillId="0" borderId="76" xfId="0" applyNumberFormat="1" applyFont="1" applyFill="1" applyBorder="1" applyAlignment="1">
      <alignment/>
    </xf>
    <xf numFmtId="233" fontId="66" fillId="0" borderId="75" xfId="0" applyNumberFormat="1" applyFont="1" applyBorder="1" applyAlignment="1">
      <alignment/>
    </xf>
    <xf numFmtId="4" fontId="66" fillId="0" borderId="75" xfId="0" applyNumberFormat="1" applyFont="1" applyBorder="1" applyAlignment="1">
      <alignment/>
    </xf>
    <xf numFmtId="3" fontId="66" fillId="0" borderId="75" xfId="0" applyNumberFormat="1" applyFont="1" applyBorder="1" applyAlignment="1">
      <alignment/>
    </xf>
    <xf numFmtId="3" fontId="66" fillId="0" borderId="76" xfId="0" applyNumberFormat="1" applyFont="1" applyBorder="1" applyAlignment="1">
      <alignment/>
    </xf>
    <xf numFmtId="0" fontId="66" fillId="0" borderId="75" xfId="0" applyFont="1" applyFill="1" applyBorder="1" applyAlignment="1">
      <alignment horizontal="center"/>
    </xf>
    <xf numFmtId="0" fontId="66" fillId="0" borderId="69" xfId="0" applyFont="1" applyFill="1" applyBorder="1" applyAlignment="1">
      <alignment horizontal="center"/>
    </xf>
    <xf numFmtId="233" fontId="66" fillId="0" borderId="69" xfId="0" applyNumberFormat="1" applyFont="1" applyFill="1" applyBorder="1" applyAlignment="1">
      <alignment/>
    </xf>
    <xf numFmtId="4" fontId="66" fillId="0" borderId="69" xfId="0" applyNumberFormat="1" applyFont="1" applyFill="1" applyBorder="1" applyAlignment="1">
      <alignment/>
    </xf>
    <xf numFmtId="3" fontId="66" fillId="0" borderId="69" xfId="0" applyNumberFormat="1" applyFont="1" applyFill="1" applyBorder="1" applyAlignment="1">
      <alignment/>
    </xf>
    <xf numFmtId="0" fontId="70" fillId="0" borderId="0" xfId="0" applyFont="1" applyAlignment="1">
      <alignment/>
    </xf>
    <xf numFmtId="0" fontId="71" fillId="0" borderId="0" xfId="0" applyFont="1" applyAlignment="1">
      <alignment/>
    </xf>
    <xf numFmtId="0" fontId="72" fillId="0" borderId="0" xfId="0" applyFont="1" applyAlignment="1" applyProtection="1">
      <alignment/>
      <protection locked="0"/>
    </xf>
    <xf numFmtId="3" fontId="73" fillId="0" borderId="0" xfId="0" applyNumberFormat="1" applyFont="1" applyAlignment="1">
      <alignment/>
    </xf>
    <xf numFmtId="0" fontId="70" fillId="0" borderId="68" xfId="0" applyFont="1" applyBorder="1" applyAlignment="1">
      <alignment/>
    </xf>
    <xf numFmtId="0" fontId="73" fillId="0" borderId="68" xfId="0" applyFont="1" applyBorder="1" applyAlignment="1">
      <alignment horizontal="center"/>
    </xf>
    <xf numFmtId="233" fontId="73" fillId="0" borderId="68" xfId="0" applyNumberFormat="1" applyFont="1" applyBorder="1" applyAlignment="1">
      <alignment horizontal="centerContinuous" vertical="center"/>
    </xf>
    <xf numFmtId="233" fontId="73" fillId="0" borderId="69" xfId="0" applyNumberFormat="1" applyFont="1" applyBorder="1" applyAlignment="1">
      <alignment horizontal="centerContinuous" vertical="center"/>
    </xf>
    <xf numFmtId="4" fontId="73" fillId="0" borderId="68" xfId="0" applyNumberFormat="1" applyFont="1" applyBorder="1" applyAlignment="1">
      <alignment horizontal="centerContinuous" vertical="center"/>
    </xf>
    <xf numFmtId="4" fontId="73" fillId="0" borderId="69" xfId="0" applyNumberFormat="1" applyFont="1" applyBorder="1" applyAlignment="1">
      <alignment horizontal="centerContinuous" vertical="center"/>
    </xf>
    <xf numFmtId="3" fontId="73" fillId="0" borderId="68" xfId="0" applyNumberFormat="1" applyFont="1" applyBorder="1" applyAlignment="1">
      <alignment horizontal="centerContinuous" vertical="center"/>
    </xf>
    <xf numFmtId="3" fontId="73" fillId="0" borderId="69" xfId="0" applyNumberFormat="1" applyFont="1" applyBorder="1" applyAlignment="1">
      <alignment horizontal="centerContinuous" vertical="center"/>
    </xf>
    <xf numFmtId="3" fontId="73" fillId="0" borderId="70" xfId="0" applyNumberFormat="1" applyFont="1" applyBorder="1" applyAlignment="1">
      <alignment horizontal="centerContinuous" vertical="center"/>
    </xf>
    <xf numFmtId="0" fontId="72" fillId="0" borderId="75" xfId="0" applyFont="1" applyBorder="1" applyAlignment="1" applyProtection="1">
      <alignment/>
      <protection locked="0"/>
    </xf>
    <xf numFmtId="0" fontId="73" fillId="0" borderId="71" xfId="0" applyFont="1" applyBorder="1" applyAlignment="1">
      <alignment horizontal="center"/>
    </xf>
    <xf numFmtId="233" fontId="73" fillId="0" borderId="73" xfId="0" applyNumberFormat="1" applyFont="1" applyBorder="1" applyAlignment="1">
      <alignment horizontal="center" vertical="center"/>
    </xf>
    <xf numFmtId="4" fontId="73" fillId="0" borderId="73" xfId="0" applyNumberFormat="1" applyFont="1" applyBorder="1" applyAlignment="1">
      <alignment horizontal="center" vertical="center"/>
    </xf>
    <xf numFmtId="3" fontId="73" fillId="0" borderId="73" xfId="0" applyNumberFormat="1" applyFont="1" applyBorder="1" applyAlignment="1">
      <alignment horizontal="center" vertical="center"/>
    </xf>
    <xf numFmtId="3" fontId="73" fillId="0" borderId="74" xfId="0" applyNumberFormat="1" applyFont="1" applyBorder="1" applyAlignment="1">
      <alignment horizontal="center" vertical="center"/>
    </xf>
    <xf numFmtId="0" fontId="73" fillId="0" borderId="75" xfId="0" applyFont="1" applyBorder="1" applyAlignment="1">
      <alignment/>
    </xf>
    <xf numFmtId="233" fontId="73" fillId="0" borderId="75" xfId="0" applyNumberFormat="1" applyFont="1" applyBorder="1" applyAlignment="1">
      <alignment/>
    </xf>
    <xf numFmtId="4" fontId="73" fillId="0" borderId="75" xfId="0" applyNumberFormat="1" applyFont="1" applyBorder="1" applyAlignment="1">
      <alignment/>
    </xf>
    <xf numFmtId="3" fontId="73" fillId="0" borderId="75" xfId="0" applyNumberFormat="1" applyFont="1" applyBorder="1" applyAlignment="1">
      <alignment/>
    </xf>
    <xf numFmtId="3" fontId="73" fillId="0" borderId="76" xfId="0" applyNumberFormat="1" applyFont="1" applyBorder="1" applyAlignment="1">
      <alignment/>
    </xf>
    <xf numFmtId="0" fontId="73" fillId="0" borderId="75" xfId="0" applyFont="1" applyBorder="1" applyAlignment="1">
      <alignment horizontal="center" shrinkToFit="1"/>
    </xf>
    <xf numFmtId="0" fontId="73" fillId="0" borderId="75" xfId="0" applyFont="1" applyBorder="1" applyAlignment="1">
      <alignment horizontal="center"/>
    </xf>
    <xf numFmtId="233" fontId="73" fillId="0" borderId="76" xfId="0" applyNumberFormat="1" applyFont="1" applyBorder="1" applyAlignment="1">
      <alignment/>
    </xf>
    <xf numFmtId="4" fontId="73" fillId="0" borderId="76" xfId="0" applyNumberFormat="1" applyFont="1" applyBorder="1" applyAlignment="1">
      <alignment/>
    </xf>
    <xf numFmtId="233" fontId="73" fillId="0" borderId="71" xfId="0" applyNumberFormat="1" applyFont="1" applyBorder="1" applyAlignment="1">
      <alignment/>
    </xf>
    <xf numFmtId="233" fontId="73" fillId="0" borderId="72" xfId="0" applyNumberFormat="1" applyFont="1" applyBorder="1" applyAlignment="1">
      <alignment/>
    </xf>
    <xf numFmtId="4" fontId="73" fillId="0" borderId="71" xfId="0" applyNumberFormat="1" applyFont="1" applyBorder="1" applyAlignment="1">
      <alignment/>
    </xf>
    <xf numFmtId="4" fontId="73" fillId="0" borderId="72" xfId="0" applyNumberFormat="1" applyFont="1" applyBorder="1" applyAlignment="1">
      <alignment/>
    </xf>
    <xf numFmtId="3" fontId="73" fillId="0" borderId="71" xfId="0" applyNumberFormat="1" applyFont="1" applyBorder="1" applyAlignment="1">
      <alignment/>
    </xf>
    <xf numFmtId="3" fontId="73" fillId="0" borderId="72" xfId="0" applyNumberFormat="1" applyFont="1" applyBorder="1" applyAlignment="1">
      <alignment/>
    </xf>
    <xf numFmtId="0" fontId="73" fillId="0" borderId="69" xfId="0" applyFont="1" applyBorder="1" applyAlignment="1">
      <alignment horizontal="center"/>
    </xf>
    <xf numFmtId="233" fontId="73" fillId="0" borderId="69" xfId="0" applyNumberFormat="1" applyFont="1" applyBorder="1" applyAlignment="1">
      <alignment/>
    </xf>
    <xf numFmtId="4" fontId="73" fillId="0" borderId="69" xfId="0" applyNumberFormat="1" applyFont="1" applyBorder="1" applyAlignment="1">
      <alignment/>
    </xf>
    <xf numFmtId="3" fontId="73" fillId="0" borderId="69" xfId="0" applyNumberFormat="1" applyFont="1" applyBorder="1" applyAlignment="1">
      <alignment/>
    </xf>
    <xf numFmtId="0" fontId="73" fillId="0" borderId="68" xfId="0" applyFont="1" applyBorder="1" applyAlignment="1">
      <alignment horizontal="center" vertical="center"/>
    </xf>
    <xf numFmtId="0" fontId="73" fillId="0" borderId="69" xfId="0" applyFont="1" applyBorder="1" applyAlignment="1">
      <alignment horizontal="centerContinuous" vertical="center"/>
    </xf>
    <xf numFmtId="0" fontId="73" fillId="0" borderId="70" xfId="0" applyFont="1" applyBorder="1" applyAlignment="1">
      <alignment horizontal="centerContinuous" vertical="center"/>
    </xf>
    <xf numFmtId="0" fontId="73" fillId="0" borderId="75" xfId="0" applyFont="1" applyBorder="1" applyAlignment="1">
      <alignment horizontal="center" vertical="center"/>
    </xf>
    <xf numFmtId="3" fontId="73" fillId="0" borderId="68" xfId="0" applyNumberFormat="1" applyFont="1" applyBorder="1" applyAlignment="1">
      <alignment horizontal="center" vertical="center" shrinkToFit="1"/>
    </xf>
    <xf numFmtId="0" fontId="73" fillId="0" borderId="77" xfId="0" applyFont="1" applyBorder="1" applyAlignment="1">
      <alignment horizontal="center" vertical="center" shrinkToFit="1"/>
    </xf>
    <xf numFmtId="0" fontId="73" fillId="0" borderId="68" xfId="0" applyFont="1" applyBorder="1" applyAlignment="1">
      <alignment horizontal="center" vertical="center" shrinkToFit="1"/>
    </xf>
    <xf numFmtId="0" fontId="73" fillId="0" borderId="78" xfId="0" applyFont="1" applyBorder="1" applyAlignment="1">
      <alignment horizontal="center" vertical="center" shrinkToFit="1"/>
    </xf>
    <xf numFmtId="0" fontId="73" fillId="0" borderId="68" xfId="0" applyFont="1" applyBorder="1" applyAlignment="1">
      <alignment/>
    </xf>
    <xf numFmtId="0" fontId="73" fillId="0" borderId="68" xfId="0" applyFont="1" applyBorder="1" applyAlignment="1">
      <alignment horizontal="center" shrinkToFit="1"/>
    </xf>
    <xf numFmtId="3" fontId="73" fillId="0" borderId="68" xfId="0" applyNumberFormat="1" applyFont="1" applyBorder="1" applyAlignment="1">
      <alignment/>
    </xf>
    <xf numFmtId="0" fontId="73" fillId="0" borderId="77" xfId="0" applyFont="1" applyBorder="1" applyAlignment="1">
      <alignment/>
    </xf>
    <xf numFmtId="4" fontId="73" fillId="0" borderId="79" xfId="0" applyNumberFormat="1" applyFont="1" applyBorder="1" applyAlignment="1">
      <alignment/>
    </xf>
    <xf numFmtId="0" fontId="73" fillId="0" borderId="78" xfId="0" applyFont="1" applyBorder="1" applyAlignment="1">
      <alignment/>
    </xf>
    <xf numFmtId="0" fontId="73" fillId="0" borderId="80" xfId="0" applyFont="1" applyBorder="1" applyAlignment="1">
      <alignment/>
    </xf>
    <xf numFmtId="4" fontId="73" fillId="0" borderId="81" xfId="0" applyNumberFormat="1" applyFont="1" applyBorder="1" applyAlignment="1">
      <alignment/>
    </xf>
    <xf numFmtId="0" fontId="73" fillId="0" borderId="82" xfId="0" applyFont="1" applyBorder="1" applyAlignment="1">
      <alignment/>
    </xf>
    <xf numFmtId="0" fontId="73" fillId="0" borderId="80" xfId="0" applyFont="1" applyBorder="1" applyAlignment="1">
      <alignment horizontal="center"/>
    </xf>
    <xf numFmtId="0" fontId="73" fillId="0" borderId="82" xfId="0" applyFont="1" applyBorder="1" applyAlignment="1">
      <alignment horizontal="center"/>
    </xf>
    <xf numFmtId="0" fontId="73" fillId="0" borderId="83" xfId="0" applyFont="1" applyBorder="1" applyAlignment="1">
      <alignment horizontal="center"/>
    </xf>
    <xf numFmtId="0" fontId="73" fillId="0" borderId="69" xfId="0" applyFont="1" applyBorder="1" applyAlignment="1">
      <alignment/>
    </xf>
    <xf numFmtId="3" fontId="73" fillId="0" borderId="68" xfId="0" applyNumberFormat="1" applyFont="1" applyBorder="1" applyAlignment="1">
      <alignment vertical="center"/>
    </xf>
    <xf numFmtId="3" fontId="73" fillId="0" borderId="69" xfId="0" applyNumberFormat="1" applyFont="1" applyBorder="1" applyAlignment="1">
      <alignment vertical="center"/>
    </xf>
    <xf numFmtId="3" fontId="73" fillId="0" borderId="70" xfId="0" applyNumberFormat="1" applyFont="1" applyBorder="1" applyAlignment="1">
      <alignment vertical="center"/>
    </xf>
    <xf numFmtId="0" fontId="72" fillId="0" borderId="0" xfId="0" applyFont="1" applyBorder="1" applyAlignment="1">
      <alignment/>
    </xf>
    <xf numFmtId="3" fontId="72" fillId="0" borderId="0" xfId="0" applyNumberFormat="1" applyFont="1" applyBorder="1" applyAlignment="1">
      <alignment/>
    </xf>
    <xf numFmtId="3" fontId="73" fillId="0" borderId="0" xfId="0" applyNumberFormat="1" applyFont="1" applyBorder="1" applyAlignment="1">
      <alignment/>
    </xf>
    <xf numFmtId="0" fontId="72" fillId="0" borderId="0" xfId="0" applyFont="1" applyBorder="1" applyAlignment="1" applyProtection="1">
      <alignment/>
      <protection locked="0"/>
    </xf>
    <xf numFmtId="0" fontId="74" fillId="0" borderId="0" xfId="0" applyFont="1" applyAlignment="1" applyProtection="1">
      <alignment/>
      <protection locked="0"/>
    </xf>
    <xf numFmtId="0" fontId="70" fillId="0" borderId="0" xfId="0" applyFont="1" applyAlignment="1">
      <alignment horizontal="left"/>
    </xf>
    <xf numFmtId="0" fontId="71" fillId="0" borderId="0" xfId="0" applyFont="1" applyAlignment="1">
      <alignment horizontal="left"/>
    </xf>
    <xf numFmtId="0" fontId="70" fillId="0" borderId="84" xfId="0" applyFont="1" applyBorder="1" applyAlignment="1">
      <alignment vertical="center"/>
    </xf>
    <xf numFmtId="0" fontId="73" fillId="0" borderId="84" xfId="0" applyFont="1" applyBorder="1" applyAlignment="1">
      <alignment horizontal="center" vertical="center"/>
    </xf>
    <xf numFmtId="3" fontId="73" fillId="0" borderId="84" xfId="0" applyNumberFormat="1" applyFont="1" applyBorder="1" applyAlignment="1">
      <alignment horizontal="centerContinuous" vertical="center"/>
    </xf>
    <xf numFmtId="3" fontId="73" fillId="0" borderId="85" xfId="0" applyNumberFormat="1" applyFont="1" applyBorder="1" applyAlignment="1">
      <alignment horizontal="centerContinuous" vertical="center"/>
    </xf>
    <xf numFmtId="233" fontId="73" fillId="0" borderId="85" xfId="0" applyNumberFormat="1" applyFont="1" applyBorder="1" applyAlignment="1">
      <alignment horizontal="centerContinuous" vertical="center"/>
    </xf>
    <xf numFmtId="4" fontId="73" fillId="0" borderId="86" xfId="0" applyNumberFormat="1" applyFont="1" applyBorder="1" applyAlignment="1">
      <alignment horizontal="centerContinuous" vertical="center"/>
    </xf>
    <xf numFmtId="4" fontId="73" fillId="0" borderId="85" xfId="0" applyNumberFormat="1" applyFont="1" applyBorder="1" applyAlignment="1">
      <alignment horizontal="centerContinuous" vertical="center"/>
    </xf>
    <xf numFmtId="4" fontId="73" fillId="0" borderId="87" xfId="0" applyNumberFormat="1" applyFont="1" applyBorder="1" applyAlignment="1">
      <alignment horizontal="centerContinuous" vertical="center"/>
    </xf>
    <xf numFmtId="3" fontId="73" fillId="0" borderId="86" xfId="0" applyNumberFormat="1" applyFont="1" applyBorder="1" applyAlignment="1">
      <alignment horizontal="centerContinuous" vertical="center"/>
    </xf>
    <xf numFmtId="3" fontId="73" fillId="0" borderId="87" xfId="0" applyNumberFormat="1" applyFont="1" applyBorder="1" applyAlignment="1">
      <alignment horizontal="centerContinuous" vertical="center"/>
    </xf>
    <xf numFmtId="0" fontId="74" fillId="0" borderId="88" xfId="0" applyFont="1" applyBorder="1" applyAlignment="1">
      <alignment vertical="center"/>
    </xf>
    <xf numFmtId="0" fontId="73" fillId="0" borderId="88" xfId="0" applyFont="1" applyBorder="1" applyAlignment="1">
      <alignment horizontal="center" vertical="center"/>
    </xf>
    <xf numFmtId="3" fontId="73" fillId="0" borderId="89" xfId="0" applyNumberFormat="1" applyFont="1" applyBorder="1" applyAlignment="1">
      <alignment horizontal="center" vertical="center"/>
    </xf>
    <xf numFmtId="3" fontId="73" fillId="0" borderId="90" xfId="0" applyNumberFormat="1" applyFont="1" applyBorder="1" applyAlignment="1">
      <alignment horizontal="center" vertical="center"/>
    </xf>
    <xf numFmtId="3" fontId="73" fillId="0" borderId="91" xfId="0" applyNumberFormat="1" applyFont="1" applyBorder="1" applyAlignment="1">
      <alignment horizontal="center" vertical="center"/>
    </xf>
    <xf numFmtId="3" fontId="73" fillId="0" borderId="69" xfId="0" applyNumberFormat="1" applyFont="1" applyBorder="1" applyAlignment="1">
      <alignment horizontal="center" vertical="center"/>
    </xf>
    <xf numFmtId="3" fontId="73" fillId="0" borderId="68" xfId="0" applyNumberFormat="1" applyFont="1" applyBorder="1" applyAlignment="1">
      <alignment horizontal="center" vertical="center"/>
    </xf>
    <xf numFmtId="233" fontId="73" fillId="0" borderId="91" xfId="0" applyNumberFormat="1" applyFont="1" applyBorder="1" applyAlignment="1">
      <alignment horizontal="center" vertical="center"/>
    </xf>
    <xf numFmtId="233" fontId="73" fillId="0" borderId="68" xfId="0" applyNumberFormat="1" applyFont="1" applyBorder="1" applyAlignment="1">
      <alignment horizontal="center" vertical="center"/>
    </xf>
    <xf numFmtId="3" fontId="73" fillId="0" borderId="92" xfId="0" applyNumberFormat="1" applyFont="1" applyBorder="1" applyAlignment="1">
      <alignment horizontal="center" vertical="center"/>
    </xf>
    <xf numFmtId="233" fontId="73" fillId="0" borderId="89" xfId="0" applyNumberFormat="1" applyFont="1" applyBorder="1" applyAlignment="1">
      <alignment horizontal="center" vertical="center"/>
    </xf>
    <xf numFmtId="0" fontId="73" fillId="0" borderId="84" xfId="0" applyFont="1" applyBorder="1" applyAlignment="1">
      <alignment vertical="center"/>
    </xf>
    <xf numFmtId="3" fontId="73" fillId="0" borderId="84" xfId="0" applyNumberFormat="1" applyFont="1" applyBorder="1" applyAlignment="1">
      <alignment/>
    </xf>
    <xf numFmtId="3" fontId="73" fillId="0" borderId="93" xfId="0" applyNumberFormat="1" applyFont="1" applyBorder="1" applyAlignment="1">
      <alignment horizontal="center"/>
    </xf>
    <xf numFmtId="3" fontId="73" fillId="0" borderId="94" xfId="0" applyNumberFormat="1" applyFont="1" applyBorder="1" applyAlignment="1">
      <alignment/>
    </xf>
    <xf numFmtId="3" fontId="73" fillId="0" borderId="85" xfId="0" applyNumberFormat="1" applyFont="1" applyBorder="1" applyAlignment="1">
      <alignment horizontal="center"/>
    </xf>
    <xf numFmtId="3" fontId="73" fillId="0" borderId="86" xfId="0" applyNumberFormat="1" applyFont="1" applyBorder="1" applyAlignment="1">
      <alignment/>
    </xf>
    <xf numFmtId="233" fontId="73" fillId="0" borderId="93" xfId="0" applyNumberFormat="1" applyFont="1" applyBorder="1" applyAlignment="1">
      <alignment/>
    </xf>
    <xf numFmtId="233" fontId="73" fillId="0" borderId="87" xfId="0" applyNumberFormat="1" applyFont="1" applyBorder="1" applyAlignment="1">
      <alignment/>
    </xf>
    <xf numFmtId="3" fontId="73" fillId="0" borderId="93" xfId="0" applyNumberFormat="1" applyFont="1" applyBorder="1" applyAlignment="1">
      <alignment/>
    </xf>
    <xf numFmtId="3" fontId="73" fillId="0" borderId="85" xfId="0" applyNumberFormat="1" applyFont="1" applyBorder="1" applyAlignment="1">
      <alignment/>
    </xf>
    <xf numFmtId="3" fontId="73" fillId="0" borderId="87" xfId="0" applyNumberFormat="1" applyFont="1" applyBorder="1" applyAlignment="1">
      <alignment/>
    </xf>
    <xf numFmtId="0" fontId="73" fillId="0" borderId="84" xfId="0" applyFont="1" applyBorder="1" applyAlignment="1">
      <alignment/>
    </xf>
    <xf numFmtId="0" fontId="74" fillId="0" borderId="88" xfId="0" applyFont="1" applyBorder="1" applyAlignment="1">
      <alignment/>
    </xf>
    <xf numFmtId="0" fontId="74" fillId="0" borderId="0" xfId="0" applyFont="1" applyAlignment="1" applyProtection="1">
      <alignment/>
      <protection locked="0"/>
    </xf>
    <xf numFmtId="0" fontId="73" fillId="0" borderId="88" xfId="0" applyFont="1" applyBorder="1" applyAlignment="1">
      <alignment vertical="center"/>
    </xf>
    <xf numFmtId="3" fontId="73" fillId="0" borderId="88" xfId="0" applyNumberFormat="1" applyFont="1" applyBorder="1" applyAlignment="1">
      <alignment/>
    </xf>
    <xf numFmtId="3" fontId="73" fillId="0" borderId="80" xfId="0" applyNumberFormat="1" applyFont="1" applyBorder="1" applyAlignment="1">
      <alignment horizontal="center"/>
    </xf>
    <xf numFmtId="3" fontId="73" fillId="0" borderId="81" xfId="0" applyNumberFormat="1" applyFont="1" applyBorder="1" applyAlignment="1">
      <alignment/>
    </xf>
    <xf numFmtId="3" fontId="73" fillId="0" borderId="0" xfId="0" applyNumberFormat="1" applyFont="1" applyBorder="1" applyAlignment="1">
      <alignment horizontal="center"/>
    </xf>
    <xf numFmtId="3" fontId="73" fillId="0" borderId="75" xfId="0" applyNumberFormat="1" applyFont="1" applyBorder="1" applyAlignment="1">
      <alignment/>
    </xf>
    <xf numFmtId="233" fontId="73" fillId="0" borderId="80" xfId="0" applyNumberFormat="1" applyFont="1" applyBorder="1" applyAlignment="1">
      <alignment/>
    </xf>
    <xf numFmtId="233" fontId="73" fillId="0" borderId="95" xfId="0" applyNumberFormat="1" applyFont="1" applyBorder="1" applyAlignment="1">
      <alignment/>
    </xf>
    <xf numFmtId="3" fontId="73" fillId="0" borderId="80" xfId="0" applyNumberFormat="1" applyFont="1" applyBorder="1" applyAlignment="1">
      <alignment/>
    </xf>
    <xf numFmtId="3" fontId="73" fillId="0" borderId="0" xfId="0" applyNumberFormat="1" applyFont="1" applyBorder="1" applyAlignment="1">
      <alignment/>
    </xf>
    <xf numFmtId="233" fontId="73" fillId="0" borderId="0" xfId="0" applyNumberFormat="1" applyFont="1" applyBorder="1" applyAlignment="1">
      <alignment/>
    </xf>
    <xf numFmtId="0" fontId="73" fillId="0" borderId="88" xfId="0" applyFont="1" applyBorder="1" applyAlignment="1">
      <alignment/>
    </xf>
    <xf numFmtId="4" fontId="73" fillId="0" borderId="81" xfId="0" applyNumberFormat="1" applyFont="1" applyBorder="1" applyAlignment="1">
      <alignment/>
    </xf>
    <xf numFmtId="4" fontId="73" fillId="0" borderId="0" xfId="0" applyNumberFormat="1" applyFont="1" applyBorder="1" applyAlignment="1">
      <alignment/>
    </xf>
    <xf numFmtId="4" fontId="73" fillId="0" borderId="75" xfId="0" applyNumberFormat="1" applyFont="1" applyBorder="1" applyAlignment="1">
      <alignment/>
    </xf>
    <xf numFmtId="4" fontId="73" fillId="0" borderId="80" xfId="0" applyNumberFormat="1" applyFont="1" applyBorder="1" applyAlignment="1">
      <alignment/>
    </xf>
    <xf numFmtId="4" fontId="73" fillId="0" borderId="95" xfId="0" applyNumberFormat="1" applyFont="1" applyBorder="1" applyAlignment="1">
      <alignment/>
    </xf>
    <xf numFmtId="3" fontId="73" fillId="0" borderId="95" xfId="0" applyNumberFormat="1" applyFont="1" applyBorder="1" applyAlignment="1">
      <alignment/>
    </xf>
    <xf numFmtId="3" fontId="73" fillId="0" borderId="96" xfId="0" applyNumberFormat="1" applyFont="1" applyBorder="1" applyAlignment="1">
      <alignment/>
    </xf>
    <xf numFmtId="0" fontId="73" fillId="0" borderId="95" xfId="0" applyFont="1" applyBorder="1" applyAlignment="1">
      <alignment horizontal="center"/>
    </xf>
    <xf numFmtId="0" fontId="73" fillId="0" borderId="0" xfId="0" applyFont="1" applyBorder="1" applyAlignment="1">
      <alignment horizontal="center"/>
    </xf>
    <xf numFmtId="0" fontId="73" fillId="0" borderId="88" xfId="0" applyFont="1" applyBorder="1" applyAlignment="1">
      <alignment horizontal="center"/>
    </xf>
    <xf numFmtId="0" fontId="73" fillId="0" borderId="97" xfId="0" applyFont="1" applyBorder="1" applyAlignment="1">
      <alignment horizontal="center" vertical="center"/>
    </xf>
    <xf numFmtId="3" fontId="73" fillId="0" borderId="98" xfId="0" applyNumberFormat="1" applyFont="1" applyBorder="1" applyAlignment="1">
      <alignment/>
    </xf>
    <xf numFmtId="0" fontId="73" fillId="0" borderId="99" xfId="0" applyFont="1" applyBorder="1" applyAlignment="1">
      <alignment horizontal="center"/>
    </xf>
    <xf numFmtId="3" fontId="73" fillId="0" borderId="100" xfId="0" applyNumberFormat="1" applyFont="1" applyBorder="1" applyAlignment="1">
      <alignment/>
    </xf>
    <xf numFmtId="0" fontId="73" fillId="0" borderId="101" xfId="0" applyFont="1" applyBorder="1" applyAlignment="1">
      <alignment horizontal="center"/>
    </xf>
    <xf numFmtId="3" fontId="73" fillId="0" borderId="102" xfId="0" applyNumberFormat="1" applyFont="1" applyBorder="1" applyAlignment="1">
      <alignment/>
    </xf>
    <xf numFmtId="0" fontId="73" fillId="0" borderId="103" xfId="0" applyFont="1" applyBorder="1" applyAlignment="1">
      <alignment horizontal="center"/>
    </xf>
    <xf numFmtId="3" fontId="73" fillId="0" borderId="104" xfId="0" applyNumberFormat="1" applyFont="1" applyBorder="1" applyAlignment="1">
      <alignment/>
    </xf>
    <xf numFmtId="3" fontId="73" fillId="0" borderId="105" xfId="0" applyNumberFormat="1" applyFont="1" applyBorder="1" applyAlignment="1">
      <alignment/>
    </xf>
    <xf numFmtId="0" fontId="73" fillId="0" borderId="106" xfId="0" applyFont="1" applyBorder="1" applyAlignment="1">
      <alignment horizontal="center"/>
    </xf>
    <xf numFmtId="3" fontId="73" fillId="0" borderId="107" xfId="0" applyNumberFormat="1" applyFont="1" applyBorder="1" applyAlignment="1">
      <alignment/>
    </xf>
    <xf numFmtId="0" fontId="73" fillId="0" borderId="108" xfId="0" applyFont="1" applyBorder="1" applyAlignment="1">
      <alignment horizontal="center"/>
    </xf>
    <xf numFmtId="3" fontId="0" fillId="0" borderId="0" xfId="0" applyNumberFormat="1" applyFont="1" applyAlignment="1" applyProtection="1">
      <alignment vertical="center"/>
      <protection locked="0"/>
    </xf>
    <xf numFmtId="3" fontId="76" fillId="0" borderId="0" xfId="0" applyNumberFormat="1" applyFont="1" applyAlignment="1">
      <alignment vertical="center"/>
    </xf>
    <xf numFmtId="3" fontId="0" fillId="0" borderId="109" xfId="0" applyNumberFormat="1" applyFont="1" applyBorder="1" applyAlignment="1" applyProtection="1">
      <alignment vertical="center"/>
      <protection locked="0"/>
    </xf>
    <xf numFmtId="3" fontId="0" fillId="0" borderId="109" xfId="0" applyNumberFormat="1" applyFont="1" applyBorder="1" applyAlignment="1" applyProtection="1">
      <alignment vertical="center" shrinkToFit="1"/>
      <protection locked="0"/>
    </xf>
    <xf numFmtId="3" fontId="0" fillId="0" borderId="0" xfId="0" applyNumberFormat="1" applyFont="1" applyAlignment="1">
      <alignment vertical="center"/>
    </xf>
    <xf numFmtId="3" fontId="13" fillId="0" borderId="110" xfId="0" applyNumberFormat="1" applyFont="1" applyFill="1" applyBorder="1" applyAlignment="1">
      <alignment horizontal="distributed" vertical="center" wrapText="1"/>
    </xf>
    <xf numFmtId="3" fontId="13" fillId="0" borderId="111" xfId="0" applyNumberFormat="1" applyFont="1" applyFill="1" applyBorder="1" applyAlignment="1">
      <alignment horizontal="center" vertical="center" wrapText="1"/>
    </xf>
    <xf numFmtId="3" fontId="13" fillId="0" borderId="112" xfId="0" applyNumberFormat="1" applyFont="1" applyFill="1" applyBorder="1" applyAlignment="1">
      <alignment horizontal="center" vertical="center" wrapText="1"/>
    </xf>
    <xf numFmtId="3" fontId="13" fillId="0" borderId="113" xfId="0" applyNumberFormat="1" applyFont="1" applyFill="1" applyBorder="1" applyAlignment="1">
      <alignment horizontal="center" vertical="center" wrapText="1"/>
    </xf>
    <xf numFmtId="3" fontId="13" fillId="0" borderId="28" xfId="0" applyNumberFormat="1" applyFont="1" applyFill="1" applyBorder="1" applyAlignment="1">
      <alignment horizontal="center" vertical="center" wrapText="1"/>
    </xf>
    <xf numFmtId="3" fontId="13" fillId="0" borderId="29" xfId="0" applyNumberFormat="1" applyFont="1" applyFill="1" applyBorder="1" applyAlignment="1">
      <alignment horizontal="center" vertical="center" wrapText="1"/>
    </xf>
    <xf numFmtId="3" fontId="13" fillId="0" borderId="28" xfId="0" applyNumberFormat="1" applyFont="1" applyFill="1" applyBorder="1" applyAlignment="1">
      <alignment horizontal="center" vertical="center" shrinkToFit="1"/>
    </xf>
    <xf numFmtId="3" fontId="13" fillId="0" borderId="113" xfId="0" applyNumberFormat="1" applyFont="1" applyFill="1" applyBorder="1" applyAlignment="1">
      <alignment horizontal="center" vertical="center"/>
    </xf>
    <xf numFmtId="0" fontId="75" fillId="0" borderId="28" xfId="0" applyFont="1" applyFill="1" applyBorder="1" applyAlignment="1">
      <alignment horizontal="center" vertical="center"/>
    </xf>
    <xf numFmtId="3" fontId="13" fillId="0" borderId="114" xfId="0" applyNumberFormat="1" applyFont="1" applyFill="1" applyBorder="1" applyAlignment="1">
      <alignment horizontal="center" vertical="center"/>
    </xf>
    <xf numFmtId="3" fontId="13" fillId="0" borderId="115" xfId="0" applyNumberFormat="1" applyFont="1" applyFill="1" applyBorder="1" applyAlignment="1">
      <alignment horizontal="center" vertical="center"/>
    </xf>
    <xf numFmtId="3" fontId="13" fillId="0" borderId="116" xfId="0" applyNumberFormat="1" applyFont="1" applyFill="1" applyBorder="1" applyAlignment="1">
      <alignment horizontal="center" vertical="center"/>
    </xf>
    <xf numFmtId="3" fontId="13" fillId="0" borderId="117" xfId="0" applyNumberFormat="1" applyFont="1" applyFill="1" applyBorder="1" applyAlignment="1" applyProtection="1">
      <alignment horizontal="center" vertical="center" wrapText="1"/>
      <protection locked="0"/>
    </xf>
    <xf numFmtId="3" fontId="13" fillId="0" borderId="0" xfId="0" applyNumberFormat="1" applyFont="1" applyAlignment="1">
      <alignment vertical="center"/>
    </xf>
    <xf numFmtId="0" fontId="75" fillId="0" borderId="118" xfId="0" applyFont="1" applyFill="1" applyBorder="1" applyAlignment="1">
      <alignment horizontal="distributed" vertical="center" wrapText="1"/>
    </xf>
    <xf numFmtId="0" fontId="75" fillId="0" borderId="12" xfId="0" applyFont="1" applyFill="1" applyBorder="1" applyAlignment="1">
      <alignment horizontal="center" vertical="center" wrapText="1"/>
    </xf>
    <xf numFmtId="0" fontId="75" fillId="0" borderId="30" xfId="0" applyFont="1" applyFill="1" applyBorder="1" applyAlignment="1">
      <alignment horizontal="center" vertical="center" wrapText="1"/>
    </xf>
    <xf numFmtId="3" fontId="13" fillId="0" borderId="119" xfId="0" applyNumberFormat="1" applyFont="1" applyFill="1" applyBorder="1" applyAlignment="1">
      <alignment horizontal="center" vertical="center" wrapText="1"/>
    </xf>
    <xf numFmtId="3" fontId="13" fillId="0" borderId="120" xfId="0" applyNumberFormat="1" applyFont="1" applyFill="1" applyBorder="1" applyAlignment="1">
      <alignment horizontal="center" vertical="center" wrapText="1"/>
    </xf>
    <xf numFmtId="3" fontId="13" fillId="0" borderId="109" xfId="0" applyNumberFormat="1" applyFont="1" applyFill="1" applyBorder="1" applyAlignment="1">
      <alignment horizontal="center" vertical="center" wrapText="1"/>
    </xf>
    <xf numFmtId="3" fontId="13" fillId="0" borderId="121" xfId="0" applyNumberFormat="1" applyFont="1" applyFill="1" applyBorder="1" applyAlignment="1">
      <alignment horizontal="center" vertical="center" wrapText="1"/>
    </xf>
    <xf numFmtId="0" fontId="75" fillId="0" borderId="0" xfId="0" applyFont="1" applyFill="1" applyAlignment="1">
      <alignment horizontal="center" vertical="center" shrinkToFit="1"/>
    </xf>
    <xf numFmtId="0" fontId="75" fillId="0" borderId="120" xfId="0" applyFont="1" applyFill="1" applyBorder="1" applyAlignment="1">
      <alignment horizontal="center" vertical="center"/>
    </xf>
    <xf numFmtId="0" fontId="75" fillId="0" borderId="109" xfId="0" applyFont="1" applyFill="1" applyBorder="1" applyAlignment="1">
      <alignment horizontal="center" vertical="center"/>
    </xf>
    <xf numFmtId="3" fontId="13" fillId="0" borderId="122" xfId="0" applyNumberFormat="1" applyFont="1" applyFill="1" applyBorder="1" applyAlignment="1">
      <alignment horizontal="center" vertical="center"/>
    </xf>
    <xf numFmtId="3" fontId="13" fillId="0" borderId="123" xfId="0" applyNumberFormat="1" applyFont="1" applyFill="1" applyBorder="1" applyAlignment="1">
      <alignment horizontal="center" vertical="center"/>
    </xf>
    <xf numFmtId="3" fontId="13" fillId="0" borderId="114" xfId="0" applyNumberFormat="1" applyFont="1" applyFill="1" applyBorder="1" applyAlignment="1" applyProtection="1">
      <alignment horizontal="center" vertical="center"/>
      <protection locked="0"/>
    </xf>
    <xf numFmtId="3" fontId="13" fillId="0" borderId="115" xfId="0" applyNumberFormat="1" applyFont="1" applyFill="1" applyBorder="1" applyAlignment="1" applyProtection="1">
      <alignment horizontal="center" vertical="center"/>
      <protection locked="0"/>
    </xf>
    <xf numFmtId="3" fontId="13" fillId="0" borderId="116" xfId="0" applyNumberFormat="1" applyFont="1" applyFill="1" applyBorder="1" applyAlignment="1" applyProtection="1">
      <alignment horizontal="center" vertical="center"/>
      <protection locked="0"/>
    </xf>
    <xf numFmtId="0" fontId="75" fillId="0" borderId="124" xfId="0" applyFont="1" applyFill="1" applyBorder="1" applyAlignment="1">
      <alignment horizontal="center" vertical="center" wrapText="1"/>
    </xf>
    <xf numFmtId="0" fontId="75" fillId="0" borderId="125" xfId="0" applyFont="1" applyFill="1" applyBorder="1" applyAlignment="1">
      <alignment horizontal="distributed" vertical="center" wrapText="1"/>
    </xf>
    <xf numFmtId="0" fontId="13" fillId="0" borderId="126" xfId="0" applyFont="1" applyFill="1" applyBorder="1" applyAlignment="1">
      <alignment horizontal="center" vertical="center" wrapText="1"/>
    </xf>
    <xf numFmtId="0" fontId="75" fillId="0" borderId="36" xfId="0" applyFont="1" applyFill="1" applyBorder="1" applyAlignment="1">
      <alignment horizontal="center" vertical="center" wrapText="1"/>
    </xf>
    <xf numFmtId="3" fontId="13" fillId="0" borderId="127" xfId="0" applyNumberFormat="1" applyFont="1" applyFill="1" applyBorder="1" applyAlignment="1">
      <alignment horizontal="center" vertical="center" wrapText="1"/>
    </xf>
    <xf numFmtId="3" fontId="13" fillId="0" borderId="128" xfId="0" applyNumberFormat="1" applyFont="1" applyFill="1" applyBorder="1" applyAlignment="1">
      <alignment horizontal="center" vertical="center" wrapText="1"/>
    </xf>
    <xf numFmtId="3" fontId="13" fillId="0" borderId="129" xfId="0" applyNumberFormat="1" applyFont="1" applyFill="1" applyBorder="1" applyAlignment="1">
      <alignment horizontal="center" vertical="center" wrapText="1"/>
    </xf>
    <xf numFmtId="0" fontId="75" fillId="0" borderId="109" xfId="0" applyFont="1" applyFill="1" applyBorder="1" applyAlignment="1">
      <alignment horizontal="center" vertical="center" shrinkToFit="1"/>
    </xf>
    <xf numFmtId="3" fontId="77" fillId="0" borderId="127" xfId="0" applyNumberFormat="1" applyFont="1" applyFill="1" applyBorder="1" applyAlignment="1">
      <alignment horizontal="center" vertical="center"/>
    </xf>
    <xf numFmtId="3" fontId="77" fillId="0" borderId="128" xfId="0" applyNumberFormat="1" applyFont="1" applyFill="1" applyBorder="1" applyAlignment="1">
      <alignment horizontal="center" vertical="center"/>
    </xf>
    <xf numFmtId="3" fontId="77" fillId="0" borderId="123" xfId="0" applyNumberFormat="1" applyFont="1" applyFill="1" applyBorder="1" applyAlignment="1">
      <alignment horizontal="center" vertical="center"/>
    </xf>
    <xf numFmtId="3" fontId="13" fillId="0" borderId="120" xfId="0" applyNumberFormat="1" applyFont="1" applyFill="1" applyBorder="1" applyAlignment="1">
      <alignment horizontal="center" vertical="center"/>
    </xf>
    <xf numFmtId="3" fontId="13" fillId="0" borderId="130" xfId="0" applyNumberFormat="1" applyFont="1" applyFill="1" applyBorder="1" applyAlignment="1">
      <alignment horizontal="center" vertical="center"/>
    </xf>
    <xf numFmtId="3" fontId="13" fillId="0" borderId="131" xfId="0" applyNumberFormat="1" applyFont="1" applyFill="1" applyBorder="1" applyAlignment="1">
      <alignment horizontal="center" vertical="center"/>
    </xf>
    <xf numFmtId="3" fontId="13" fillId="0" borderId="36" xfId="0" applyNumberFormat="1" applyFont="1" applyFill="1" applyBorder="1" applyAlignment="1">
      <alignment horizontal="center" vertical="center"/>
    </xf>
    <xf numFmtId="0" fontId="13" fillId="0" borderId="132" xfId="0" applyFont="1" applyFill="1" applyBorder="1" applyAlignment="1">
      <alignment horizontal="center" vertical="center" wrapText="1"/>
    </xf>
    <xf numFmtId="0" fontId="75" fillId="0" borderId="119" xfId="0" applyFont="1" applyFill="1" applyBorder="1" applyAlignment="1">
      <alignment horizontal="distributed" vertical="center" wrapText="1"/>
    </xf>
    <xf numFmtId="0" fontId="75" fillId="0" borderId="10" xfId="0" applyFont="1" applyFill="1" applyBorder="1" applyAlignment="1">
      <alignment horizontal="distributed" vertical="center" wrapText="1"/>
    </xf>
    <xf numFmtId="3" fontId="13" fillId="0" borderId="119" xfId="0" applyNumberFormat="1" applyFont="1" applyFill="1" applyBorder="1" applyAlignment="1">
      <alignment horizontal="center" vertical="center" wrapText="1"/>
    </xf>
    <xf numFmtId="3" fontId="13" fillId="0" borderId="110" xfId="0" applyNumberFormat="1" applyFont="1" applyFill="1" applyBorder="1" applyAlignment="1">
      <alignment horizontal="center" vertical="center" wrapText="1"/>
    </xf>
    <xf numFmtId="3" fontId="13" fillId="0" borderId="112" xfId="0" applyNumberFormat="1" applyFont="1" applyFill="1" applyBorder="1" applyAlignment="1">
      <alignment horizontal="center" vertical="center" wrapText="1"/>
    </xf>
    <xf numFmtId="0" fontId="75" fillId="0" borderId="0" xfId="0" applyFont="1" applyFill="1" applyBorder="1" applyAlignment="1">
      <alignment horizontal="center" vertical="center" shrinkToFit="1"/>
    </xf>
    <xf numFmtId="3" fontId="77" fillId="0" borderId="118" xfId="0" applyNumberFormat="1" applyFont="1" applyFill="1" applyBorder="1" applyAlignment="1">
      <alignment horizontal="center" vertical="center"/>
    </xf>
    <xf numFmtId="3" fontId="77" fillId="0" borderId="12" xfId="0" applyNumberFormat="1" applyFont="1" applyFill="1" applyBorder="1" applyAlignment="1">
      <alignment horizontal="center" vertical="center"/>
    </xf>
    <xf numFmtId="3" fontId="77" fillId="0" borderId="10" xfId="0" applyNumberFormat="1" applyFont="1" applyFill="1" applyBorder="1" applyAlignment="1">
      <alignment horizontal="center" vertical="center"/>
    </xf>
    <xf numFmtId="3" fontId="13" fillId="0" borderId="119" xfId="0" applyNumberFormat="1" applyFont="1" applyFill="1" applyBorder="1" applyAlignment="1">
      <alignment horizontal="center" vertical="center"/>
    </xf>
    <xf numFmtId="3" fontId="13" fillId="0" borderId="38"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3" fontId="13" fillId="0" borderId="30" xfId="0" applyNumberFormat="1" applyFont="1" applyFill="1" applyBorder="1" applyAlignment="1">
      <alignment horizontal="center" vertical="center"/>
    </xf>
    <xf numFmtId="3" fontId="13" fillId="0" borderId="119"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vertical="center"/>
      <protection locked="0"/>
    </xf>
    <xf numFmtId="3" fontId="13" fillId="0" borderId="119" xfId="0" applyNumberFormat="1" applyFont="1" applyFill="1" applyBorder="1" applyAlignment="1" applyProtection="1">
      <alignment vertical="center"/>
      <protection locked="0"/>
    </xf>
    <xf numFmtId="3" fontId="13" fillId="0" borderId="118" xfId="0" applyNumberFormat="1" applyFont="1" applyFill="1" applyBorder="1" applyAlignment="1" applyProtection="1">
      <alignment vertical="center"/>
      <protection locked="0"/>
    </xf>
    <xf numFmtId="3" fontId="13" fillId="0" borderId="12" xfId="0" applyNumberFormat="1" applyFont="1" applyFill="1" applyBorder="1" applyAlignment="1" applyProtection="1">
      <alignment vertical="center"/>
      <protection locked="0"/>
    </xf>
    <xf numFmtId="3" fontId="13" fillId="0" borderId="3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vertical="center" shrinkToFit="1"/>
      <protection locked="0"/>
    </xf>
    <xf numFmtId="3" fontId="13" fillId="0" borderId="118" xfId="0" applyNumberFormat="1" applyFont="1" applyFill="1" applyBorder="1" applyAlignment="1">
      <alignment vertical="center"/>
    </xf>
    <xf numFmtId="3" fontId="13" fillId="0" borderId="12" xfId="0" applyNumberFormat="1" applyFont="1" applyFill="1" applyBorder="1" applyAlignment="1">
      <alignment vertical="center"/>
    </xf>
    <xf numFmtId="3" fontId="13" fillId="0" borderId="10" xfId="0" applyNumberFormat="1" applyFont="1" applyFill="1" applyBorder="1" applyAlignment="1">
      <alignment vertical="center"/>
    </xf>
    <xf numFmtId="3" fontId="13" fillId="0" borderId="133" xfId="0" applyNumberFormat="1" applyFont="1" applyFill="1" applyBorder="1" applyAlignment="1">
      <alignment vertical="center"/>
    </xf>
    <xf numFmtId="3" fontId="13" fillId="0" borderId="0" xfId="0" applyNumberFormat="1" applyFont="1" applyFill="1" applyBorder="1" applyAlignment="1">
      <alignment vertical="center"/>
    </xf>
    <xf numFmtId="3" fontId="13" fillId="0" borderId="39" xfId="0" applyNumberFormat="1" applyFont="1" applyFill="1" applyBorder="1" applyAlignment="1">
      <alignment vertical="center"/>
    </xf>
    <xf numFmtId="3" fontId="13" fillId="0" borderId="30" xfId="0" applyNumberFormat="1" applyFont="1" applyFill="1" applyBorder="1" applyAlignment="1">
      <alignment vertical="center"/>
    </xf>
    <xf numFmtId="3" fontId="13" fillId="0" borderId="124" xfId="0" applyNumberFormat="1" applyFont="1" applyFill="1" applyBorder="1" applyAlignment="1" applyProtection="1" quotePrefix="1">
      <alignment horizontal="center" vertical="center"/>
      <protection locked="0"/>
    </xf>
    <xf numFmtId="3" fontId="13" fillId="0" borderId="35" xfId="0" applyNumberFormat="1" applyFont="1" applyFill="1" applyBorder="1" applyAlignment="1" applyProtection="1">
      <alignment vertical="center"/>
      <protection locked="0"/>
    </xf>
    <xf numFmtId="3" fontId="13" fillId="0" borderId="0" xfId="0" applyNumberFormat="1" applyFont="1" applyFill="1" applyAlignment="1">
      <alignment vertical="center"/>
    </xf>
    <xf numFmtId="3" fontId="13" fillId="0" borderId="120" xfId="0" applyNumberFormat="1" applyFont="1" applyFill="1" applyBorder="1" applyAlignment="1" applyProtection="1">
      <alignment horizontal="center" vertical="center"/>
      <protection locked="0"/>
    </xf>
    <xf numFmtId="3" fontId="13" fillId="0" borderId="131" xfId="0" applyNumberFormat="1" applyFont="1" applyFill="1" applyBorder="1" applyAlignment="1" applyProtection="1">
      <alignment horizontal="center" vertical="center"/>
      <protection locked="0"/>
    </xf>
    <xf numFmtId="3" fontId="13" fillId="0" borderId="36" xfId="0" applyNumberFormat="1" applyFont="1" applyFill="1" applyBorder="1" applyAlignment="1" applyProtection="1">
      <alignment vertical="center"/>
      <protection locked="0"/>
    </xf>
    <xf numFmtId="3" fontId="13" fillId="0" borderId="120" xfId="0" applyNumberFormat="1" applyFont="1" applyFill="1" applyBorder="1" applyAlignment="1" applyProtection="1">
      <alignment vertical="center"/>
      <protection locked="0"/>
    </xf>
    <xf numFmtId="3" fontId="13" fillId="0" borderId="125" xfId="0" applyNumberFormat="1" applyFont="1" applyFill="1" applyBorder="1" applyAlignment="1" applyProtection="1">
      <alignment vertical="center"/>
      <protection locked="0"/>
    </xf>
    <xf numFmtId="3" fontId="13" fillId="0" borderId="126" xfId="0" applyNumberFormat="1" applyFont="1" applyFill="1" applyBorder="1" applyAlignment="1" applyProtection="1">
      <alignment vertical="center"/>
      <protection locked="0"/>
    </xf>
    <xf numFmtId="3" fontId="13" fillId="0" borderId="109" xfId="0" applyNumberFormat="1" applyFont="1" applyFill="1" applyBorder="1" applyAlignment="1" applyProtection="1">
      <alignment vertical="center" shrinkToFit="1"/>
      <protection locked="0"/>
    </xf>
    <xf numFmtId="3" fontId="13" fillId="0" borderId="125" xfId="0" applyNumberFormat="1" applyFont="1" applyFill="1" applyBorder="1" applyAlignment="1">
      <alignment vertical="center"/>
    </xf>
    <xf numFmtId="3" fontId="13" fillId="0" borderId="126" xfId="0" applyNumberFormat="1" applyFont="1" applyFill="1" applyBorder="1" applyAlignment="1">
      <alignment vertical="center"/>
    </xf>
    <xf numFmtId="3" fontId="13" fillId="0" borderId="131" xfId="0" applyNumberFormat="1" applyFont="1" applyFill="1" applyBorder="1" applyAlignment="1">
      <alignment vertical="center"/>
    </xf>
    <xf numFmtId="3" fontId="13" fillId="0" borderId="134" xfId="0" applyNumberFormat="1" applyFont="1" applyFill="1" applyBorder="1" applyAlignment="1">
      <alignment vertical="center"/>
    </xf>
    <xf numFmtId="3" fontId="13" fillId="0" borderId="135" xfId="0" applyNumberFormat="1" applyFont="1" applyFill="1" applyBorder="1" applyAlignment="1">
      <alignment vertical="center"/>
    </xf>
    <xf numFmtId="3" fontId="13" fillId="0" borderId="136" xfId="0" applyNumberFormat="1" applyFont="1" applyFill="1" applyBorder="1" applyAlignment="1">
      <alignment vertical="center"/>
    </xf>
    <xf numFmtId="3" fontId="13" fillId="0" borderId="130" xfId="0" applyNumberFormat="1" applyFont="1" applyFill="1" applyBorder="1" applyAlignment="1">
      <alignment vertical="center"/>
    </xf>
    <xf numFmtId="3" fontId="13" fillId="0" borderId="36" xfId="0" applyNumberFormat="1" applyFont="1" applyFill="1" applyBorder="1" applyAlignment="1">
      <alignment vertical="center"/>
    </xf>
    <xf numFmtId="3" fontId="13" fillId="0" borderId="132" xfId="0" applyNumberFormat="1" applyFont="1" applyFill="1" applyBorder="1" applyAlignment="1" applyProtection="1" quotePrefix="1">
      <alignment horizontal="center" vertical="center"/>
      <protection locked="0"/>
    </xf>
    <xf numFmtId="3" fontId="13" fillId="0" borderId="137" xfId="0" applyNumberFormat="1" applyFont="1" applyFill="1" applyBorder="1" applyAlignment="1">
      <alignment horizontal="center" vertical="center"/>
    </xf>
    <xf numFmtId="3" fontId="13" fillId="0" borderId="138" xfId="0" applyNumberFormat="1" applyFont="1" applyFill="1" applyBorder="1" applyAlignment="1" applyProtection="1">
      <alignment horizontal="center" vertical="center"/>
      <protection locked="0"/>
    </xf>
    <xf numFmtId="3" fontId="77" fillId="0" borderId="139" xfId="0" applyNumberFormat="1" applyFont="1" applyFill="1" applyBorder="1" applyAlignment="1">
      <alignment vertical="center"/>
    </xf>
    <xf numFmtId="0" fontId="13" fillId="0" borderId="137" xfId="0" applyFont="1" applyFill="1" applyBorder="1" applyAlignment="1">
      <alignment horizontal="center" vertical="center"/>
    </xf>
    <xf numFmtId="0" fontId="13" fillId="0" borderId="140" xfId="0" applyFont="1" applyFill="1" applyBorder="1" applyAlignment="1">
      <alignment vertical="center"/>
    </xf>
    <xf numFmtId="0" fontId="13" fillId="0" borderId="141" xfId="0" applyFont="1" applyFill="1" applyBorder="1" applyAlignment="1">
      <alignment vertical="center"/>
    </xf>
    <xf numFmtId="3" fontId="13" fillId="0" borderId="141" xfId="0" applyNumberFormat="1" applyFont="1" applyFill="1" applyBorder="1" applyAlignment="1" applyProtection="1">
      <alignment vertical="center"/>
      <protection locked="0"/>
    </xf>
    <xf numFmtId="3" fontId="13" fillId="0" borderId="139" xfId="0" applyNumberFormat="1" applyFont="1" applyFill="1" applyBorder="1" applyAlignment="1" applyProtection="1">
      <alignment vertical="center"/>
      <protection locked="0"/>
    </xf>
    <xf numFmtId="3" fontId="13" fillId="0" borderId="142" xfId="0" applyNumberFormat="1" applyFont="1" applyFill="1" applyBorder="1" applyAlignment="1" applyProtection="1">
      <alignment vertical="center" shrinkToFit="1"/>
      <protection locked="0"/>
    </xf>
    <xf numFmtId="3" fontId="13" fillId="0" borderId="140" xfId="0" applyNumberFormat="1" applyFont="1" applyFill="1" applyBorder="1" applyAlignment="1">
      <alignment vertical="center"/>
    </xf>
    <xf numFmtId="3" fontId="13" fillId="0" borderId="141" xfId="0" applyNumberFormat="1" applyFont="1" applyFill="1" applyBorder="1" applyAlignment="1">
      <alignment vertical="center"/>
    </xf>
    <xf numFmtId="3" fontId="13" fillId="0" borderId="138" xfId="0" applyNumberFormat="1" applyFont="1" applyFill="1" applyBorder="1" applyAlignment="1">
      <alignment vertical="center"/>
    </xf>
    <xf numFmtId="3" fontId="13" fillId="0" borderId="143" xfId="0" applyNumberFormat="1" applyFont="1" applyFill="1" applyBorder="1" applyAlignment="1" applyProtection="1">
      <alignment vertical="center"/>
      <protection locked="0"/>
    </xf>
    <xf numFmtId="3" fontId="13" fillId="0" borderId="144" xfId="0" applyNumberFormat="1" applyFont="1" applyFill="1" applyBorder="1" applyAlignment="1" applyProtection="1">
      <alignment vertical="center"/>
      <protection locked="0"/>
    </xf>
    <xf numFmtId="3" fontId="13" fillId="0" borderId="138" xfId="0" applyNumberFormat="1" applyFont="1" applyFill="1" applyBorder="1" applyAlignment="1" applyProtection="1">
      <alignment vertical="center"/>
      <protection locked="0"/>
    </xf>
    <xf numFmtId="3" fontId="13" fillId="0" borderId="137" xfId="0" applyNumberFormat="1" applyFont="1" applyFill="1" applyBorder="1" applyAlignment="1" applyProtection="1">
      <alignment vertical="center"/>
      <protection locked="0"/>
    </xf>
    <xf numFmtId="3" fontId="13" fillId="0" borderId="145" xfId="0" applyNumberFormat="1" applyFont="1" applyFill="1" applyBorder="1" applyAlignment="1" applyProtection="1">
      <alignment horizontal="center" vertical="center"/>
      <protection locked="0"/>
    </xf>
    <xf numFmtId="3" fontId="13" fillId="0" borderId="146"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77" fillId="0" borderId="147" xfId="0" applyNumberFormat="1" applyFont="1" applyFill="1" applyBorder="1" applyAlignment="1">
      <alignment vertical="center"/>
    </xf>
    <xf numFmtId="0" fontId="13" fillId="0" borderId="148" xfId="0" applyFont="1" applyFill="1" applyBorder="1" applyAlignment="1">
      <alignment horizontal="center" vertical="center"/>
    </xf>
    <xf numFmtId="0" fontId="13" fillId="0" borderId="149" xfId="0" applyFont="1" applyFill="1" applyBorder="1" applyAlignment="1">
      <alignment vertical="center"/>
    </xf>
    <xf numFmtId="3" fontId="13" fillId="0" borderId="150" xfId="0" applyNumberFormat="1" applyFont="1" applyFill="1" applyBorder="1" applyAlignment="1">
      <alignment vertical="center"/>
    </xf>
    <xf numFmtId="3" fontId="13" fillId="0" borderId="151" xfId="0" applyNumberFormat="1" applyFont="1" applyFill="1" applyBorder="1" applyAlignment="1">
      <alignment vertical="center"/>
    </xf>
    <xf numFmtId="3" fontId="13" fillId="0" borderId="152" xfId="0" applyNumberFormat="1" applyFont="1" applyFill="1" applyBorder="1" applyAlignment="1">
      <alignment vertical="center" shrinkToFit="1"/>
    </xf>
    <xf numFmtId="3" fontId="13" fillId="0" borderId="149" xfId="0" applyNumberFormat="1" applyFont="1" applyFill="1" applyBorder="1" applyAlignment="1">
      <alignment vertical="center"/>
    </xf>
    <xf numFmtId="3" fontId="13" fillId="0" borderId="147" xfId="0" applyNumberFormat="1" applyFont="1" applyFill="1" applyBorder="1" applyAlignment="1">
      <alignment vertical="center"/>
    </xf>
    <xf numFmtId="3" fontId="13" fillId="0" borderId="153" xfId="0" applyNumberFormat="1" applyFont="1" applyFill="1" applyBorder="1" applyAlignment="1" applyProtection="1">
      <alignment vertical="center"/>
      <protection locked="0"/>
    </xf>
    <xf numFmtId="3" fontId="13" fillId="0" borderId="154" xfId="0" applyNumberFormat="1" applyFont="1" applyFill="1" applyBorder="1" applyAlignment="1" applyProtection="1">
      <alignment vertical="center"/>
      <protection locked="0"/>
    </xf>
    <xf numFmtId="3" fontId="13" fillId="0" borderId="147" xfId="0" applyNumberFormat="1" applyFont="1" applyFill="1" applyBorder="1" applyAlignment="1" applyProtection="1">
      <alignment vertical="center"/>
      <protection locked="0"/>
    </xf>
    <xf numFmtId="3" fontId="13" fillId="0" borderId="148" xfId="0" applyNumberFormat="1" applyFont="1" applyFill="1" applyBorder="1" applyAlignment="1" applyProtection="1">
      <alignment vertical="center"/>
      <protection locked="0"/>
    </xf>
    <xf numFmtId="3" fontId="13" fillId="0" borderId="32" xfId="0" applyNumberFormat="1" applyFont="1" applyFill="1" applyBorder="1" applyAlignment="1" applyProtection="1">
      <alignment vertical="center"/>
      <protection locked="0"/>
    </xf>
    <xf numFmtId="3" fontId="13" fillId="0" borderId="152" xfId="0" applyNumberFormat="1" applyFont="1" applyFill="1" applyBorder="1" applyAlignment="1">
      <alignment horizontal="center" vertical="center"/>
    </xf>
    <xf numFmtId="0" fontId="75" fillId="0" borderId="118" xfId="0" applyFont="1" applyFill="1" applyBorder="1" applyAlignment="1">
      <alignment vertical="center"/>
    </xf>
    <xf numFmtId="0" fontId="75" fillId="0" borderId="12" xfId="0" applyFont="1" applyFill="1" applyBorder="1" applyAlignment="1">
      <alignment vertical="center"/>
    </xf>
    <xf numFmtId="3" fontId="77" fillId="0" borderId="155" xfId="0" applyNumberFormat="1" applyFont="1" applyFill="1" applyBorder="1" applyAlignment="1" applyProtection="1">
      <alignment vertical="center"/>
      <protection locked="0"/>
    </xf>
    <xf numFmtId="0" fontId="13" fillId="0" borderId="156" xfId="0" applyFont="1" applyFill="1" applyBorder="1" applyAlignment="1">
      <alignment horizontal="center" vertical="center"/>
    </xf>
    <xf numFmtId="0" fontId="13" fillId="0" borderId="157" xfId="0" applyFont="1" applyFill="1" applyBorder="1" applyAlignment="1">
      <alignment vertical="center"/>
    </xf>
    <xf numFmtId="3" fontId="13" fillId="0" borderId="158" xfId="0" applyNumberFormat="1" applyFont="1" applyFill="1" applyBorder="1" applyAlignment="1">
      <alignment vertical="center"/>
    </xf>
    <xf numFmtId="0" fontId="13" fillId="0" borderId="158" xfId="0" applyFont="1" applyFill="1" applyBorder="1" applyAlignment="1">
      <alignment vertical="center"/>
    </xf>
    <xf numFmtId="3" fontId="13" fillId="0" borderId="159" xfId="0" applyNumberFormat="1" applyFont="1" applyFill="1" applyBorder="1" applyAlignment="1" applyProtection="1">
      <alignment vertical="center"/>
      <protection locked="0"/>
    </xf>
    <xf numFmtId="3" fontId="13" fillId="0" borderId="156" xfId="0" applyNumberFormat="1" applyFont="1" applyFill="1" applyBorder="1" applyAlignment="1" applyProtection="1">
      <alignment vertical="center" shrinkToFit="1"/>
      <protection locked="0"/>
    </xf>
    <xf numFmtId="3" fontId="13" fillId="0" borderId="157" xfId="0" applyNumberFormat="1" applyFont="1" applyFill="1" applyBorder="1" applyAlignment="1">
      <alignment vertical="center"/>
    </xf>
    <xf numFmtId="3" fontId="13" fillId="0" borderId="155" xfId="0" applyNumberFormat="1" applyFont="1" applyFill="1" applyBorder="1" applyAlignment="1">
      <alignment vertical="center"/>
    </xf>
    <xf numFmtId="3" fontId="13" fillId="0" borderId="160" xfId="0" applyNumberFormat="1" applyFont="1" applyFill="1" applyBorder="1" applyAlignment="1" applyProtection="1">
      <alignment vertical="center"/>
      <protection locked="0"/>
    </xf>
    <xf numFmtId="3" fontId="13" fillId="0" borderId="161" xfId="0" applyNumberFormat="1" applyFont="1" applyFill="1" applyBorder="1" applyAlignment="1" applyProtection="1">
      <alignment vertical="center"/>
      <protection locked="0"/>
    </xf>
    <xf numFmtId="3" fontId="13" fillId="0" borderId="155" xfId="0" applyNumberFormat="1" applyFont="1" applyFill="1" applyBorder="1" applyAlignment="1" applyProtection="1">
      <alignment vertical="center"/>
      <protection locked="0"/>
    </xf>
    <xf numFmtId="3" fontId="13" fillId="0" borderId="162" xfId="0" applyNumberFormat="1" applyFont="1" applyFill="1" applyBorder="1" applyAlignment="1" applyProtection="1">
      <alignment vertical="center"/>
      <protection locked="0"/>
    </xf>
    <xf numFmtId="3" fontId="13" fillId="0" borderId="156" xfId="0" applyNumberFormat="1" applyFont="1" applyFill="1" applyBorder="1" applyAlignment="1" applyProtection="1">
      <alignment horizontal="center" vertical="center"/>
      <protection locked="0"/>
    </xf>
    <xf numFmtId="3" fontId="13" fillId="0" borderId="163" xfId="0" applyNumberFormat="1" applyFont="1" applyFill="1" applyBorder="1" applyAlignment="1" applyProtection="1">
      <alignment vertical="center" shrinkToFit="1"/>
      <protection locked="0"/>
    </xf>
    <xf numFmtId="0" fontId="13" fillId="0" borderId="164" xfId="0" applyFont="1" applyFill="1" applyBorder="1" applyAlignment="1">
      <alignment horizontal="center" vertical="center"/>
    </xf>
    <xf numFmtId="3" fontId="13" fillId="0" borderId="157" xfId="0" applyNumberFormat="1" applyFont="1" applyFill="1" applyBorder="1" applyAlignment="1" applyProtection="1">
      <alignment vertical="center"/>
      <protection locked="0"/>
    </xf>
    <xf numFmtId="3" fontId="13" fillId="0" borderId="158" xfId="0" applyNumberFormat="1" applyFont="1" applyFill="1" applyBorder="1" applyAlignment="1" applyProtection="1">
      <alignment vertical="center"/>
      <protection locked="0"/>
    </xf>
    <xf numFmtId="3" fontId="13" fillId="0" borderId="58" xfId="0" applyNumberFormat="1" applyFont="1" applyFill="1" applyBorder="1" applyAlignment="1" applyProtection="1">
      <alignment vertical="center" shrinkToFit="1"/>
      <protection locked="0"/>
    </xf>
    <xf numFmtId="3" fontId="13" fillId="0" borderId="165" xfId="0" applyNumberFormat="1" applyFont="1" applyFill="1" applyBorder="1" applyAlignment="1">
      <alignment vertical="center"/>
    </xf>
    <xf numFmtId="3" fontId="13" fillId="0" borderId="16" xfId="0" applyNumberFormat="1" applyFont="1" applyFill="1" applyBorder="1" applyAlignment="1">
      <alignment vertical="center"/>
    </xf>
    <xf numFmtId="3" fontId="13" fillId="0" borderId="21" xfId="0" applyNumberFormat="1" applyFont="1" applyFill="1" applyBorder="1" applyAlignment="1">
      <alignment vertical="center"/>
    </xf>
    <xf numFmtId="3" fontId="13" fillId="0" borderId="166" xfId="0" applyNumberFormat="1" applyFont="1" applyFill="1" applyBorder="1" applyAlignment="1" applyProtection="1">
      <alignment vertical="center"/>
      <protection locked="0"/>
    </xf>
    <xf numFmtId="3" fontId="13" fillId="0" borderId="47" xfId="0" applyNumberFormat="1" applyFont="1" applyFill="1" applyBorder="1" applyAlignment="1" applyProtection="1">
      <alignment vertical="center"/>
      <protection locked="0"/>
    </xf>
    <xf numFmtId="3" fontId="13" fillId="0" borderId="21" xfId="0" applyNumberFormat="1" applyFont="1" applyFill="1" applyBorder="1" applyAlignment="1" applyProtection="1">
      <alignment vertical="center"/>
      <protection locked="0"/>
    </xf>
    <xf numFmtId="3" fontId="13" fillId="0" borderId="167" xfId="0" applyNumberFormat="1" applyFont="1" applyFill="1" applyBorder="1" applyAlignment="1" applyProtection="1">
      <alignment vertical="center"/>
      <protection locked="0"/>
    </xf>
    <xf numFmtId="3" fontId="13" fillId="0" borderId="168" xfId="0" applyNumberFormat="1" applyFont="1" applyFill="1" applyBorder="1" applyAlignment="1" applyProtection="1">
      <alignment horizontal="center" vertical="center"/>
      <protection locked="0"/>
    </xf>
    <xf numFmtId="0" fontId="75" fillId="0" borderId="169" xfId="0" applyFont="1" applyFill="1" applyBorder="1" applyAlignment="1">
      <alignment vertical="center"/>
    </xf>
    <xf numFmtId="0" fontId="75" fillId="0" borderId="14" xfId="0" applyFont="1" applyFill="1" applyBorder="1" applyAlignment="1">
      <alignment vertical="center"/>
    </xf>
    <xf numFmtId="3" fontId="77" fillId="0" borderId="170" xfId="0" applyNumberFormat="1" applyFont="1" applyFill="1" applyBorder="1" applyAlignment="1" applyProtection="1">
      <alignment horizontal="center" vertical="center" shrinkToFit="1"/>
      <protection locked="0"/>
    </xf>
    <xf numFmtId="3" fontId="13" fillId="0" borderId="171" xfId="0" applyNumberFormat="1" applyFont="1" applyFill="1" applyBorder="1" applyAlignment="1" applyProtection="1">
      <alignment vertical="center"/>
      <protection locked="0"/>
    </xf>
    <xf numFmtId="3" fontId="13" fillId="0" borderId="172" xfId="0" applyNumberFormat="1" applyFont="1" applyFill="1" applyBorder="1" applyAlignment="1" applyProtection="1">
      <alignment vertical="center"/>
      <protection locked="0"/>
    </xf>
    <xf numFmtId="3" fontId="13" fillId="0" borderId="173" xfId="0" applyNumberFormat="1" applyFont="1" applyFill="1" applyBorder="1" applyAlignment="1" applyProtection="1">
      <alignment vertical="center"/>
      <protection locked="0"/>
    </xf>
    <xf numFmtId="3" fontId="13" fillId="0" borderId="58" xfId="0" applyNumberFormat="1" applyFont="1" applyFill="1" applyBorder="1" applyAlignment="1" applyProtection="1">
      <alignment horizontal="center" vertical="center" shrinkToFit="1"/>
      <protection locked="0"/>
    </xf>
    <xf numFmtId="3" fontId="13" fillId="0" borderId="171" xfId="0" applyNumberFormat="1" applyFont="1" applyFill="1" applyBorder="1" applyAlignment="1">
      <alignment vertical="center"/>
    </xf>
    <xf numFmtId="3" fontId="13" fillId="0" borderId="172" xfId="0" applyNumberFormat="1" applyFont="1" applyFill="1" applyBorder="1" applyAlignment="1">
      <alignment vertical="center"/>
    </xf>
    <xf numFmtId="3" fontId="13" fillId="0" borderId="170" xfId="0" applyNumberFormat="1" applyFont="1" applyFill="1" applyBorder="1" applyAlignment="1">
      <alignment vertical="center"/>
    </xf>
    <xf numFmtId="3" fontId="13" fillId="0" borderId="174" xfId="0" applyNumberFormat="1" applyFont="1" applyFill="1" applyBorder="1" applyAlignment="1" applyProtection="1">
      <alignment vertical="center"/>
      <protection locked="0"/>
    </xf>
    <xf numFmtId="3" fontId="13" fillId="0" borderId="175" xfId="0" applyNumberFormat="1" applyFont="1" applyFill="1" applyBorder="1" applyAlignment="1" applyProtection="1">
      <alignment vertical="center"/>
      <protection locked="0"/>
    </xf>
    <xf numFmtId="3" fontId="13" fillId="0" borderId="170" xfId="0" applyNumberFormat="1" applyFont="1" applyFill="1" applyBorder="1" applyAlignment="1" applyProtection="1">
      <alignment vertical="center"/>
      <protection locked="0"/>
    </xf>
    <xf numFmtId="3" fontId="13" fillId="0" borderId="176" xfId="0" applyNumberFormat="1" applyFont="1" applyFill="1" applyBorder="1" applyAlignment="1" applyProtection="1">
      <alignment vertical="center"/>
      <protection locked="0"/>
    </xf>
    <xf numFmtId="3" fontId="13" fillId="0" borderId="177" xfId="0" applyNumberFormat="1" applyFont="1" applyFill="1" applyBorder="1" applyAlignment="1" applyProtection="1">
      <alignment horizontal="center" vertical="center"/>
      <protection locked="0"/>
    </xf>
    <xf numFmtId="3" fontId="13" fillId="0" borderId="178" xfId="0" applyNumberFormat="1" applyFont="1" applyFill="1" applyBorder="1" applyAlignment="1" applyProtection="1">
      <alignment horizontal="center" vertical="center"/>
      <protection locked="0"/>
    </xf>
    <xf numFmtId="3" fontId="13" fillId="0" borderId="11" xfId="0" applyNumberFormat="1" applyFont="1" applyFill="1" applyBorder="1" applyAlignment="1" applyProtection="1">
      <alignment horizontal="center" vertical="center"/>
      <protection locked="0"/>
    </xf>
    <xf numFmtId="3" fontId="77" fillId="0" borderId="11" xfId="0" applyNumberFormat="1" applyFont="1" applyFill="1" applyBorder="1" applyAlignment="1" applyProtection="1">
      <alignment vertical="center" shrinkToFit="1"/>
      <protection locked="0"/>
    </xf>
    <xf numFmtId="0" fontId="13" fillId="0" borderId="179" xfId="0" applyFont="1" applyFill="1" applyBorder="1" applyAlignment="1">
      <alignment horizontal="center" vertical="center"/>
    </xf>
    <xf numFmtId="0" fontId="13" fillId="0" borderId="180" xfId="0" applyFont="1" applyFill="1" applyBorder="1" applyAlignment="1">
      <alignment vertical="center"/>
    </xf>
    <xf numFmtId="0" fontId="13" fillId="0" borderId="25" xfId="0" applyFont="1" applyFill="1" applyBorder="1" applyAlignment="1">
      <alignment vertical="center"/>
    </xf>
    <xf numFmtId="3" fontId="13" fillId="0" borderId="15" xfId="0" applyNumberFormat="1" applyFont="1" applyFill="1" applyBorder="1" applyAlignment="1" applyProtection="1">
      <alignment vertical="center"/>
      <protection locked="0"/>
    </xf>
    <xf numFmtId="3" fontId="13" fillId="0" borderId="31" xfId="0" applyNumberFormat="1" applyFont="1" applyFill="1" applyBorder="1" applyAlignment="1" applyProtection="1">
      <alignment vertical="center"/>
      <protection locked="0"/>
    </xf>
    <xf numFmtId="3" fontId="13" fillId="0" borderId="17" xfId="0" applyNumberFormat="1" applyFont="1" applyFill="1" applyBorder="1" applyAlignment="1" applyProtection="1">
      <alignment vertical="center" shrinkToFit="1"/>
      <protection locked="0"/>
    </xf>
    <xf numFmtId="3" fontId="13" fillId="0" borderId="146" xfId="0" applyNumberFormat="1" applyFont="1" applyFill="1" applyBorder="1" applyAlignment="1">
      <alignment vertical="center"/>
    </xf>
    <xf numFmtId="3" fontId="13" fillId="0" borderId="15" xfId="0" applyNumberFormat="1" applyFont="1" applyFill="1" applyBorder="1" applyAlignment="1">
      <alignment vertical="center"/>
    </xf>
    <xf numFmtId="3" fontId="13" fillId="0" borderId="11" xfId="0" applyNumberFormat="1" applyFont="1" applyFill="1" applyBorder="1" applyAlignment="1">
      <alignment vertical="center"/>
    </xf>
    <xf numFmtId="3" fontId="13" fillId="0" borderId="181" xfId="0" applyNumberFormat="1" applyFont="1" applyFill="1" applyBorder="1" applyAlignment="1" applyProtection="1">
      <alignment vertical="center"/>
      <protection locked="0"/>
    </xf>
    <xf numFmtId="3" fontId="13" fillId="0" borderId="62" xfId="0" applyNumberFormat="1" applyFont="1" applyFill="1" applyBorder="1" applyAlignment="1" applyProtection="1">
      <alignment vertical="center"/>
      <protection locked="0"/>
    </xf>
    <xf numFmtId="3" fontId="13" fillId="0" borderId="11" xfId="0" applyNumberFormat="1" applyFont="1" applyFill="1" applyBorder="1" applyAlignment="1" applyProtection="1">
      <alignment vertical="center"/>
      <protection locked="0"/>
    </xf>
    <xf numFmtId="3" fontId="13" fillId="0" borderId="178" xfId="0" applyNumberFormat="1" applyFont="1" applyFill="1" applyBorder="1" applyAlignment="1" applyProtection="1">
      <alignment vertical="center"/>
      <protection locked="0"/>
    </xf>
    <xf numFmtId="3" fontId="13" fillId="0" borderId="182" xfId="0" applyNumberFormat="1" applyFont="1" applyFill="1" applyBorder="1" applyAlignment="1" applyProtection="1">
      <alignment horizontal="center" vertical="center"/>
      <protection locked="0"/>
    </xf>
    <xf numFmtId="3" fontId="77" fillId="0" borderId="34" xfId="0" applyNumberFormat="1" applyFont="1" applyFill="1" applyBorder="1" applyAlignment="1" applyProtection="1">
      <alignment vertical="center" shrinkToFit="1"/>
      <protection locked="0"/>
    </xf>
    <xf numFmtId="0" fontId="13" fillId="0" borderId="183" xfId="0" applyFont="1" applyFill="1" applyBorder="1" applyAlignment="1">
      <alignment horizontal="center" vertical="center"/>
    </xf>
    <xf numFmtId="3" fontId="13" fillId="0" borderId="34" xfId="0" applyNumberFormat="1" applyFont="1" applyFill="1" applyBorder="1" applyAlignment="1" applyProtection="1">
      <alignment vertical="center"/>
      <protection locked="0"/>
    </xf>
    <xf numFmtId="3" fontId="13" fillId="0" borderId="183" xfId="0" applyNumberFormat="1" applyFont="1" applyFill="1" applyBorder="1" applyAlignment="1" applyProtection="1">
      <alignment horizontal="center" vertical="center" shrinkToFit="1"/>
      <protection locked="0"/>
    </xf>
    <xf numFmtId="3" fontId="13" fillId="0" borderId="146" xfId="0" applyNumberFormat="1" applyFont="1" applyFill="1" applyBorder="1" applyAlignment="1" applyProtection="1">
      <alignment horizontal="center" vertical="center"/>
      <protection locked="0"/>
    </xf>
    <xf numFmtId="3" fontId="13" fillId="0" borderId="15" xfId="0" applyNumberFormat="1" applyFont="1" applyFill="1" applyBorder="1" applyAlignment="1" applyProtection="1">
      <alignment horizontal="center" vertical="center"/>
      <protection locked="0"/>
    </xf>
    <xf numFmtId="3" fontId="77" fillId="0" borderId="147" xfId="0" applyNumberFormat="1" applyFont="1" applyFill="1" applyBorder="1" applyAlignment="1" applyProtection="1">
      <alignment vertical="center" shrinkToFit="1"/>
      <protection locked="0"/>
    </xf>
    <xf numFmtId="0" fontId="13" fillId="0" borderId="150" xfId="0" applyFont="1" applyFill="1" applyBorder="1" applyAlignment="1">
      <alignment vertical="center"/>
    </xf>
    <xf numFmtId="3" fontId="13" fillId="0" borderId="150" xfId="0" applyNumberFormat="1" applyFont="1" applyFill="1" applyBorder="1" applyAlignment="1" applyProtection="1">
      <alignment vertical="center"/>
      <protection locked="0"/>
    </xf>
    <xf numFmtId="3" fontId="13" fillId="0" borderId="151" xfId="0" applyNumberFormat="1" applyFont="1" applyFill="1" applyBorder="1" applyAlignment="1" applyProtection="1">
      <alignment vertical="center"/>
      <protection locked="0"/>
    </xf>
    <xf numFmtId="3" fontId="13" fillId="0" borderId="184" xfId="0" applyNumberFormat="1" applyFont="1" applyFill="1" applyBorder="1" applyAlignment="1" applyProtection="1">
      <alignment vertical="center" shrinkToFit="1"/>
      <protection locked="0"/>
    </xf>
    <xf numFmtId="3" fontId="13" fillId="0" borderId="185" xfId="0" applyNumberFormat="1" applyFont="1" applyFill="1" applyBorder="1" applyAlignment="1" applyProtection="1">
      <alignment vertical="center"/>
      <protection locked="0"/>
    </xf>
    <xf numFmtId="3" fontId="13" fillId="0" borderId="152" xfId="0" applyNumberFormat="1" applyFont="1" applyFill="1" applyBorder="1" applyAlignment="1" applyProtection="1">
      <alignment horizontal="center" vertical="center"/>
      <protection locked="0"/>
    </xf>
    <xf numFmtId="3" fontId="77" fillId="0" borderId="159" xfId="0" applyNumberFormat="1" applyFont="1" applyFill="1" applyBorder="1" applyAlignment="1" applyProtection="1">
      <alignment vertical="center" shrinkToFit="1"/>
      <protection locked="0"/>
    </xf>
    <xf numFmtId="0" fontId="13" fillId="0" borderId="162" xfId="0" applyFont="1" applyFill="1" applyBorder="1" applyAlignment="1">
      <alignment horizontal="center" vertical="center"/>
    </xf>
    <xf numFmtId="3" fontId="13" fillId="0" borderId="186"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20" xfId="0" applyNumberFormat="1" applyFont="1" applyFill="1" applyBorder="1" applyAlignment="1">
      <alignment vertical="center"/>
    </xf>
    <xf numFmtId="3" fontId="13" fillId="0" borderId="187" xfId="0" applyNumberFormat="1" applyFont="1" applyFill="1" applyBorder="1" applyAlignment="1" applyProtection="1">
      <alignment vertical="center"/>
      <protection locked="0"/>
    </xf>
    <xf numFmtId="3" fontId="13" fillId="0" borderId="188" xfId="0" applyNumberFormat="1" applyFont="1" applyFill="1" applyBorder="1" applyAlignment="1" applyProtection="1">
      <alignment vertical="center"/>
      <protection locked="0"/>
    </xf>
    <xf numFmtId="3" fontId="13" fillId="0" borderId="20" xfId="0" applyNumberFormat="1" applyFont="1" applyFill="1" applyBorder="1" applyAlignment="1" applyProtection="1">
      <alignment vertical="center"/>
      <protection locked="0"/>
    </xf>
    <xf numFmtId="3" fontId="13" fillId="0" borderId="189" xfId="0" applyNumberFormat="1" applyFont="1" applyFill="1" applyBorder="1" applyAlignment="1" applyProtection="1">
      <alignment vertical="center"/>
      <protection locked="0"/>
    </xf>
    <xf numFmtId="3" fontId="77" fillId="0" borderId="173" xfId="0" applyNumberFormat="1" applyFont="1" applyFill="1" applyBorder="1" applyAlignment="1" applyProtection="1">
      <alignment horizontal="center" vertical="center" shrinkToFit="1"/>
      <protection locked="0"/>
    </xf>
    <xf numFmtId="0" fontId="13" fillId="0" borderId="176" xfId="0" applyFont="1" applyFill="1" applyBorder="1" applyAlignment="1">
      <alignment horizontal="center" vertical="center"/>
    </xf>
    <xf numFmtId="0" fontId="13" fillId="0" borderId="171" xfId="0" applyFont="1" applyFill="1" applyBorder="1" applyAlignment="1">
      <alignment vertical="center"/>
    </xf>
    <xf numFmtId="0" fontId="13" fillId="0" borderId="172" xfId="0" applyFont="1" applyFill="1" applyBorder="1" applyAlignment="1">
      <alignment vertical="center"/>
    </xf>
    <xf numFmtId="0" fontId="13" fillId="0" borderId="173" xfId="0" applyFont="1" applyFill="1" applyBorder="1" applyAlignment="1">
      <alignment vertical="center"/>
    </xf>
    <xf numFmtId="3" fontId="13" fillId="0" borderId="190" xfId="0" applyNumberFormat="1" applyFont="1" applyFill="1" applyBorder="1" applyAlignment="1" applyProtection="1">
      <alignment vertical="center" shrinkToFit="1"/>
      <protection locked="0"/>
    </xf>
    <xf numFmtId="3" fontId="13" fillId="0" borderId="174" xfId="0" applyNumberFormat="1" applyFont="1" applyFill="1" applyBorder="1" applyAlignment="1">
      <alignment vertical="center"/>
    </xf>
    <xf numFmtId="3" fontId="13" fillId="0" borderId="191" xfId="0" applyNumberFormat="1" applyFont="1" applyFill="1" applyBorder="1" applyAlignment="1" applyProtection="1">
      <alignment vertical="center"/>
      <protection locked="0"/>
    </xf>
    <xf numFmtId="3" fontId="13" fillId="0" borderId="192" xfId="0" applyNumberFormat="1" applyFont="1" applyFill="1" applyBorder="1" applyAlignment="1">
      <alignment vertical="center"/>
    </xf>
    <xf numFmtId="3" fontId="13" fillId="0" borderId="118" xfId="0" applyNumberFormat="1"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3" fontId="13" fillId="0" borderId="152" xfId="0" applyNumberFormat="1" applyFont="1" applyFill="1" applyBorder="1" applyAlignment="1" applyProtection="1">
      <alignment vertical="center" shrinkToFit="1"/>
      <protection locked="0"/>
    </xf>
    <xf numFmtId="3" fontId="13" fillId="0" borderId="193" xfId="0" applyNumberFormat="1" applyFont="1" applyFill="1" applyBorder="1" applyAlignment="1" applyProtection="1">
      <alignment vertical="center"/>
      <protection locked="0"/>
    </xf>
    <xf numFmtId="3" fontId="77" fillId="0" borderId="10" xfId="0" applyNumberFormat="1" applyFont="1" applyFill="1" applyBorder="1" applyAlignment="1" applyProtection="1">
      <alignment vertical="center" shrinkToFit="1"/>
      <protection locked="0"/>
    </xf>
    <xf numFmtId="0" fontId="13" fillId="0" borderId="119" xfId="0" applyFont="1" applyFill="1" applyBorder="1" applyAlignment="1">
      <alignment horizontal="center" vertical="center"/>
    </xf>
    <xf numFmtId="0" fontId="13" fillId="0" borderId="118" xfId="0" applyFont="1" applyFill="1" applyBorder="1" applyAlignment="1">
      <alignment vertical="center"/>
    </xf>
    <xf numFmtId="0" fontId="13" fillId="0" borderId="12" xfId="0" applyFont="1" applyFill="1" applyBorder="1" applyAlignment="1">
      <alignment vertical="center"/>
    </xf>
    <xf numFmtId="3" fontId="13" fillId="0" borderId="133" xfId="0" applyNumberFormat="1" applyFont="1" applyFill="1" applyBorder="1" applyAlignment="1" applyProtection="1">
      <alignment vertical="center"/>
      <protection locked="0"/>
    </xf>
    <xf numFmtId="3" fontId="13" fillId="0" borderId="38" xfId="0" applyNumberFormat="1" applyFont="1" applyFill="1" applyBorder="1" applyAlignment="1" applyProtection="1">
      <alignment vertical="center"/>
      <protection locked="0"/>
    </xf>
    <xf numFmtId="3" fontId="13" fillId="0" borderId="124" xfId="0" applyNumberFormat="1" applyFont="1" applyFill="1" applyBorder="1" applyAlignment="1" applyProtection="1">
      <alignment horizontal="center" vertical="center"/>
      <protection locked="0"/>
    </xf>
    <xf numFmtId="3" fontId="77" fillId="0" borderId="21" xfId="0" applyNumberFormat="1" applyFont="1" applyFill="1" applyBorder="1" applyAlignment="1" applyProtection="1">
      <alignment horizontal="center" vertical="center" shrinkToFit="1"/>
      <protection locked="0"/>
    </xf>
    <xf numFmtId="3" fontId="13" fillId="0" borderId="177" xfId="0" applyNumberFormat="1" applyFont="1" applyFill="1" applyBorder="1" applyAlignment="1">
      <alignment vertical="center"/>
    </xf>
    <xf numFmtId="0" fontId="13" fillId="0" borderId="176" xfId="0" applyFont="1" applyFill="1" applyBorder="1" applyAlignment="1">
      <alignment vertical="center"/>
    </xf>
    <xf numFmtId="0" fontId="13" fillId="0" borderId="170" xfId="0" applyFont="1" applyFill="1" applyBorder="1" applyAlignment="1">
      <alignment vertical="center"/>
    </xf>
    <xf numFmtId="0" fontId="13" fillId="0" borderId="152" xfId="0" applyFont="1" applyFill="1" applyBorder="1" applyAlignment="1">
      <alignment horizontal="center" vertical="center"/>
    </xf>
    <xf numFmtId="3" fontId="77" fillId="0" borderId="21" xfId="0" applyNumberFormat="1" applyFont="1" applyFill="1" applyBorder="1" applyAlignment="1" applyProtection="1">
      <alignment vertical="center" shrinkToFit="1"/>
      <protection locked="0"/>
    </xf>
    <xf numFmtId="3" fontId="13" fillId="0" borderId="16" xfId="0" applyNumberFormat="1" applyFont="1" applyFill="1" applyBorder="1" applyAlignment="1" applyProtection="1">
      <alignment vertical="center"/>
      <protection locked="0"/>
    </xf>
    <xf numFmtId="3" fontId="13" fillId="0" borderId="169" xfId="0" applyNumberFormat="1" applyFont="1" applyFill="1" applyBorder="1" applyAlignment="1" applyProtection="1">
      <alignment horizontal="center" vertical="center"/>
      <protection locked="0"/>
    </xf>
    <xf numFmtId="3" fontId="13" fillId="0" borderId="14" xfId="0" applyNumberFormat="1" applyFont="1" applyFill="1" applyBorder="1" applyAlignment="1" applyProtection="1">
      <alignment horizontal="center" vertical="center"/>
      <protection locked="0"/>
    </xf>
    <xf numFmtId="3" fontId="77" fillId="0" borderId="11" xfId="0" applyNumberFormat="1" applyFont="1" applyFill="1" applyBorder="1" applyAlignment="1" applyProtection="1">
      <alignment horizontal="center" vertical="center" shrinkToFit="1"/>
      <protection locked="0"/>
    </xf>
    <xf numFmtId="0" fontId="13" fillId="0" borderId="194" xfId="0" applyFont="1" applyFill="1" applyBorder="1" applyAlignment="1">
      <alignment horizontal="center" vertical="center"/>
    </xf>
    <xf numFmtId="57" fontId="13" fillId="0" borderId="124" xfId="0" applyNumberFormat="1" applyFont="1" applyFill="1" applyBorder="1" applyAlignment="1">
      <alignment horizontal="center" vertical="center"/>
    </xf>
    <xf numFmtId="0" fontId="13" fillId="0" borderId="146" xfId="0" applyFont="1" applyFill="1" applyBorder="1" applyAlignment="1">
      <alignment vertical="center"/>
    </xf>
    <xf numFmtId="0" fontId="13" fillId="0" borderId="15" xfId="0" applyFont="1" applyFill="1" applyBorder="1" applyAlignment="1">
      <alignment vertical="center"/>
    </xf>
    <xf numFmtId="0" fontId="13" fillId="0" borderId="182" xfId="0" applyFont="1" applyFill="1" applyBorder="1" applyAlignment="1">
      <alignment horizontal="center" vertical="center"/>
    </xf>
    <xf numFmtId="3" fontId="77" fillId="0" borderId="11" xfId="65" applyNumberFormat="1" applyFont="1" applyFill="1" applyBorder="1" applyAlignment="1" applyProtection="1">
      <alignment vertical="center" shrinkToFit="1"/>
      <protection locked="0"/>
    </xf>
    <xf numFmtId="0" fontId="13" fillId="0" borderId="183" xfId="65" applyFont="1" applyFill="1" applyBorder="1" applyAlignment="1">
      <alignment horizontal="center" vertical="center"/>
      <protection/>
    </xf>
    <xf numFmtId="0" fontId="13" fillId="0" borderId="180" xfId="65" applyFont="1" applyFill="1" applyBorder="1" applyAlignment="1">
      <alignment vertical="center"/>
      <protection/>
    </xf>
    <xf numFmtId="0" fontId="13" fillId="0" borderId="25" xfId="65" applyFont="1" applyFill="1" applyBorder="1" applyAlignment="1">
      <alignment vertical="center"/>
      <protection/>
    </xf>
    <xf numFmtId="3" fontId="13" fillId="0" borderId="15" xfId="65" applyNumberFormat="1" applyFont="1" applyFill="1" applyBorder="1" applyAlignment="1" applyProtection="1">
      <alignment vertical="center"/>
      <protection locked="0"/>
    </xf>
    <xf numFmtId="3" fontId="13" fillId="0" borderId="31" xfId="65" applyNumberFormat="1" applyFont="1" applyFill="1" applyBorder="1" applyAlignment="1" applyProtection="1">
      <alignment vertical="center"/>
      <protection locked="0"/>
    </xf>
    <xf numFmtId="3" fontId="13" fillId="0" borderId="17" xfId="65" applyNumberFormat="1" applyFont="1" applyFill="1" applyBorder="1" applyAlignment="1" applyProtection="1">
      <alignment vertical="center" shrinkToFit="1"/>
      <protection locked="0"/>
    </xf>
    <xf numFmtId="3" fontId="13" fillId="0" borderId="146" xfId="65" applyNumberFormat="1" applyFont="1" applyFill="1" applyBorder="1" applyAlignment="1">
      <alignment vertical="center"/>
      <protection/>
    </xf>
    <xf numFmtId="3" fontId="13" fillId="0" borderId="15" xfId="65" applyNumberFormat="1" applyFont="1" applyFill="1" applyBorder="1" applyAlignment="1">
      <alignment vertical="center"/>
      <protection/>
    </xf>
    <xf numFmtId="3" fontId="13" fillId="0" borderId="11" xfId="65" applyNumberFormat="1" applyFont="1" applyFill="1" applyBorder="1" applyAlignment="1">
      <alignment vertical="center"/>
      <protection/>
    </xf>
    <xf numFmtId="3" fontId="13" fillId="0" borderId="181" xfId="65" applyNumberFormat="1" applyFont="1" applyFill="1" applyBorder="1" applyAlignment="1" applyProtection="1">
      <alignment vertical="center"/>
      <protection locked="0"/>
    </xf>
    <xf numFmtId="3" fontId="13" fillId="0" borderId="62" xfId="65" applyNumberFormat="1" applyFont="1" applyFill="1" applyBorder="1" applyAlignment="1" applyProtection="1">
      <alignment vertical="center"/>
      <protection locked="0"/>
    </xf>
    <xf numFmtId="3" fontId="13" fillId="0" borderId="11" xfId="65" applyNumberFormat="1" applyFont="1" applyFill="1" applyBorder="1" applyAlignment="1" applyProtection="1">
      <alignment vertical="center"/>
      <protection locked="0"/>
    </xf>
    <xf numFmtId="3" fontId="13" fillId="0" borderId="178" xfId="65" applyNumberFormat="1" applyFont="1" applyFill="1" applyBorder="1" applyAlignment="1" applyProtection="1">
      <alignment vertical="center"/>
      <protection locked="0"/>
    </xf>
    <xf numFmtId="3" fontId="13" fillId="0" borderId="182" xfId="65" applyNumberFormat="1" applyFont="1" applyFill="1" applyBorder="1" applyAlignment="1" applyProtection="1">
      <alignment horizontal="center" vertical="center"/>
      <protection locked="0"/>
    </xf>
    <xf numFmtId="3" fontId="77" fillId="0" borderId="147" xfId="65" applyNumberFormat="1" applyFont="1" applyFill="1" applyBorder="1" applyAlignment="1" applyProtection="1">
      <alignment vertical="center" shrinkToFit="1"/>
      <protection locked="0"/>
    </xf>
    <xf numFmtId="57" fontId="13" fillId="0" borderId="152" xfId="65" applyNumberFormat="1" applyFont="1" applyFill="1" applyBorder="1" applyAlignment="1">
      <alignment horizontal="center" vertical="center"/>
      <protection/>
    </xf>
    <xf numFmtId="0" fontId="13" fillId="0" borderId="146" xfId="65" applyFont="1" applyFill="1" applyBorder="1" applyAlignment="1">
      <alignment vertical="center"/>
      <protection/>
    </xf>
    <xf numFmtId="0" fontId="13" fillId="0" borderId="15" xfId="65" applyFont="1" applyFill="1" applyBorder="1" applyAlignment="1">
      <alignment vertical="center"/>
      <protection/>
    </xf>
    <xf numFmtId="3" fontId="13" fillId="0" borderId="150" xfId="65" applyNumberFormat="1" applyFont="1" applyFill="1" applyBorder="1" applyAlignment="1" applyProtection="1">
      <alignment vertical="center"/>
      <protection locked="0"/>
    </xf>
    <xf numFmtId="3" fontId="13" fillId="0" borderId="151" xfId="65" applyNumberFormat="1" applyFont="1" applyFill="1" applyBorder="1" applyAlignment="1" applyProtection="1">
      <alignment vertical="center"/>
      <protection locked="0"/>
    </xf>
    <xf numFmtId="3" fontId="13" fillId="0" borderId="152" xfId="65" applyNumberFormat="1" applyFont="1" applyFill="1" applyBorder="1" applyAlignment="1" applyProtection="1">
      <alignment vertical="center" shrinkToFit="1"/>
      <protection locked="0"/>
    </xf>
    <xf numFmtId="3" fontId="13" fillId="0" borderId="149" xfId="65" applyNumberFormat="1" applyFont="1" applyFill="1" applyBorder="1" applyAlignment="1">
      <alignment vertical="center"/>
      <protection/>
    </xf>
    <xf numFmtId="3" fontId="13" fillId="0" borderId="150" xfId="65" applyNumberFormat="1" applyFont="1" applyFill="1" applyBorder="1" applyAlignment="1">
      <alignment vertical="center"/>
      <protection/>
    </xf>
    <xf numFmtId="3" fontId="13" fillId="0" borderId="147" xfId="65" applyNumberFormat="1" applyFont="1" applyFill="1" applyBorder="1" applyAlignment="1">
      <alignment vertical="center"/>
      <protection/>
    </xf>
    <xf numFmtId="3" fontId="13" fillId="0" borderId="153" xfId="65" applyNumberFormat="1" applyFont="1" applyFill="1" applyBorder="1" applyAlignment="1" applyProtection="1">
      <alignment vertical="center"/>
      <protection locked="0"/>
    </xf>
    <xf numFmtId="3" fontId="13" fillId="0" borderId="154" xfId="65" applyNumberFormat="1" applyFont="1" applyFill="1" applyBorder="1" applyAlignment="1" applyProtection="1">
      <alignment vertical="center"/>
      <protection locked="0"/>
    </xf>
    <xf numFmtId="3" fontId="13" fillId="0" borderId="147" xfId="65" applyNumberFormat="1" applyFont="1" applyFill="1" applyBorder="1" applyAlignment="1" applyProtection="1">
      <alignment vertical="center"/>
      <protection locked="0"/>
    </xf>
    <xf numFmtId="3" fontId="13" fillId="0" borderId="148" xfId="65" applyNumberFormat="1" applyFont="1" applyFill="1" applyBorder="1" applyAlignment="1" applyProtection="1">
      <alignment vertical="center"/>
      <protection locked="0"/>
    </xf>
    <xf numFmtId="3" fontId="13" fillId="0" borderId="152" xfId="65" applyNumberFormat="1" applyFont="1" applyFill="1" applyBorder="1" applyAlignment="1" applyProtection="1">
      <alignment horizontal="center" vertical="center"/>
      <protection locked="0"/>
    </xf>
    <xf numFmtId="57" fontId="13" fillId="0" borderId="183" xfId="65" applyNumberFormat="1" applyFont="1" applyFill="1" applyBorder="1" applyAlignment="1">
      <alignment horizontal="center" vertical="center"/>
      <protection/>
    </xf>
    <xf numFmtId="3" fontId="77" fillId="0" borderId="18" xfId="65" applyNumberFormat="1" applyFont="1" applyFill="1" applyBorder="1" applyAlignment="1" applyProtection="1">
      <alignment vertical="center" shrinkToFit="1"/>
      <protection locked="0"/>
    </xf>
    <xf numFmtId="0" fontId="13" fillId="0" borderId="14" xfId="65" applyFont="1" applyFill="1" applyBorder="1" applyAlignment="1">
      <alignment vertical="center"/>
      <protection/>
    </xf>
    <xf numFmtId="0" fontId="13" fillId="0" borderId="169" xfId="65" applyFont="1" applyFill="1" applyBorder="1" applyAlignment="1">
      <alignment vertical="center"/>
      <protection/>
    </xf>
    <xf numFmtId="3" fontId="13" fillId="0" borderId="25" xfId="65" applyNumberFormat="1" applyFont="1" applyFill="1" applyBorder="1" applyAlignment="1" applyProtection="1">
      <alignment vertical="center"/>
      <protection locked="0"/>
    </xf>
    <xf numFmtId="3" fontId="13" fillId="0" borderId="34" xfId="65" applyNumberFormat="1" applyFont="1" applyFill="1" applyBorder="1" applyAlignment="1" applyProtection="1">
      <alignment vertical="center"/>
      <protection locked="0"/>
    </xf>
    <xf numFmtId="3" fontId="13" fillId="0" borderId="24" xfId="65" applyNumberFormat="1" applyFont="1" applyFill="1" applyBorder="1" applyAlignment="1" applyProtection="1">
      <alignment vertical="center" shrinkToFit="1"/>
      <protection locked="0"/>
    </xf>
    <xf numFmtId="3" fontId="13" fillId="0" borderId="180" xfId="65" applyNumberFormat="1" applyFont="1" applyFill="1" applyBorder="1" applyAlignment="1">
      <alignment vertical="center"/>
      <protection/>
    </xf>
    <xf numFmtId="3" fontId="13" fillId="0" borderId="25" xfId="65" applyNumberFormat="1" applyFont="1" applyFill="1" applyBorder="1" applyAlignment="1">
      <alignment vertical="center"/>
      <protection/>
    </xf>
    <xf numFmtId="3" fontId="13" fillId="0" borderId="18" xfId="65" applyNumberFormat="1" applyFont="1" applyFill="1" applyBorder="1" applyAlignment="1">
      <alignment vertical="center"/>
      <protection/>
    </xf>
    <xf numFmtId="3" fontId="13" fillId="0" borderId="195" xfId="65" applyNumberFormat="1" applyFont="1" applyFill="1" applyBorder="1" applyAlignment="1" applyProtection="1">
      <alignment vertical="center"/>
      <protection locked="0"/>
    </xf>
    <xf numFmtId="3" fontId="13" fillId="0" borderId="27" xfId="65" applyNumberFormat="1" applyFont="1" applyFill="1" applyBorder="1" applyAlignment="1" applyProtection="1">
      <alignment vertical="center"/>
      <protection locked="0"/>
    </xf>
    <xf numFmtId="3" fontId="13" fillId="0" borderId="18" xfId="65" applyNumberFormat="1" applyFont="1" applyFill="1" applyBorder="1" applyAlignment="1" applyProtection="1">
      <alignment vertical="center"/>
      <protection locked="0"/>
    </xf>
    <xf numFmtId="3" fontId="13" fillId="0" borderId="179" xfId="65" applyNumberFormat="1" applyFont="1" applyFill="1" applyBorder="1" applyAlignment="1" applyProtection="1">
      <alignment vertical="center"/>
      <protection locked="0"/>
    </xf>
    <xf numFmtId="3" fontId="13" fillId="0" borderId="183" xfId="65" applyNumberFormat="1" applyFont="1" applyFill="1" applyBorder="1" applyAlignment="1" applyProtection="1">
      <alignment horizontal="center" vertical="center"/>
      <protection locked="0"/>
    </xf>
    <xf numFmtId="3" fontId="77" fillId="0" borderId="18" xfId="0" applyNumberFormat="1" applyFont="1" applyFill="1" applyBorder="1" applyAlignment="1" applyProtection="1">
      <alignment horizontal="center" vertical="center" shrinkToFit="1"/>
      <protection locked="0"/>
    </xf>
    <xf numFmtId="57" fontId="13" fillId="0" borderId="194" xfId="65" applyNumberFormat="1" applyFont="1" applyFill="1" applyBorder="1" applyAlignment="1">
      <alignment horizontal="center" vertical="center"/>
      <protection/>
    </xf>
    <xf numFmtId="3" fontId="13" fillId="0" borderId="14" xfId="65" applyNumberFormat="1" applyFont="1" applyFill="1" applyBorder="1" applyAlignment="1">
      <alignment vertical="center"/>
      <protection/>
    </xf>
    <xf numFmtId="3" fontId="13" fillId="0" borderId="14" xfId="65" applyNumberFormat="1" applyFont="1" applyFill="1" applyBorder="1" applyAlignment="1" applyProtection="1">
      <alignment vertical="center"/>
      <protection locked="0"/>
    </xf>
    <xf numFmtId="3" fontId="13" fillId="0" borderId="33" xfId="65" applyNumberFormat="1" applyFont="1" applyFill="1" applyBorder="1" applyAlignment="1" applyProtection="1">
      <alignment vertical="center"/>
      <protection locked="0"/>
    </xf>
    <xf numFmtId="3" fontId="13" fillId="0" borderId="23" xfId="65" applyNumberFormat="1" applyFont="1" applyFill="1" applyBorder="1" applyAlignment="1" applyProtection="1">
      <alignment vertical="center" shrinkToFit="1"/>
      <protection locked="0"/>
    </xf>
    <xf numFmtId="3" fontId="13" fillId="0" borderId="169" xfId="65" applyNumberFormat="1" applyFont="1" applyFill="1" applyBorder="1" applyAlignment="1">
      <alignment vertical="center"/>
      <protection/>
    </xf>
    <xf numFmtId="3" fontId="13" fillId="0" borderId="13" xfId="65" applyNumberFormat="1" applyFont="1" applyFill="1" applyBorder="1" applyAlignment="1">
      <alignment vertical="center"/>
      <protection/>
    </xf>
    <xf numFmtId="3" fontId="13" fillId="0" borderId="196" xfId="65" applyNumberFormat="1" applyFont="1" applyFill="1" applyBorder="1" applyAlignment="1" applyProtection="1">
      <alignment vertical="center"/>
      <protection locked="0"/>
    </xf>
    <xf numFmtId="3" fontId="13" fillId="0" borderId="51" xfId="65" applyNumberFormat="1" applyFont="1" applyFill="1" applyBorder="1" applyAlignment="1" applyProtection="1">
      <alignment vertical="center"/>
      <protection locked="0"/>
    </xf>
    <xf numFmtId="3" fontId="13" fillId="0" borderId="13" xfId="65" applyNumberFormat="1" applyFont="1" applyFill="1" applyBorder="1" applyAlignment="1" applyProtection="1">
      <alignment vertical="center"/>
      <protection locked="0"/>
    </xf>
    <xf numFmtId="3" fontId="13" fillId="0" borderId="197" xfId="65" applyNumberFormat="1" applyFont="1" applyFill="1" applyBorder="1" applyAlignment="1" applyProtection="1">
      <alignment vertical="center"/>
      <protection locked="0"/>
    </xf>
    <xf numFmtId="3" fontId="13" fillId="0" borderId="194" xfId="65" applyNumberFormat="1" applyFont="1" applyFill="1" applyBorder="1" applyAlignment="1" applyProtection="1">
      <alignment horizontal="center" vertical="center"/>
      <protection locked="0"/>
    </xf>
    <xf numFmtId="3" fontId="77" fillId="0" borderId="33" xfId="0" applyNumberFormat="1" applyFont="1" applyFill="1" applyBorder="1" applyAlignment="1" applyProtection="1">
      <alignment horizontal="left" vertical="center" shrinkToFit="1"/>
      <protection locked="0"/>
    </xf>
    <xf numFmtId="57" fontId="13" fillId="0" borderId="194" xfId="0" applyNumberFormat="1" applyFont="1" applyFill="1" applyBorder="1" applyAlignment="1">
      <alignment horizontal="center" vertical="center"/>
    </xf>
    <xf numFmtId="0" fontId="13" fillId="0" borderId="169" xfId="0" applyFont="1" applyFill="1" applyBorder="1" applyAlignment="1">
      <alignment vertical="center"/>
    </xf>
    <xf numFmtId="3" fontId="13" fillId="0" borderId="14" xfId="0" applyNumberFormat="1" applyFont="1" applyFill="1" applyBorder="1" applyAlignment="1">
      <alignment vertical="center"/>
    </xf>
    <xf numFmtId="0" fontId="13" fillId="0" borderId="14" xfId="0" applyFont="1" applyFill="1" applyBorder="1" applyAlignment="1">
      <alignment vertical="center"/>
    </xf>
    <xf numFmtId="3" fontId="13" fillId="0" borderId="198" xfId="0" applyNumberFormat="1" applyFont="1" applyFill="1" applyBorder="1" applyAlignment="1" applyProtection="1">
      <alignment vertical="center"/>
      <protection locked="0"/>
    </xf>
    <xf numFmtId="3" fontId="13" fillId="0" borderId="43" xfId="0" applyNumberFormat="1" applyFont="1" applyFill="1" applyBorder="1" applyAlignment="1" applyProtection="1">
      <alignment horizontal="left" vertical="center" shrinkToFit="1"/>
      <protection locked="0"/>
    </xf>
    <xf numFmtId="49" fontId="13" fillId="0" borderId="182" xfId="0" applyNumberFormat="1" applyFont="1" applyFill="1" applyBorder="1" applyAlignment="1">
      <alignment horizontal="center" vertical="center"/>
    </xf>
    <xf numFmtId="3" fontId="77" fillId="0" borderId="18" xfId="0" applyNumberFormat="1" applyFont="1" applyFill="1" applyBorder="1" applyAlignment="1" applyProtection="1">
      <alignment vertical="center" shrinkToFit="1"/>
      <protection locked="0"/>
    </xf>
    <xf numFmtId="14" fontId="13" fillId="0" borderId="183" xfId="0" applyNumberFormat="1" applyFont="1" applyFill="1" applyBorder="1" applyAlignment="1">
      <alignment horizontal="center" vertical="center"/>
    </xf>
    <xf numFmtId="3" fontId="13" fillId="0" borderId="25" xfId="0" applyNumberFormat="1" applyFont="1" applyFill="1" applyBorder="1" applyAlignment="1">
      <alignment vertical="center"/>
    </xf>
    <xf numFmtId="3" fontId="13" fillId="0" borderId="25" xfId="0" applyNumberFormat="1" applyFont="1" applyFill="1" applyBorder="1" applyAlignment="1" applyProtection="1">
      <alignment vertical="center"/>
      <protection locked="0"/>
    </xf>
    <xf numFmtId="3" fontId="13" fillId="0" borderId="24" xfId="0" applyNumberFormat="1" applyFont="1" applyFill="1" applyBorder="1" applyAlignment="1" applyProtection="1">
      <alignment vertical="center" shrinkToFit="1"/>
      <protection locked="0"/>
    </xf>
    <xf numFmtId="3" fontId="13" fillId="0" borderId="180" xfId="0" applyNumberFormat="1" applyFont="1" applyFill="1" applyBorder="1" applyAlignment="1">
      <alignment vertical="center"/>
    </xf>
    <xf numFmtId="3" fontId="13" fillId="0" borderId="18" xfId="0" applyNumberFormat="1" applyFont="1" applyFill="1" applyBorder="1" applyAlignment="1">
      <alignment vertical="center"/>
    </xf>
    <xf numFmtId="3" fontId="13" fillId="0" borderId="195" xfId="0" applyNumberFormat="1" applyFont="1" applyFill="1" applyBorder="1" applyAlignment="1" applyProtection="1">
      <alignment vertical="center"/>
      <protection locked="0"/>
    </xf>
    <xf numFmtId="3" fontId="13" fillId="0" borderId="27" xfId="0" applyNumberFormat="1" applyFont="1" applyFill="1" applyBorder="1" applyAlignment="1" applyProtection="1">
      <alignment vertical="center"/>
      <protection locked="0"/>
    </xf>
    <xf numFmtId="3" fontId="13" fillId="0" borderId="18" xfId="0" applyNumberFormat="1" applyFont="1" applyFill="1" applyBorder="1" applyAlignment="1" applyProtection="1">
      <alignment vertical="center"/>
      <protection locked="0"/>
    </xf>
    <xf numFmtId="3" fontId="13" fillId="0" borderId="179" xfId="0" applyNumberFormat="1" applyFont="1" applyFill="1" applyBorder="1" applyAlignment="1" applyProtection="1">
      <alignment vertical="center"/>
      <protection locked="0"/>
    </xf>
    <xf numFmtId="3" fontId="13" fillId="0" borderId="183" xfId="0" applyNumberFormat="1" applyFont="1" applyFill="1" applyBorder="1" applyAlignment="1" applyProtection="1">
      <alignment horizontal="center" vertical="center"/>
      <protection locked="0"/>
    </xf>
    <xf numFmtId="3" fontId="77" fillId="0" borderId="10" xfId="0" applyNumberFormat="1" applyFont="1" applyFill="1" applyBorder="1" applyAlignment="1" applyProtection="1">
      <alignment horizontal="left" vertical="center" shrinkToFit="1"/>
      <protection locked="0"/>
    </xf>
    <xf numFmtId="49" fontId="13" fillId="0" borderId="194" xfId="0" applyNumberFormat="1" applyFont="1" applyFill="1" applyBorder="1" applyAlignment="1">
      <alignment horizontal="center" vertical="center"/>
    </xf>
    <xf numFmtId="3" fontId="13" fillId="0" borderId="14"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left" vertical="center" shrinkToFit="1"/>
      <protection locked="0"/>
    </xf>
    <xf numFmtId="3" fontId="13" fillId="0" borderId="196" xfId="0" applyNumberFormat="1" applyFont="1" applyFill="1" applyBorder="1" applyAlignment="1" applyProtection="1">
      <alignment vertical="center"/>
      <protection locked="0"/>
    </xf>
    <xf numFmtId="3" fontId="77" fillId="0" borderId="13" xfId="0" applyNumberFormat="1" applyFont="1" applyFill="1" applyBorder="1" applyAlignment="1" applyProtection="1">
      <alignment horizontal="center" vertical="center" shrinkToFit="1"/>
      <protection locked="0"/>
    </xf>
    <xf numFmtId="0" fontId="13" fillId="0" borderId="19" xfId="0" applyFont="1" applyFill="1" applyBorder="1" applyAlignment="1">
      <alignment vertical="center"/>
    </xf>
    <xf numFmtId="0" fontId="75" fillId="0" borderId="118"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69" xfId="0" applyFont="1" applyFill="1" applyBorder="1" applyAlignment="1">
      <alignment horizontal="center" vertical="center"/>
    </xf>
    <xf numFmtId="0" fontId="75" fillId="0" borderId="14" xfId="0" applyFont="1" applyFill="1" applyBorder="1" applyAlignment="1">
      <alignment horizontal="center" vertical="center"/>
    </xf>
    <xf numFmtId="3" fontId="13" fillId="0" borderId="177" xfId="0" applyNumberFormat="1" applyFont="1" applyFill="1" applyBorder="1" applyAlignment="1" applyProtection="1">
      <alignment horizontal="center" vertical="center" shrinkToFit="1"/>
      <protection locked="0"/>
    </xf>
    <xf numFmtId="3" fontId="77" fillId="0" borderId="151" xfId="0" applyNumberFormat="1" applyFont="1" applyFill="1" applyBorder="1" applyAlignment="1" applyProtection="1">
      <alignment vertical="center" shrinkToFit="1"/>
      <protection locked="0"/>
    </xf>
    <xf numFmtId="3" fontId="77" fillId="0" borderId="155" xfId="0" applyNumberFormat="1" applyFont="1" applyFill="1" applyBorder="1" applyAlignment="1" applyProtection="1">
      <alignment vertical="center" shrinkToFit="1"/>
      <protection locked="0"/>
    </xf>
    <xf numFmtId="57" fontId="13" fillId="0" borderId="162" xfId="0" applyNumberFormat="1" applyFont="1" applyFill="1" applyBorder="1" applyAlignment="1">
      <alignment horizontal="center" vertical="center"/>
    </xf>
    <xf numFmtId="3" fontId="77" fillId="0" borderId="10" xfId="0" applyNumberFormat="1" applyFont="1" applyFill="1" applyBorder="1" applyAlignment="1" applyProtection="1">
      <alignment horizontal="center" vertical="center" shrinkToFit="1"/>
      <protection locked="0"/>
    </xf>
    <xf numFmtId="3" fontId="13" fillId="0" borderId="194" xfId="0" applyNumberFormat="1" applyFont="1" applyFill="1" applyBorder="1" applyAlignment="1" applyProtection="1">
      <alignment horizontal="center" vertical="center"/>
      <protection locked="0"/>
    </xf>
    <xf numFmtId="3" fontId="13" fillId="0" borderId="194" xfId="0" applyNumberFormat="1" applyFont="1" applyFill="1" applyBorder="1" applyAlignment="1" applyProtection="1">
      <alignment horizontal="center" vertical="center" shrinkToFit="1"/>
      <protection locked="0"/>
    </xf>
    <xf numFmtId="3" fontId="13" fillId="0" borderId="13" xfId="0" applyNumberFormat="1" applyFont="1" applyFill="1" applyBorder="1" applyAlignment="1">
      <alignment vertical="center"/>
    </xf>
    <xf numFmtId="3" fontId="13" fillId="0" borderId="199" xfId="0" applyNumberFormat="1" applyFont="1" applyFill="1" applyBorder="1" applyAlignment="1" applyProtection="1">
      <alignment horizontal="center" vertical="center"/>
      <protection locked="0"/>
    </xf>
    <xf numFmtId="3" fontId="13" fillId="0" borderId="200" xfId="0" applyNumberFormat="1" applyFont="1" applyFill="1" applyBorder="1" applyAlignment="1" applyProtection="1">
      <alignment horizontal="center" vertical="center"/>
      <protection locked="0"/>
    </xf>
    <xf numFmtId="3" fontId="77" fillId="0" borderId="200" xfId="0" applyNumberFormat="1" applyFont="1" applyFill="1" applyBorder="1" applyAlignment="1" applyProtection="1">
      <alignment vertical="center" shrinkToFit="1"/>
      <protection locked="0"/>
    </xf>
    <xf numFmtId="0" fontId="13" fillId="0" borderId="199" xfId="0" applyFont="1" applyFill="1" applyBorder="1" applyAlignment="1">
      <alignment horizontal="center" vertical="center"/>
    </xf>
    <xf numFmtId="0" fontId="13" fillId="0" borderId="201" xfId="0" applyFont="1" applyFill="1" applyBorder="1" applyAlignment="1">
      <alignment vertical="center"/>
    </xf>
    <xf numFmtId="0" fontId="13" fillId="0" borderId="202" xfId="0" applyFont="1" applyFill="1" applyBorder="1" applyAlignment="1">
      <alignment vertical="center"/>
    </xf>
    <xf numFmtId="3" fontId="13" fillId="0" borderId="202" xfId="0" applyNumberFormat="1" applyFont="1" applyFill="1" applyBorder="1" applyAlignment="1" applyProtection="1">
      <alignment vertical="center"/>
      <protection locked="0"/>
    </xf>
    <xf numFmtId="3" fontId="13" fillId="0" borderId="203" xfId="0" applyNumberFormat="1" applyFont="1" applyFill="1" applyBorder="1" applyAlignment="1" applyProtection="1">
      <alignment vertical="center"/>
      <protection locked="0"/>
    </xf>
    <xf numFmtId="3" fontId="13" fillId="0" borderId="204" xfId="0" applyNumberFormat="1" applyFont="1" applyFill="1" applyBorder="1" applyAlignment="1" applyProtection="1">
      <alignment vertical="center" shrinkToFit="1"/>
      <protection locked="0"/>
    </xf>
    <xf numFmtId="3" fontId="13" fillId="0" borderId="201" xfId="0" applyNumberFormat="1" applyFont="1" applyFill="1" applyBorder="1" applyAlignment="1">
      <alignment vertical="center"/>
    </xf>
    <xf numFmtId="3" fontId="13" fillId="0" borderId="202" xfId="0" applyNumberFormat="1" applyFont="1" applyFill="1" applyBorder="1" applyAlignment="1">
      <alignment vertical="center"/>
    </xf>
    <xf numFmtId="3" fontId="13" fillId="0" borderId="200" xfId="0" applyNumberFormat="1" applyFont="1" applyFill="1" applyBorder="1" applyAlignment="1">
      <alignment vertical="center"/>
    </xf>
    <xf numFmtId="3" fontId="13" fillId="0" borderId="199" xfId="0" applyNumberFormat="1" applyFont="1" applyFill="1" applyBorder="1" applyAlignment="1" applyProtection="1">
      <alignment vertical="center"/>
      <protection locked="0"/>
    </xf>
    <xf numFmtId="3" fontId="13" fillId="0" borderId="205" xfId="0" applyNumberFormat="1" applyFont="1" applyFill="1" applyBorder="1" applyAlignment="1" applyProtection="1">
      <alignment vertical="center"/>
      <protection locked="0"/>
    </xf>
    <xf numFmtId="3" fontId="13" fillId="0" borderId="200" xfId="0" applyNumberFormat="1" applyFont="1" applyFill="1" applyBorder="1" applyAlignment="1" applyProtection="1">
      <alignment vertical="center"/>
      <protection locked="0"/>
    </xf>
    <xf numFmtId="3" fontId="13" fillId="0" borderId="206" xfId="0" applyNumberFormat="1" applyFont="1" applyFill="1" applyBorder="1" applyAlignment="1" applyProtection="1">
      <alignment horizontal="center" vertical="center"/>
      <protection locked="0"/>
    </xf>
    <xf numFmtId="3" fontId="13" fillId="0" borderId="0" xfId="0" applyNumberFormat="1" applyFont="1" applyBorder="1" applyAlignment="1" applyProtection="1" quotePrefix="1">
      <alignment horizontal="right" vertical="center"/>
      <protection locked="0"/>
    </xf>
    <xf numFmtId="3" fontId="13" fillId="0" borderId="28" xfId="0" applyNumberFormat="1" applyFont="1" applyFill="1" applyBorder="1" applyAlignment="1" applyProtection="1">
      <alignment vertical="center"/>
      <protection locked="0"/>
    </xf>
    <xf numFmtId="0" fontId="14" fillId="0" borderId="28" xfId="0" applyFont="1" applyFill="1" applyBorder="1" applyAlignment="1">
      <alignment vertical="center"/>
    </xf>
    <xf numFmtId="3" fontId="13" fillId="0" borderId="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center" vertical="center"/>
      <protection locked="0"/>
    </xf>
    <xf numFmtId="0" fontId="75" fillId="0" borderId="0" xfId="0" applyFont="1" applyFill="1" applyAlignment="1">
      <alignment vertical="center"/>
    </xf>
    <xf numFmtId="3" fontId="13" fillId="0" borderId="0" xfId="0" applyNumberFormat="1" applyFont="1" applyAlignment="1" applyProtection="1">
      <alignment vertical="center"/>
      <protection locked="0"/>
    </xf>
    <xf numFmtId="3" fontId="13" fillId="0" borderId="0" xfId="0" applyNumberFormat="1" applyFont="1" applyFill="1" applyAlignment="1" applyProtection="1">
      <alignment vertical="center"/>
      <protection locked="0"/>
    </xf>
    <xf numFmtId="3" fontId="0" fillId="0" borderId="0" xfId="0" applyNumberFormat="1" applyFont="1" applyAlignment="1">
      <alignment vertical="center" shrinkToFit="1"/>
    </xf>
    <xf numFmtId="3" fontId="78" fillId="0" borderId="0" xfId="0" applyNumberFormat="1" applyFont="1" applyFill="1" applyAlignment="1">
      <alignment vertical="center"/>
    </xf>
    <xf numFmtId="3" fontId="76" fillId="0" borderId="0" xfId="0" applyNumberFormat="1" applyFont="1" applyFill="1" applyAlignment="1">
      <alignment vertical="center"/>
    </xf>
    <xf numFmtId="3" fontId="78" fillId="0" borderId="0" xfId="0" applyNumberFormat="1" applyFont="1" applyFill="1" applyAlignment="1" applyProtection="1">
      <alignment vertical="center"/>
      <protection locked="0"/>
    </xf>
    <xf numFmtId="3" fontId="78" fillId="0" borderId="110" xfId="0" applyNumberFormat="1" applyFont="1" applyFill="1" applyBorder="1" applyAlignment="1">
      <alignment horizontal="center" vertical="center" wrapText="1"/>
    </xf>
    <xf numFmtId="3" fontId="78" fillId="0" borderId="207" xfId="0" applyNumberFormat="1" applyFont="1" applyFill="1" applyBorder="1" applyAlignment="1">
      <alignment horizontal="center" vertical="center"/>
    </xf>
    <xf numFmtId="3" fontId="78" fillId="0" borderId="112" xfId="0" applyNumberFormat="1" applyFont="1" applyFill="1" applyBorder="1" applyAlignment="1">
      <alignment horizontal="center" vertical="center" wrapText="1"/>
    </xf>
    <xf numFmtId="3" fontId="78" fillId="0" borderId="114" xfId="0" applyNumberFormat="1" applyFont="1" applyFill="1" applyBorder="1" applyAlignment="1">
      <alignment horizontal="center" vertical="center"/>
    </xf>
    <xf numFmtId="3" fontId="78" fillId="0" borderId="115" xfId="0" applyNumberFormat="1" applyFont="1" applyFill="1" applyBorder="1" applyAlignment="1">
      <alignment horizontal="center" vertical="center"/>
    </xf>
    <xf numFmtId="3" fontId="78" fillId="0" borderId="116" xfId="0" applyNumberFormat="1" applyFont="1" applyFill="1" applyBorder="1" applyAlignment="1">
      <alignment horizontal="center" vertical="center"/>
    </xf>
    <xf numFmtId="3" fontId="78" fillId="0" borderId="117" xfId="0" applyNumberFormat="1" applyFont="1" applyFill="1" applyBorder="1" applyAlignment="1" applyProtection="1">
      <alignment horizontal="center" vertical="center"/>
      <protection locked="0"/>
    </xf>
    <xf numFmtId="3" fontId="78" fillId="0" borderId="118" xfId="0" applyNumberFormat="1" applyFont="1" applyFill="1" applyBorder="1" applyAlignment="1">
      <alignment horizontal="center" vertical="center" wrapText="1"/>
    </xf>
    <xf numFmtId="3" fontId="78" fillId="0" borderId="10" xfId="0" applyNumberFormat="1" applyFont="1" applyFill="1" applyBorder="1" applyAlignment="1" applyProtection="1">
      <alignment horizontal="center" vertical="center"/>
      <protection locked="0"/>
    </xf>
    <xf numFmtId="3" fontId="78" fillId="0" borderId="30" xfId="0" applyNumberFormat="1" applyFont="1" applyFill="1" applyBorder="1" applyAlignment="1">
      <alignment horizontal="center" vertical="center" wrapText="1"/>
    </xf>
    <xf numFmtId="3" fontId="78" fillId="0" borderId="114" xfId="0" applyNumberFormat="1" applyFont="1" applyFill="1" applyBorder="1" applyAlignment="1" applyProtection="1">
      <alignment horizontal="center" vertical="center"/>
      <protection locked="0"/>
    </xf>
    <xf numFmtId="3" fontId="78" fillId="0" borderId="115" xfId="0" applyNumberFormat="1" applyFont="1" applyFill="1" applyBorder="1" applyAlignment="1" applyProtection="1">
      <alignment horizontal="center" vertical="center"/>
      <protection locked="0"/>
    </xf>
    <xf numFmtId="3" fontId="78" fillId="0" borderId="116" xfId="0" applyNumberFormat="1" applyFont="1" applyFill="1" applyBorder="1" applyAlignment="1" applyProtection="1">
      <alignment horizontal="center" vertical="center"/>
      <protection locked="0"/>
    </xf>
    <xf numFmtId="3" fontId="78" fillId="0" borderId="124" xfId="0" applyNumberFormat="1" applyFont="1" applyFill="1" applyBorder="1" applyAlignment="1" applyProtection="1">
      <alignment horizontal="center" vertical="center"/>
      <protection locked="0"/>
    </xf>
    <xf numFmtId="3" fontId="78" fillId="0" borderId="125" xfId="0" applyNumberFormat="1" applyFont="1" applyFill="1" applyBorder="1" applyAlignment="1">
      <alignment horizontal="center" vertical="center" wrapText="1"/>
    </xf>
    <xf numFmtId="3" fontId="78" fillId="0" borderId="10" xfId="0" applyNumberFormat="1" applyFont="1" applyFill="1" applyBorder="1" applyAlignment="1">
      <alignment horizontal="center" vertical="center"/>
    </xf>
    <xf numFmtId="3" fontId="78" fillId="0" borderId="36" xfId="0" applyNumberFormat="1" applyFont="1" applyFill="1" applyBorder="1" applyAlignment="1">
      <alignment horizontal="center" vertical="center" wrapText="1"/>
    </xf>
    <xf numFmtId="3" fontId="78" fillId="0" borderId="113" xfId="0" applyNumberFormat="1" applyFont="1" applyFill="1" applyBorder="1" applyAlignment="1">
      <alignment horizontal="center" vertical="center"/>
    </xf>
    <xf numFmtId="3" fontId="78" fillId="0" borderId="132" xfId="0" applyNumberFormat="1" applyFont="1" applyFill="1" applyBorder="1" applyAlignment="1" applyProtection="1">
      <alignment horizontal="center" vertical="center"/>
      <protection locked="0"/>
    </xf>
    <xf numFmtId="3" fontId="78" fillId="0" borderId="113" xfId="0" applyNumberFormat="1" applyFont="1" applyFill="1" applyBorder="1" applyAlignment="1" applyProtection="1">
      <alignment horizontal="center" vertical="center"/>
      <protection locked="0"/>
    </xf>
    <xf numFmtId="3" fontId="78" fillId="0" borderId="207" xfId="0" applyNumberFormat="1" applyFont="1" applyFill="1" applyBorder="1" applyAlignment="1" applyProtection="1">
      <alignment horizontal="center" vertical="center"/>
      <protection locked="0"/>
    </xf>
    <xf numFmtId="3" fontId="78" fillId="0" borderId="207" xfId="0" applyNumberFormat="1" applyFont="1" applyFill="1" applyBorder="1" applyAlignment="1" applyProtection="1">
      <alignment vertical="center"/>
      <protection locked="0"/>
    </xf>
    <xf numFmtId="3" fontId="78" fillId="0" borderId="113" xfId="0" applyNumberFormat="1" applyFont="1" applyFill="1" applyBorder="1" applyAlignment="1" applyProtection="1">
      <alignment vertical="center"/>
      <protection locked="0"/>
    </xf>
    <xf numFmtId="3" fontId="78" fillId="0" borderId="112" xfId="0" applyNumberFormat="1" applyFont="1" applyFill="1" applyBorder="1" applyAlignment="1" applyProtection="1">
      <alignment vertical="center"/>
      <protection locked="0"/>
    </xf>
    <xf numFmtId="3" fontId="78" fillId="0" borderId="28" xfId="0" applyNumberFormat="1" applyFont="1" applyFill="1" applyBorder="1" applyAlignment="1" applyProtection="1">
      <alignment vertical="center"/>
      <protection locked="0"/>
    </xf>
    <xf numFmtId="3" fontId="78" fillId="0" borderId="111" xfId="0" applyNumberFormat="1" applyFont="1" applyFill="1" applyBorder="1" applyAlignment="1" applyProtection="1">
      <alignment vertical="center"/>
      <protection locked="0"/>
    </xf>
    <xf numFmtId="3" fontId="78" fillId="0" borderId="117" xfId="0" applyNumberFormat="1" applyFont="1" applyFill="1" applyBorder="1" applyAlignment="1" applyProtection="1">
      <alignment vertical="center"/>
      <protection locked="0"/>
    </xf>
    <xf numFmtId="3" fontId="78" fillId="0" borderId="119" xfId="0" applyNumberFormat="1" applyFont="1" applyFill="1" applyBorder="1" applyAlignment="1" applyProtection="1">
      <alignment horizontal="center" vertical="center"/>
      <protection locked="0"/>
    </xf>
    <xf numFmtId="3" fontId="78" fillId="0" borderId="10" xfId="0" applyNumberFormat="1" applyFont="1" applyFill="1" applyBorder="1" applyAlignment="1" applyProtection="1">
      <alignment vertical="center"/>
      <protection locked="0"/>
    </xf>
    <xf numFmtId="3" fontId="78" fillId="0" borderId="119" xfId="0" applyNumberFormat="1" applyFont="1" applyFill="1" applyBorder="1" applyAlignment="1">
      <alignment vertical="center"/>
    </xf>
    <xf numFmtId="3" fontId="78" fillId="0" borderId="10" xfId="0" applyNumberFormat="1" applyFont="1" applyFill="1" applyBorder="1" applyAlignment="1">
      <alignment vertical="center"/>
    </xf>
    <xf numFmtId="3" fontId="78" fillId="0" borderId="30" xfId="0" applyNumberFormat="1" applyFont="1" applyFill="1" applyBorder="1" applyAlignment="1">
      <alignment vertical="center"/>
    </xf>
    <xf numFmtId="3" fontId="78" fillId="0" borderId="0" xfId="0" applyNumberFormat="1" applyFont="1" applyFill="1" applyBorder="1" applyAlignment="1">
      <alignment vertical="center"/>
    </xf>
    <xf numFmtId="3" fontId="78" fillId="0" borderId="124" xfId="0" applyNumberFormat="1" applyFont="1" applyFill="1" applyBorder="1" applyAlignment="1" applyProtection="1" quotePrefix="1">
      <alignment horizontal="center" vertical="center"/>
      <protection locked="0"/>
    </xf>
    <xf numFmtId="3" fontId="78" fillId="0" borderId="119" xfId="0" applyNumberFormat="1" applyFont="1" applyFill="1" applyBorder="1" applyAlignment="1" applyProtection="1">
      <alignment vertical="center"/>
      <protection locked="0"/>
    </xf>
    <xf numFmtId="3" fontId="78" fillId="0" borderId="12" xfId="0" applyNumberFormat="1" applyFont="1" applyFill="1" applyBorder="1" applyAlignment="1">
      <alignment horizontal="center" vertical="center"/>
    </xf>
    <xf numFmtId="3" fontId="78" fillId="0" borderId="12" xfId="0" applyNumberFormat="1" applyFont="1" applyFill="1" applyBorder="1" applyAlignment="1">
      <alignment vertical="center"/>
    </xf>
    <xf numFmtId="3" fontId="78" fillId="0" borderId="35" xfId="0" applyNumberFormat="1" applyFont="1" applyFill="1" applyBorder="1" applyAlignment="1">
      <alignment vertical="center"/>
    </xf>
    <xf numFmtId="3" fontId="78" fillId="0" borderId="124" xfId="0" applyNumberFormat="1" applyFont="1" applyFill="1" applyBorder="1" applyAlignment="1">
      <alignment horizontal="center" vertical="center"/>
    </xf>
    <xf numFmtId="3" fontId="78" fillId="0" borderId="30" xfId="0" applyNumberFormat="1" applyFont="1" applyFill="1" applyBorder="1" applyAlignment="1" applyProtection="1">
      <alignment vertical="center"/>
      <protection locked="0"/>
    </xf>
    <xf numFmtId="3" fontId="78" fillId="0" borderId="125" xfId="0" applyNumberFormat="1" applyFont="1" applyFill="1" applyBorder="1" applyAlignment="1">
      <alignment vertical="center"/>
    </xf>
    <xf numFmtId="3" fontId="78" fillId="0" borderId="126" xfId="0" applyNumberFormat="1" applyFont="1" applyFill="1" applyBorder="1" applyAlignment="1">
      <alignment vertical="center"/>
    </xf>
    <xf numFmtId="3" fontId="78" fillId="0" borderId="36" xfId="0" applyNumberFormat="1" applyFont="1" applyFill="1" applyBorder="1" applyAlignment="1">
      <alignment vertical="center"/>
    </xf>
    <xf numFmtId="3" fontId="78" fillId="0" borderId="41" xfId="0" applyNumberFormat="1" applyFont="1" applyFill="1" applyBorder="1" applyAlignment="1">
      <alignment vertical="center"/>
    </xf>
    <xf numFmtId="3" fontId="78" fillId="0" borderId="132" xfId="0" applyNumberFormat="1" applyFont="1" applyFill="1" applyBorder="1" applyAlignment="1" applyProtection="1" quotePrefix="1">
      <alignment horizontal="center" vertical="center"/>
      <protection locked="0"/>
    </xf>
    <xf numFmtId="3" fontId="78" fillId="0" borderId="118" xfId="0" applyNumberFormat="1" applyFont="1" applyFill="1" applyBorder="1" applyAlignment="1">
      <alignment vertical="center"/>
    </xf>
    <xf numFmtId="3" fontId="78" fillId="0" borderId="137" xfId="0" applyNumberFormat="1" applyFont="1" applyFill="1" applyBorder="1" applyAlignment="1">
      <alignment horizontal="center" vertical="center"/>
    </xf>
    <xf numFmtId="3" fontId="78" fillId="0" borderId="138" xfId="0" applyNumberFormat="1" applyFont="1" applyFill="1" applyBorder="1" applyAlignment="1" applyProtection="1">
      <alignment horizontal="center" vertical="center"/>
      <protection locked="0"/>
    </xf>
    <xf numFmtId="3" fontId="78" fillId="0" borderId="139" xfId="0" applyNumberFormat="1" applyFont="1" applyFill="1" applyBorder="1" applyAlignment="1">
      <alignment vertical="center" shrinkToFit="1"/>
    </xf>
    <xf numFmtId="3" fontId="78" fillId="0" borderId="137" xfId="0" applyNumberFormat="1" applyFont="1" applyFill="1" applyBorder="1" applyAlignment="1" applyProtection="1">
      <alignment vertical="center"/>
      <protection locked="0"/>
    </xf>
    <xf numFmtId="3" fontId="78" fillId="0" borderId="138" xfId="0" applyNumberFormat="1" applyFont="1" applyFill="1" applyBorder="1" applyAlignment="1" applyProtection="1">
      <alignment vertical="center"/>
      <protection locked="0"/>
    </xf>
    <xf numFmtId="3" fontId="78" fillId="0" borderId="141" xfId="0" applyNumberFormat="1" applyFont="1" applyFill="1" applyBorder="1" applyAlignment="1" applyProtection="1">
      <alignment vertical="center"/>
      <protection locked="0"/>
    </xf>
    <xf numFmtId="3" fontId="78" fillId="0" borderId="142" xfId="0" applyNumberFormat="1" applyFont="1" applyFill="1" applyBorder="1" applyAlignment="1" applyProtection="1">
      <alignment vertical="center"/>
      <protection locked="0"/>
    </xf>
    <xf numFmtId="3" fontId="78" fillId="0" borderId="145" xfId="0" applyNumberFormat="1" applyFont="1" applyFill="1" applyBorder="1" applyAlignment="1" applyProtection="1">
      <alignment horizontal="center" vertical="center"/>
      <protection locked="0"/>
    </xf>
    <xf numFmtId="3" fontId="78" fillId="0" borderId="139" xfId="0" applyNumberFormat="1" applyFont="1" applyFill="1" applyBorder="1" applyAlignment="1">
      <alignment vertical="center"/>
    </xf>
    <xf numFmtId="3" fontId="78" fillId="0" borderId="146" xfId="0" applyNumberFormat="1" applyFont="1" applyFill="1" applyBorder="1" applyAlignment="1">
      <alignment horizontal="center" vertical="center"/>
    </xf>
    <xf numFmtId="3" fontId="78" fillId="0" borderId="15" xfId="0" applyNumberFormat="1" applyFont="1" applyFill="1" applyBorder="1" applyAlignment="1">
      <alignment horizontal="center" vertical="center"/>
    </xf>
    <xf numFmtId="3" fontId="78" fillId="0" borderId="147" xfId="0" applyNumberFormat="1" applyFont="1" applyFill="1" applyBorder="1" applyAlignment="1">
      <alignment vertical="center" shrinkToFit="1"/>
    </xf>
    <xf numFmtId="3" fontId="78" fillId="0" borderId="148" xfId="0" applyNumberFormat="1" applyFont="1" applyFill="1" applyBorder="1" applyAlignment="1">
      <alignment vertical="center"/>
    </xf>
    <xf numFmtId="3" fontId="78" fillId="0" borderId="147" xfId="0" applyNumberFormat="1" applyFont="1" applyFill="1" applyBorder="1" applyAlignment="1">
      <alignment vertical="center"/>
    </xf>
    <xf numFmtId="3" fontId="78" fillId="0" borderId="148" xfId="0" applyNumberFormat="1" applyFont="1" applyFill="1" applyBorder="1" applyAlignment="1" applyProtection="1">
      <alignment vertical="center"/>
      <protection locked="0"/>
    </xf>
    <xf numFmtId="3" fontId="78" fillId="0" borderId="147" xfId="0" applyNumberFormat="1" applyFont="1" applyFill="1" applyBorder="1" applyAlignment="1" applyProtection="1">
      <alignment vertical="center"/>
      <protection locked="0"/>
    </xf>
    <xf numFmtId="3" fontId="78" fillId="0" borderId="150" xfId="0" applyNumberFormat="1" applyFont="1" applyFill="1" applyBorder="1" applyAlignment="1">
      <alignment vertical="center"/>
    </xf>
    <xf numFmtId="3" fontId="78" fillId="0" borderId="184" xfId="0" applyNumberFormat="1" applyFont="1" applyFill="1" applyBorder="1" applyAlignment="1">
      <alignment vertical="center"/>
    </xf>
    <xf numFmtId="3" fontId="78" fillId="0" borderId="11" xfId="0" applyNumberFormat="1" applyFont="1" applyFill="1" applyBorder="1" applyAlignment="1" applyProtection="1">
      <alignment vertical="center"/>
      <protection locked="0"/>
    </xf>
    <xf numFmtId="3" fontId="78" fillId="0" borderId="152" xfId="0" applyNumberFormat="1" applyFont="1" applyFill="1" applyBorder="1" applyAlignment="1">
      <alignment horizontal="center" vertical="center"/>
    </xf>
    <xf numFmtId="3" fontId="78" fillId="0" borderId="151" xfId="0" applyNumberFormat="1" applyFont="1" applyFill="1" applyBorder="1" applyAlignment="1">
      <alignment vertical="center"/>
    </xf>
    <xf numFmtId="3" fontId="78" fillId="0" borderId="150" xfId="0" applyNumberFormat="1" applyFont="1" applyFill="1" applyBorder="1" applyAlignment="1" applyProtection="1">
      <alignment vertical="center"/>
      <protection locked="0"/>
    </xf>
    <xf numFmtId="3" fontId="78" fillId="0" borderId="184" xfId="0" applyNumberFormat="1" applyFont="1" applyFill="1" applyBorder="1" applyAlignment="1" applyProtection="1">
      <alignment vertical="center"/>
      <protection locked="0"/>
    </xf>
    <xf numFmtId="3" fontId="78" fillId="0" borderId="118" xfId="0" applyNumberFormat="1" applyFont="1" applyFill="1" applyBorder="1" applyAlignment="1">
      <alignment horizontal="center" vertical="center"/>
    </xf>
    <xf numFmtId="3" fontId="78" fillId="0" borderId="12" xfId="0" applyNumberFormat="1" applyFont="1" applyFill="1" applyBorder="1" applyAlignment="1">
      <alignment horizontal="center" vertical="center"/>
    </xf>
    <xf numFmtId="3" fontId="78" fillId="0" borderId="155" xfId="0" applyNumberFormat="1" applyFont="1" applyFill="1" applyBorder="1" applyAlignment="1" applyProtection="1">
      <alignment vertical="center" shrinkToFit="1"/>
      <protection locked="0"/>
    </xf>
    <xf numFmtId="3" fontId="78" fillId="0" borderId="162" xfId="0" applyNumberFormat="1" applyFont="1" applyFill="1" applyBorder="1" applyAlignment="1" applyProtection="1">
      <alignment vertical="center"/>
      <protection locked="0"/>
    </xf>
    <xf numFmtId="3" fontId="78" fillId="0" borderId="155" xfId="0" applyNumberFormat="1" applyFont="1" applyFill="1" applyBorder="1" applyAlignment="1" applyProtection="1">
      <alignment vertical="center"/>
      <protection locked="0"/>
    </xf>
    <xf numFmtId="3" fontId="78" fillId="0" borderId="159" xfId="0" applyNumberFormat="1" applyFont="1" applyFill="1" applyBorder="1" applyAlignment="1" applyProtection="1">
      <alignment vertical="center"/>
      <protection locked="0"/>
    </xf>
    <xf numFmtId="3" fontId="78" fillId="0" borderId="158" xfId="0" applyNumberFormat="1" applyFont="1" applyFill="1" applyBorder="1" applyAlignment="1" applyProtection="1">
      <alignment vertical="center"/>
      <protection locked="0"/>
    </xf>
    <xf numFmtId="3" fontId="78" fillId="0" borderId="163" xfId="0" applyNumberFormat="1" applyFont="1" applyFill="1" applyBorder="1" applyAlignment="1" applyProtection="1">
      <alignment vertical="center"/>
      <protection locked="0"/>
    </xf>
    <xf numFmtId="3" fontId="78" fillId="0" borderId="156" xfId="0" applyNumberFormat="1" applyFont="1" applyFill="1" applyBorder="1" applyAlignment="1" applyProtection="1">
      <alignment horizontal="center" vertical="center"/>
      <protection locked="0"/>
    </xf>
    <xf numFmtId="3" fontId="78" fillId="0" borderId="21" xfId="0" applyNumberFormat="1" applyFont="1" applyFill="1" applyBorder="1" applyAlignment="1" applyProtection="1">
      <alignment vertical="center" shrinkToFit="1"/>
      <protection locked="0"/>
    </xf>
    <xf numFmtId="3" fontId="78" fillId="0" borderId="167" xfId="0" applyNumberFormat="1" applyFont="1" applyFill="1" applyBorder="1" applyAlignment="1" applyProtection="1">
      <alignment vertical="center"/>
      <protection locked="0"/>
    </xf>
    <xf numFmtId="3" fontId="78" fillId="0" borderId="21" xfId="0" applyNumberFormat="1" applyFont="1" applyFill="1" applyBorder="1" applyAlignment="1" applyProtection="1">
      <alignment vertical="center"/>
      <protection locked="0"/>
    </xf>
    <xf numFmtId="3" fontId="78" fillId="0" borderId="32" xfId="0" applyNumberFormat="1" applyFont="1" applyFill="1" applyBorder="1" applyAlignment="1" applyProtection="1">
      <alignment vertical="center"/>
      <protection locked="0"/>
    </xf>
    <xf numFmtId="3" fontId="78" fillId="0" borderId="16" xfId="0" applyNumberFormat="1" applyFont="1" applyFill="1" applyBorder="1" applyAlignment="1" applyProtection="1">
      <alignment vertical="center"/>
      <protection locked="0"/>
    </xf>
    <xf numFmtId="3" fontId="78" fillId="0" borderId="58" xfId="0" applyNumberFormat="1" applyFont="1" applyFill="1" applyBorder="1" applyAlignment="1" applyProtection="1">
      <alignment vertical="center"/>
      <protection locked="0"/>
    </xf>
    <xf numFmtId="3" fontId="78" fillId="0" borderId="168" xfId="0" applyNumberFormat="1" applyFont="1" applyFill="1" applyBorder="1" applyAlignment="1" applyProtection="1">
      <alignment horizontal="center" vertical="center"/>
      <protection locked="0"/>
    </xf>
    <xf numFmtId="3" fontId="78" fillId="0" borderId="169" xfId="0" applyNumberFormat="1" applyFont="1" applyFill="1" applyBorder="1" applyAlignment="1">
      <alignment horizontal="center" vertical="center"/>
    </xf>
    <xf numFmtId="3" fontId="78" fillId="0" borderId="14" xfId="0" applyNumberFormat="1" applyFont="1" applyFill="1" applyBorder="1" applyAlignment="1">
      <alignment horizontal="center" vertical="center"/>
    </xf>
    <xf numFmtId="3" fontId="78" fillId="0" borderId="21" xfId="0" applyNumberFormat="1" applyFont="1" applyFill="1" applyBorder="1" applyAlignment="1" applyProtection="1">
      <alignment horizontal="center" vertical="center" shrinkToFit="1"/>
      <protection locked="0"/>
    </xf>
    <xf numFmtId="3" fontId="78" fillId="0" borderId="171" xfId="0" applyNumberFormat="1" applyFont="1" applyFill="1" applyBorder="1" applyAlignment="1" applyProtection="1">
      <alignment vertical="center"/>
      <protection locked="0"/>
    </xf>
    <xf numFmtId="3" fontId="78" fillId="0" borderId="172" xfId="0" applyNumberFormat="1" applyFont="1" applyFill="1" applyBorder="1" applyAlignment="1" applyProtection="1">
      <alignment vertical="center"/>
      <protection locked="0"/>
    </xf>
    <xf numFmtId="3" fontId="78" fillId="0" borderId="173" xfId="0" applyNumberFormat="1" applyFont="1" applyFill="1" applyBorder="1" applyAlignment="1" applyProtection="1">
      <alignment vertical="center"/>
      <protection locked="0"/>
    </xf>
    <xf numFmtId="3" fontId="78" fillId="0" borderId="32" xfId="0" applyNumberFormat="1" applyFont="1" applyFill="1" applyBorder="1" applyAlignment="1" applyProtection="1">
      <alignment horizontal="center" vertical="center"/>
      <protection locked="0"/>
    </xf>
    <xf numFmtId="3" fontId="78" fillId="0" borderId="178" xfId="0" applyNumberFormat="1" applyFont="1" applyFill="1" applyBorder="1" applyAlignment="1" applyProtection="1">
      <alignment horizontal="center" vertical="center"/>
      <protection locked="0"/>
    </xf>
    <xf numFmtId="3" fontId="78" fillId="0" borderId="11" xfId="0" applyNumberFormat="1" applyFont="1" applyFill="1" applyBorder="1" applyAlignment="1" applyProtection="1">
      <alignment horizontal="center" vertical="center"/>
      <protection locked="0"/>
    </xf>
    <xf numFmtId="3" fontId="78" fillId="0" borderId="11" xfId="0" applyNumberFormat="1" applyFont="1" applyFill="1" applyBorder="1" applyAlignment="1" applyProtection="1">
      <alignment vertical="center" shrinkToFit="1"/>
      <protection locked="0"/>
    </xf>
    <xf numFmtId="3" fontId="78" fillId="0" borderId="178" xfId="0" applyNumberFormat="1" applyFont="1" applyFill="1" applyBorder="1" applyAlignment="1" applyProtection="1">
      <alignment vertical="center"/>
      <protection locked="0"/>
    </xf>
    <xf numFmtId="3" fontId="78" fillId="0" borderId="15" xfId="0" applyNumberFormat="1" applyFont="1" applyFill="1" applyBorder="1" applyAlignment="1" applyProtection="1">
      <alignment vertical="center"/>
      <protection locked="0"/>
    </xf>
    <xf numFmtId="3" fontId="78" fillId="0" borderId="17" xfId="0" applyNumberFormat="1" applyFont="1" applyFill="1" applyBorder="1" applyAlignment="1" applyProtection="1">
      <alignment vertical="center"/>
      <protection locked="0"/>
    </xf>
    <xf numFmtId="3" fontId="78" fillId="0" borderId="182" xfId="0" applyNumberFormat="1" applyFont="1" applyFill="1" applyBorder="1" applyAlignment="1" applyProtection="1">
      <alignment horizontal="center" vertical="center"/>
      <protection locked="0"/>
    </xf>
    <xf numFmtId="3" fontId="78" fillId="0" borderId="31" xfId="0" applyNumberFormat="1" applyFont="1" applyFill="1" applyBorder="1" applyAlignment="1" applyProtection="1">
      <alignment vertical="center"/>
      <protection locked="0"/>
    </xf>
    <xf numFmtId="3" fontId="78" fillId="0" borderId="34" xfId="0" applyNumberFormat="1" applyFont="1" applyFill="1" applyBorder="1" applyAlignment="1" applyProtection="1">
      <alignment vertical="center"/>
      <protection locked="0"/>
    </xf>
    <xf numFmtId="3" fontId="78" fillId="0" borderId="183" xfId="0" applyNumberFormat="1" applyFont="1" applyFill="1" applyBorder="1" applyAlignment="1" applyProtection="1">
      <alignment horizontal="center" vertical="center"/>
      <protection locked="0"/>
    </xf>
    <xf numFmtId="3" fontId="78" fillId="0" borderId="146" xfId="0" applyNumberFormat="1" applyFont="1" applyFill="1" applyBorder="1" applyAlignment="1" applyProtection="1">
      <alignment horizontal="center" vertical="center"/>
      <protection locked="0"/>
    </xf>
    <xf numFmtId="3" fontId="78" fillId="0" borderId="15" xfId="0" applyNumberFormat="1" applyFont="1" applyFill="1" applyBorder="1" applyAlignment="1" applyProtection="1">
      <alignment horizontal="center" vertical="center"/>
      <protection locked="0"/>
    </xf>
    <xf numFmtId="3" fontId="78" fillId="0" borderId="147" xfId="0" applyNumberFormat="1" applyFont="1" applyFill="1" applyBorder="1" applyAlignment="1" applyProtection="1">
      <alignment vertical="center" shrinkToFit="1"/>
      <protection locked="0"/>
    </xf>
    <xf numFmtId="3" fontId="78" fillId="0" borderId="151" xfId="0" applyNumberFormat="1" applyFont="1" applyFill="1" applyBorder="1" applyAlignment="1" applyProtection="1">
      <alignment vertical="center"/>
      <protection locked="0"/>
    </xf>
    <xf numFmtId="3" fontId="78" fillId="0" borderId="152" xfId="0" applyNumberFormat="1" applyFont="1" applyFill="1" applyBorder="1" applyAlignment="1" applyProtection="1">
      <alignment horizontal="center" vertical="center"/>
      <protection locked="0"/>
    </xf>
    <xf numFmtId="3" fontId="78" fillId="0" borderId="118" xfId="0" applyNumberFormat="1" applyFont="1" applyFill="1" applyBorder="1" applyAlignment="1" applyProtection="1">
      <alignment horizontal="center" vertical="center"/>
      <protection locked="0"/>
    </xf>
    <xf numFmtId="3" fontId="78" fillId="0" borderId="12" xfId="0" applyNumberFormat="1" applyFont="1" applyFill="1" applyBorder="1" applyAlignment="1" applyProtection="1">
      <alignment horizontal="center" vertical="center"/>
      <protection locked="0"/>
    </xf>
    <xf numFmtId="3" fontId="78" fillId="0" borderId="169" xfId="0" applyNumberFormat="1" applyFont="1" applyFill="1" applyBorder="1" applyAlignment="1" applyProtection="1">
      <alignment horizontal="center" vertical="center"/>
      <protection locked="0"/>
    </xf>
    <xf numFmtId="3" fontId="78" fillId="0" borderId="14" xfId="0" applyNumberFormat="1" applyFont="1" applyFill="1" applyBorder="1" applyAlignment="1" applyProtection="1">
      <alignment horizontal="center" vertical="center"/>
      <protection locked="0"/>
    </xf>
    <xf numFmtId="3" fontId="78" fillId="0" borderId="10" xfId="0" applyNumberFormat="1" applyFont="1" applyFill="1" applyBorder="1" applyAlignment="1" applyProtection="1">
      <alignment vertical="center" shrinkToFit="1"/>
      <protection locked="0"/>
    </xf>
    <xf numFmtId="3" fontId="78" fillId="0" borderId="12" xfId="0" applyNumberFormat="1" applyFont="1" applyFill="1" applyBorder="1" applyAlignment="1" applyProtection="1">
      <alignment vertical="center"/>
      <protection locked="0"/>
    </xf>
    <xf numFmtId="3" fontId="78" fillId="0" borderId="0" xfId="0" applyNumberFormat="1" applyFont="1" applyFill="1" applyBorder="1" applyAlignment="1" applyProtection="1">
      <alignment vertical="center"/>
      <protection locked="0"/>
    </xf>
    <xf numFmtId="3" fontId="78" fillId="0" borderId="208" xfId="0" applyNumberFormat="1" applyFont="1" applyFill="1" applyBorder="1" applyAlignment="1" applyProtection="1">
      <alignment vertical="center"/>
      <protection locked="0"/>
    </xf>
    <xf numFmtId="3" fontId="78" fillId="0" borderId="209" xfId="0" applyNumberFormat="1" applyFont="1" applyFill="1" applyBorder="1" applyAlignment="1" applyProtection="1">
      <alignment vertical="center"/>
      <protection locked="0"/>
    </xf>
    <xf numFmtId="3" fontId="78" fillId="0" borderId="210" xfId="0" applyNumberFormat="1" applyFont="1" applyFill="1" applyBorder="1" applyAlignment="1" applyProtection="1">
      <alignment vertical="center"/>
      <protection locked="0"/>
    </xf>
    <xf numFmtId="3" fontId="78" fillId="0" borderId="11" xfId="0" applyNumberFormat="1" applyFont="1" applyFill="1" applyBorder="1" applyAlignment="1" applyProtection="1">
      <alignment horizontal="center" vertical="center" shrinkToFit="1"/>
      <protection locked="0"/>
    </xf>
    <xf numFmtId="3" fontId="78" fillId="0" borderId="31" xfId="0" applyNumberFormat="1" applyFont="1" applyFill="1" applyBorder="1" applyAlignment="1" applyProtection="1">
      <alignment horizontal="center" vertical="center"/>
      <protection locked="0"/>
    </xf>
    <xf numFmtId="3" fontId="78" fillId="0" borderId="182" xfId="0" applyNumberFormat="1" applyFont="1" applyFill="1" applyBorder="1" applyAlignment="1">
      <alignment horizontal="center" vertical="center"/>
    </xf>
    <xf numFmtId="3" fontId="78" fillId="0" borderId="18" xfId="0" applyNumberFormat="1" applyFont="1" applyFill="1" applyBorder="1" applyAlignment="1" applyProtection="1">
      <alignment vertical="center" shrinkToFit="1"/>
      <protection locked="0"/>
    </xf>
    <xf numFmtId="3" fontId="78" fillId="0" borderId="179" xfId="0" applyNumberFormat="1" applyFont="1" applyFill="1" applyBorder="1" applyAlignment="1" applyProtection="1">
      <alignment vertical="center"/>
      <protection locked="0"/>
    </xf>
    <xf numFmtId="3" fontId="78" fillId="0" borderId="18" xfId="0" applyNumberFormat="1" applyFont="1" applyFill="1" applyBorder="1" applyAlignment="1" applyProtection="1">
      <alignment vertical="center"/>
      <protection locked="0"/>
    </xf>
    <xf numFmtId="3" fontId="78" fillId="0" borderId="25" xfId="0" applyNumberFormat="1" applyFont="1" applyFill="1" applyBorder="1" applyAlignment="1" applyProtection="1">
      <alignment vertical="center"/>
      <protection locked="0"/>
    </xf>
    <xf numFmtId="3" fontId="78" fillId="0" borderId="24" xfId="0" applyNumberFormat="1" applyFont="1" applyFill="1" applyBorder="1" applyAlignment="1" applyProtection="1">
      <alignment vertical="center"/>
      <protection locked="0"/>
    </xf>
    <xf numFmtId="3" fontId="78" fillId="0" borderId="18" xfId="0" applyNumberFormat="1" applyFont="1" applyFill="1" applyBorder="1" applyAlignment="1" applyProtection="1">
      <alignment horizontal="left" vertical="center" shrinkToFit="1"/>
      <protection locked="0"/>
    </xf>
    <xf numFmtId="3" fontId="78" fillId="0" borderId="34" xfId="0" applyNumberFormat="1" applyFont="1" applyFill="1" applyBorder="1" applyAlignment="1" applyProtection="1">
      <alignment horizontal="left" vertical="center"/>
      <protection locked="0"/>
    </xf>
    <xf numFmtId="3" fontId="78" fillId="0" borderId="33" xfId="0" applyNumberFormat="1" applyFont="1" applyFill="1" applyBorder="1" applyAlignment="1" applyProtection="1">
      <alignment vertical="center"/>
      <protection locked="0"/>
    </xf>
    <xf numFmtId="3" fontId="78" fillId="0" borderId="169" xfId="0" applyNumberFormat="1" applyFont="1" applyFill="1" applyBorder="1" applyAlignment="1" applyProtection="1">
      <alignment vertical="center"/>
      <protection locked="0"/>
    </xf>
    <xf numFmtId="3" fontId="78" fillId="0" borderId="211" xfId="0" applyNumberFormat="1" applyFont="1" applyFill="1" applyBorder="1" applyAlignment="1" applyProtection="1">
      <alignment vertical="center"/>
      <protection locked="0"/>
    </xf>
    <xf numFmtId="3" fontId="78" fillId="0" borderId="212" xfId="0" applyNumberFormat="1" applyFont="1" applyFill="1" applyBorder="1" applyAlignment="1" applyProtection="1">
      <alignment vertical="center"/>
      <protection locked="0"/>
    </xf>
    <xf numFmtId="3" fontId="78" fillId="0" borderId="213" xfId="0" applyNumberFormat="1" applyFont="1" applyFill="1" applyBorder="1" applyAlignment="1" applyProtection="1">
      <alignment vertical="center"/>
      <protection locked="0"/>
    </xf>
    <xf numFmtId="3" fontId="78" fillId="0" borderId="21" xfId="0" applyNumberFormat="1" applyFont="1" applyFill="1" applyBorder="1" applyAlignment="1" applyProtection="1">
      <alignment horizontal="left" vertical="center" shrinkToFit="1"/>
      <protection locked="0"/>
    </xf>
    <xf numFmtId="3" fontId="78" fillId="0" borderId="214" xfId="0" applyNumberFormat="1" applyFont="1" applyFill="1" applyBorder="1" applyAlignment="1" applyProtection="1">
      <alignment horizontal="left" vertical="center" shrinkToFit="1"/>
      <protection locked="0"/>
    </xf>
    <xf numFmtId="3" fontId="78" fillId="0" borderId="215" xfId="0" applyNumberFormat="1" applyFont="1" applyFill="1" applyBorder="1" applyAlignment="1" applyProtection="1">
      <alignment vertical="center"/>
      <protection locked="0"/>
    </xf>
    <xf numFmtId="3" fontId="78" fillId="0" borderId="214" xfId="0" applyNumberFormat="1" applyFont="1" applyFill="1" applyBorder="1" applyAlignment="1" applyProtection="1">
      <alignment vertical="center"/>
      <protection locked="0"/>
    </xf>
    <xf numFmtId="3" fontId="78" fillId="0" borderId="216" xfId="0" applyNumberFormat="1" applyFont="1" applyFill="1" applyBorder="1" applyAlignment="1" applyProtection="1">
      <alignment vertical="center"/>
      <protection locked="0"/>
    </xf>
    <xf numFmtId="3" fontId="78" fillId="0" borderId="217" xfId="0" applyNumberFormat="1" applyFont="1" applyFill="1" applyBorder="1" applyAlignment="1" applyProtection="1">
      <alignment vertical="center"/>
      <protection locked="0"/>
    </xf>
    <xf numFmtId="3" fontId="78" fillId="0" borderId="218" xfId="0" applyNumberFormat="1" applyFont="1" applyFill="1" applyBorder="1" applyAlignment="1" applyProtection="1">
      <alignment vertical="center"/>
      <protection locked="0"/>
    </xf>
    <xf numFmtId="3" fontId="78" fillId="0" borderId="219" xfId="0" applyNumberFormat="1" applyFont="1" applyFill="1" applyBorder="1" applyAlignment="1" applyProtection="1">
      <alignment horizontal="center" vertical="center"/>
      <protection locked="0"/>
    </xf>
    <xf numFmtId="3" fontId="113" fillId="0" borderId="215" xfId="0" applyNumberFormat="1" applyFont="1" applyFill="1" applyBorder="1" applyAlignment="1" applyProtection="1">
      <alignment vertical="center"/>
      <protection locked="0"/>
    </xf>
    <xf numFmtId="3" fontId="113" fillId="0" borderId="214" xfId="0" applyNumberFormat="1" applyFont="1" applyFill="1" applyBorder="1" applyAlignment="1" applyProtection="1">
      <alignment vertical="center"/>
      <protection locked="0"/>
    </xf>
    <xf numFmtId="3" fontId="113" fillId="0" borderId="216" xfId="0" applyNumberFormat="1" applyFont="1" applyFill="1" applyBorder="1" applyAlignment="1" applyProtection="1">
      <alignment vertical="center"/>
      <protection locked="0"/>
    </xf>
    <xf numFmtId="3" fontId="113" fillId="0" borderId="217" xfId="0" applyNumberFormat="1" applyFont="1" applyFill="1" applyBorder="1" applyAlignment="1" applyProtection="1">
      <alignment vertical="center"/>
      <protection locked="0"/>
    </xf>
    <xf numFmtId="3" fontId="113" fillId="0" borderId="218" xfId="0" applyNumberFormat="1" applyFont="1" applyFill="1" applyBorder="1" applyAlignment="1" applyProtection="1">
      <alignment vertical="center"/>
      <protection locked="0"/>
    </xf>
    <xf numFmtId="3" fontId="78" fillId="0" borderId="13" xfId="0" applyNumberFormat="1" applyFont="1" applyFill="1" applyBorder="1" applyAlignment="1" applyProtection="1">
      <alignment horizontal="center" vertical="center" shrinkToFit="1"/>
      <protection locked="0"/>
    </xf>
    <xf numFmtId="3" fontId="78" fillId="0" borderId="197" xfId="0" applyNumberFormat="1" applyFont="1" applyFill="1" applyBorder="1" applyAlignment="1" applyProtection="1">
      <alignment vertical="center"/>
      <protection locked="0"/>
    </xf>
    <xf numFmtId="3" fontId="78" fillId="0" borderId="13" xfId="0" applyNumberFormat="1" applyFont="1" applyFill="1" applyBorder="1" applyAlignment="1" applyProtection="1">
      <alignment vertical="center"/>
      <protection locked="0"/>
    </xf>
    <xf numFmtId="3" fontId="78" fillId="0" borderId="14" xfId="0" applyNumberFormat="1" applyFont="1" applyFill="1" applyBorder="1" applyAlignment="1" applyProtection="1">
      <alignment vertical="center"/>
      <protection locked="0"/>
    </xf>
    <xf numFmtId="3" fontId="78" fillId="0" borderId="23" xfId="0" applyNumberFormat="1" applyFont="1" applyFill="1" applyBorder="1" applyAlignment="1" applyProtection="1">
      <alignment vertical="center"/>
      <protection locked="0"/>
    </xf>
    <xf numFmtId="3" fontId="78" fillId="0" borderId="194" xfId="0" applyNumberFormat="1" applyFont="1" applyFill="1" applyBorder="1" applyAlignment="1" applyProtection="1">
      <alignment horizontal="center" vertical="center"/>
      <protection locked="0"/>
    </xf>
    <xf numFmtId="3" fontId="78" fillId="0" borderId="33" xfId="0" applyNumberFormat="1" applyFont="1" applyFill="1" applyBorder="1" applyAlignment="1" applyProtection="1">
      <alignment horizontal="center" vertical="center"/>
      <protection locked="0"/>
    </xf>
    <xf numFmtId="3" fontId="78" fillId="0" borderId="199" xfId="0" applyNumberFormat="1" applyFont="1" applyFill="1" applyBorder="1" applyAlignment="1" applyProtection="1">
      <alignment horizontal="center" vertical="center"/>
      <protection locked="0"/>
    </xf>
    <xf numFmtId="3" fontId="78" fillId="0" borderId="200" xfId="0" applyNumberFormat="1" applyFont="1" applyFill="1" applyBorder="1" applyAlignment="1" applyProtection="1">
      <alignment horizontal="center" vertical="center"/>
      <protection locked="0"/>
    </xf>
    <xf numFmtId="3" fontId="78" fillId="0" borderId="200" xfId="0" applyNumberFormat="1" applyFont="1" applyFill="1" applyBorder="1" applyAlignment="1" applyProtection="1">
      <alignment vertical="center" shrinkToFit="1"/>
      <protection locked="0"/>
    </xf>
    <xf numFmtId="3" fontId="78" fillId="0" borderId="199" xfId="0" applyNumberFormat="1" applyFont="1" applyFill="1" applyBorder="1" applyAlignment="1" applyProtection="1">
      <alignment vertical="center"/>
      <protection locked="0"/>
    </xf>
    <xf numFmtId="3" fontId="78" fillId="0" borderId="200" xfId="0" applyNumberFormat="1" applyFont="1" applyFill="1" applyBorder="1" applyAlignment="1" applyProtection="1">
      <alignment vertical="center"/>
      <protection locked="0"/>
    </xf>
    <xf numFmtId="3" fontId="78" fillId="0" borderId="203" xfId="0" applyNumberFormat="1" applyFont="1" applyFill="1" applyBorder="1" applyAlignment="1" applyProtection="1">
      <alignment vertical="center"/>
      <protection locked="0"/>
    </xf>
    <xf numFmtId="3" fontId="78" fillId="0" borderId="202" xfId="0" applyNumberFormat="1" applyFont="1" applyFill="1" applyBorder="1" applyAlignment="1" applyProtection="1">
      <alignment vertical="center"/>
      <protection locked="0"/>
    </xf>
    <xf numFmtId="3" fontId="78" fillId="0" borderId="204" xfId="0" applyNumberFormat="1" applyFont="1" applyFill="1" applyBorder="1" applyAlignment="1" applyProtection="1">
      <alignment vertical="center"/>
      <protection locked="0"/>
    </xf>
    <xf numFmtId="3" fontId="78" fillId="0" borderId="206" xfId="0" applyNumberFormat="1" applyFont="1" applyFill="1" applyBorder="1" applyAlignment="1" applyProtection="1">
      <alignment horizontal="center" vertical="center"/>
      <protection locked="0"/>
    </xf>
    <xf numFmtId="3" fontId="78" fillId="0" borderId="0" xfId="0" applyNumberFormat="1" applyFont="1" applyFill="1" applyBorder="1" applyAlignment="1" applyProtection="1">
      <alignment horizontal="center" vertical="center"/>
      <protection locked="0"/>
    </xf>
    <xf numFmtId="3" fontId="78" fillId="0" borderId="0" xfId="0" applyNumberFormat="1" applyFont="1" applyFill="1" applyBorder="1" applyAlignment="1" applyProtection="1">
      <alignment horizontal="left" vertical="center"/>
      <protection locked="0"/>
    </xf>
    <xf numFmtId="3" fontId="78" fillId="0" borderId="0" xfId="0" applyNumberFormat="1" applyFont="1" applyFill="1" applyAlignment="1">
      <alignment horizontal="right" vertical="center"/>
    </xf>
    <xf numFmtId="234" fontId="24" fillId="0" borderId="0" xfId="0" applyNumberFormat="1" applyFont="1" applyFill="1" applyBorder="1" applyAlignment="1" applyProtection="1">
      <alignment vertical="center"/>
      <protection locked="0"/>
    </xf>
    <xf numFmtId="0" fontId="78" fillId="0" borderId="0" xfId="0" applyFont="1" applyFill="1" applyAlignment="1">
      <alignment vertical="center"/>
    </xf>
    <xf numFmtId="0" fontId="14" fillId="0" borderId="0" xfId="0" applyFont="1" applyFill="1" applyAlignment="1">
      <alignment/>
    </xf>
    <xf numFmtId="3" fontId="78" fillId="0" borderId="0" xfId="0" applyNumberFormat="1" applyFont="1" applyFill="1" applyAlignment="1" applyProtection="1">
      <alignment horizontal="left" vertical="center"/>
      <protection locked="0"/>
    </xf>
    <xf numFmtId="3" fontId="78" fillId="0" borderId="111" xfId="0" applyNumberFormat="1" applyFont="1" applyFill="1" applyBorder="1" applyAlignment="1">
      <alignment horizontal="center" vertical="center"/>
    </xf>
    <xf numFmtId="3" fontId="78" fillId="0" borderId="113" xfId="0" applyNumberFormat="1" applyFont="1" applyFill="1" applyBorder="1" applyAlignment="1">
      <alignment horizontal="center" vertical="center"/>
    </xf>
    <xf numFmtId="3" fontId="78" fillId="0" borderId="28" xfId="0" applyNumberFormat="1" applyFont="1" applyFill="1" applyBorder="1" applyAlignment="1">
      <alignment horizontal="center" vertical="center"/>
    </xf>
    <xf numFmtId="3" fontId="78" fillId="0" borderId="29" xfId="0" applyNumberFormat="1" applyFont="1" applyFill="1" applyBorder="1" applyAlignment="1">
      <alignment horizontal="center" vertical="center"/>
    </xf>
    <xf numFmtId="3" fontId="78" fillId="0" borderId="117" xfId="0" applyNumberFormat="1" applyFont="1" applyFill="1" applyBorder="1" applyAlignment="1">
      <alignment horizontal="center" vertical="center"/>
    </xf>
    <xf numFmtId="3" fontId="78" fillId="0" borderId="119" xfId="0" applyNumberFormat="1" applyFont="1" applyFill="1" applyBorder="1" applyAlignment="1">
      <alignment horizontal="center" vertical="center"/>
    </xf>
    <xf numFmtId="3" fontId="78" fillId="0" borderId="28" xfId="0" applyNumberFormat="1" applyFont="1" applyFill="1" applyBorder="1" applyAlignment="1" applyProtection="1">
      <alignment horizontal="left" vertical="center"/>
      <protection locked="0"/>
    </xf>
    <xf numFmtId="3" fontId="78" fillId="0" borderId="28" xfId="0" applyNumberFormat="1" applyFont="1" applyFill="1" applyBorder="1" applyAlignment="1">
      <alignment horizontal="center" vertical="center"/>
    </xf>
    <xf numFmtId="3" fontId="78" fillId="0" borderId="12" xfId="0" applyNumberFormat="1" applyFont="1" applyFill="1" applyBorder="1" applyAlignment="1" applyProtection="1">
      <alignment horizontal="center" vertical="center"/>
      <protection locked="0"/>
    </xf>
    <xf numFmtId="3" fontId="78" fillId="0" borderId="112" xfId="0" applyNumberFormat="1" applyFont="1" applyFill="1" applyBorder="1" applyAlignment="1">
      <alignment horizontal="center" vertical="center"/>
    </xf>
    <xf numFmtId="3" fontId="78" fillId="0" borderId="207" xfId="0" applyNumberFormat="1" applyFont="1" applyFill="1" applyBorder="1" applyAlignment="1">
      <alignment vertical="center"/>
    </xf>
    <xf numFmtId="3" fontId="78" fillId="0" borderId="0" xfId="0" applyNumberFormat="1" applyFont="1" applyFill="1" applyBorder="1" applyAlignment="1">
      <alignment horizontal="center" vertical="center"/>
    </xf>
    <xf numFmtId="3" fontId="78" fillId="0" borderId="0" xfId="0" applyNumberFormat="1" applyFont="1" applyFill="1" applyAlignment="1">
      <alignment horizontal="center" vertical="center"/>
    </xf>
    <xf numFmtId="3" fontId="78" fillId="0" borderId="138" xfId="0" applyNumberFormat="1" applyFont="1" applyFill="1" applyBorder="1" applyAlignment="1">
      <alignment horizontal="center" vertical="center"/>
    </xf>
    <xf numFmtId="3" fontId="78" fillId="0" borderId="142" xfId="0" applyNumberFormat="1" applyFont="1" applyFill="1" applyBorder="1" applyAlignment="1">
      <alignment horizontal="center" vertical="center"/>
    </xf>
    <xf numFmtId="3" fontId="78" fillId="0" borderId="220" xfId="0" applyNumberFormat="1" applyFont="1" applyFill="1" applyBorder="1" applyAlignment="1">
      <alignment horizontal="center" vertical="center"/>
    </xf>
    <xf numFmtId="3" fontId="78" fillId="0" borderId="202" xfId="0" applyNumberFormat="1" applyFont="1" applyFill="1" applyBorder="1" applyAlignment="1" applyProtection="1">
      <alignment horizontal="center" vertical="center"/>
      <protection locked="0"/>
    </xf>
    <xf numFmtId="3" fontId="78" fillId="0" borderId="0" xfId="0" applyNumberFormat="1" applyFont="1" applyFill="1" applyAlignment="1" applyProtection="1">
      <alignment horizontal="center" vertical="center"/>
      <protection locked="0"/>
    </xf>
    <xf numFmtId="3" fontId="78" fillId="0" borderId="11" xfId="0" applyNumberFormat="1" applyFont="1" applyFill="1" applyBorder="1" applyAlignment="1">
      <alignment horizontal="center" vertical="center"/>
    </xf>
    <xf numFmtId="3" fontId="78" fillId="0" borderId="111" xfId="0" applyNumberFormat="1" applyFont="1" applyFill="1" applyBorder="1" applyAlignment="1" applyProtection="1">
      <alignment horizontal="center" vertical="center"/>
      <protection locked="0"/>
    </xf>
    <xf numFmtId="3" fontId="24" fillId="0" borderId="119" xfId="0" applyNumberFormat="1" applyFont="1" applyFill="1" applyBorder="1" applyAlignment="1" applyProtection="1">
      <alignment vertical="center"/>
      <protection locked="0"/>
    </xf>
    <xf numFmtId="3" fontId="24" fillId="0" borderId="12" xfId="0" applyNumberFormat="1" applyFont="1" applyFill="1" applyBorder="1" applyAlignment="1" applyProtection="1">
      <alignment horizontal="center" vertical="center"/>
      <protection locked="0"/>
    </xf>
    <xf numFmtId="3" fontId="24" fillId="0" borderId="10" xfId="0" applyNumberFormat="1" applyFont="1" applyFill="1" applyBorder="1" applyAlignment="1" applyProtection="1">
      <alignment vertical="center" shrinkToFit="1"/>
      <protection locked="0"/>
    </xf>
    <xf numFmtId="234" fontId="24" fillId="0" borderId="119" xfId="0" applyNumberFormat="1" applyFont="1" applyFill="1" applyBorder="1" applyAlignment="1" applyProtection="1">
      <alignment vertical="center"/>
      <protection locked="0"/>
    </xf>
    <xf numFmtId="234" fontId="24" fillId="0" borderId="12" xfId="0" applyNumberFormat="1" applyFont="1" applyFill="1" applyBorder="1" applyAlignment="1" applyProtection="1">
      <alignment vertical="center"/>
      <protection locked="0"/>
    </xf>
    <xf numFmtId="234" fontId="24" fillId="0" borderId="10" xfId="0" applyNumberFormat="1" applyFont="1" applyFill="1" applyBorder="1" applyAlignment="1" applyProtection="1">
      <alignment vertical="center"/>
      <protection locked="0"/>
    </xf>
    <xf numFmtId="234" fontId="24" fillId="0" borderId="124" xfId="0" applyNumberFormat="1" applyFont="1" applyFill="1" applyBorder="1" applyAlignment="1" applyProtection="1" quotePrefix="1">
      <alignment horizontal="center" vertical="center"/>
      <protection locked="0"/>
    </xf>
    <xf numFmtId="234" fontId="24" fillId="0" borderId="119" xfId="0" applyNumberFormat="1" applyFont="1" applyFill="1" applyBorder="1" applyAlignment="1" applyProtection="1" quotePrefix="1">
      <alignment horizontal="center" vertical="center"/>
      <protection locked="0"/>
    </xf>
    <xf numFmtId="234" fontId="24" fillId="0" borderId="0" xfId="0" applyNumberFormat="1" applyFont="1" applyFill="1" applyBorder="1" applyAlignment="1">
      <alignment vertical="center"/>
    </xf>
    <xf numFmtId="234" fontId="24" fillId="0" borderId="0" xfId="0" applyNumberFormat="1" applyFont="1" applyFill="1" applyAlignment="1">
      <alignment vertical="center"/>
    </xf>
    <xf numFmtId="234" fontId="24" fillId="0" borderId="10" xfId="0" applyNumberFormat="1" applyFont="1" applyFill="1" applyBorder="1" applyAlignment="1" applyProtection="1">
      <alignment horizontal="center" vertical="center"/>
      <protection locked="0"/>
    </xf>
    <xf numFmtId="234" fontId="24" fillId="0" borderId="124" xfId="0" applyNumberFormat="1" applyFont="1" applyFill="1" applyBorder="1" applyAlignment="1" applyProtection="1">
      <alignment vertical="center"/>
      <protection locked="0"/>
    </xf>
    <xf numFmtId="3" fontId="24" fillId="0" borderId="124" xfId="0" applyNumberFormat="1" applyFont="1" applyFill="1" applyBorder="1" applyAlignment="1" applyProtection="1" quotePrefix="1">
      <alignment horizontal="center" vertical="center"/>
      <protection locked="0"/>
    </xf>
    <xf numFmtId="3" fontId="24" fillId="0" borderId="0" xfId="0" applyNumberFormat="1" applyFont="1" applyFill="1" applyAlignment="1" applyProtection="1">
      <alignment vertical="center"/>
      <protection locked="0"/>
    </xf>
    <xf numFmtId="3" fontId="24" fillId="0" borderId="0" xfId="0" applyNumberFormat="1" applyFont="1" applyFill="1" applyAlignment="1">
      <alignment vertical="center"/>
    </xf>
    <xf numFmtId="234" fontId="24" fillId="0" borderId="118" xfId="0" applyNumberFormat="1" applyFont="1" applyFill="1" applyBorder="1" applyAlignment="1" applyProtection="1">
      <alignment vertical="center"/>
      <protection locked="0"/>
    </xf>
    <xf numFmtId="234" fontId="24" fillId="0" borderId="30" xfId="0" applyNumberFormat="1" applyFont="1" applyFill="1" applyBorder="1" applyAlignment="1" applyProtection="1">
      <alignment vertical="center"/>
      <protection locked="0"/>
    </xf>
    <xf numFmtId="234" fontId="24" fillId="0" borderId="124" xfId="0" applyNumberFormat="1" applyFont="1" applyFill="1" applyBorder="1" applyAlignment="1" applyProtection="1">
      <alignment horizontal="center" vertical="center"/>
      <protection locked="0"/>
    </xf>
    <xf numFmtId="234" fontId="24" fillId="0" borderId="119" xfId="0" applyNumberFormat="1" applyFont="1" applyFill="1" applyBorder="1" applyAlignment="1" applyProtection="1">
      <alignment horizontal="center" vertical="center"/>
      <protection locked="0"/>
    </xf>
    <xf numFmtId="3" fontId="24" fillId="0" borderId="0" xfId="0" applyNumberFormat="1" applyFont="1" applyFill="1" applyBorder="1" applyAlignment="1" applyProtection="1">
      <alignment vertical="center"/>
      <protection locked="0"/>
    </xf>
    <xf numFmtId="234" fontId="24" fillId="0" borderId="132" xfId="0" applyNumberFormat="1" applyFont="1" applyFill="1" applyBorder="1" applyAlignment="1" applyProtection="1">
      <alignment vertical="center"/>
      <protection locked="0"/>
    </xf>
    <xf numFmtId="3" fontId="24" fillId="0" borderId="137" xfId="0" applyNumberFormat="1" applyFont="1" applyFill="1" applyBorder="1" applyAlignment="1">
      <alignment horizontal="center" vertical="center"/>
    </xf>
    <xf numFmtId="3" fontId="24" fillId="0" borderId="141" xfId="0" applyNumberFormat="1" applyFont="1" applyFill="1" applyBorder="1" applyAlignment="1">
      <alignment horizontal="center" vertical="center"/>
    </xf>
    <xf numFmtId="3" fontId="24" fillId="0" borderId="138" xfId="0" applyNumberFormat="1" applyFont="1" applyFill="1" applyBorder="1" applyAlignment="1">
      <alignment vertical="center" shrinkToFit="1"/>
    </xf>
    <xf numFmtId="234" fontId="24" fillId="0" borderId="137" xfId="0" applyNumberFormat="1" applyFont="1" applyFill="1" applyBorder="1" applyAlignment="1" applyProtection="1">
      <alignment vertical="center"/>
      <protection locked="0"/>
    </xf>
    <xf numFmtId="234" fontId="24" fillId="0" borderId="141" xfId="0" applyNumberFormat="1" applyFont="1" applyFill="1" applyBorder="1" applyAlignment="1" applyProtection="1">
      <alignment vertical="center"/>
      <protection locked="0"/>
    </xf>
    <xf numFmtId="234" fontId="24" fillId="0" borderId="138" xfId="0" applyNumberFormat="1" applyFont="1" applyFill="1" applyBorder="1" applyAlignment="1" applyProtection="1">
      <alignment vertical="center"/>
      <protection locked="0"/>
    </xf>
    <xf numFmtId="234" fontId="24" fillId="0" borderId="138" xfId="0" applyNumberFormat="1" applyFont="1" applyFill="1" applyBorder="1" applyAlignment="1">
      <alignment vertical="center"/>
    </xf>
    <xf numFmtId="234" fontId="24" fillId="0" borderId="145" xfId="0" applyNumberFormat="1" applyFont="1" applyFill="1" applyBorder="1" applyAlignment="1" applyProtection="1">
      <alignment vertical="center"/>
      <protection locked="0"/>
    </xf>
    <xf numFmtId="234" fontId="24" fillId="0" borderId="145" xfId="0" applyNumberFormat="1" applyFont="1" applyFill="1" applyBorder="1" applyAlignment="1">
      <alignment horizontal="center" vertical="center"/>
    </xf>
    <xf numFmtId="234" fontId="24" fillId="0" borderId="119" xfId="0" applyNumberFormat="1" applyFont="1" applyFill="1" applyBorder="1" applyAlignment="1">
      <alignment horizontal="center" vertical="center"/>
    </xf>
    <xf numFmtId="234" fontId="24" fillId="0" borderId="137" xfId="0" applyNumberFormat="1" applyFont="1" applyFill="1" applyBorder="1" applyAlignment="1">
      <alignment horizontal="center" vertical="center"/>
    </xf>
    <xf numFmtId="234" fontId="24" fillId="0" borderId="138" xfId="0" applyNumberFormat="1" applyFont="1" applyFill="1" applyBorder="1" applyAlignment="1">
      <alignment horizontal="center" vertical="center"/>
    </xf>
    <xf numFmtId="234" fontId="24" fillId="0" borderId="138" xfId="0" applyNumberFormat="1" applyFont="1" applyFill="1" applyBorder="1" applyAlignment="1">
      <alignment vertical="center" shrinkToFit="1"/>
    </xf>
    <xf numFmtId="3" fontId="24" fillId="0" borderId="145" xfId="0" applyNumberFormat="1" applyFont="1" applyFill="1" applyBorder="1" applyAlignment="1">
      <alignment horizontal="center" vertical="center"/>
    </xf>
    <xf numFmtId="3" fontId="24" fillId="0" borderId="146" xfId="0" applyNumberFormat="1" applyFont="1" applyFill="1" applyBorder="1" applyAlignment="1" applyProtection="1">
      <alignment horizontal="center" vertical="center"/>
      <protection locked="0"/>
    </xf>
    <xf numFmtId="3" fontId="24" fillId="0" borderId="15" xfId="0" applyNumberFormat="1" applyFont="1" applyFill="1" applyBorder="1" applyAlignment="1">
      <alignment horizontal="center" vertical="center"/>
    </xf>
    <xf numFmtId="3" fontId="24" fillId="0" borderId="147" xfId="0" applyNumberFormat="1" applyFont="1" applyFill="1" applyBorder="1" applyAlignment="1">
      <alignment vertical="center" shrinkToFit="1"/>
    </xf>
    <xf numFmtId="234" fontId="24" fillId="0" borderId="148" xfId="0" applyNumberFormat="1" applyFont="1" applyFill="1" applyBorder="1" applyAlignment="1" applyProtection="1">
      <alignment vertical="center"/>
      <protection locked="0"/>
    </xf>
    <xf numFmtId="234" fontId="24" fillId="0" borderId="150" xfId="0" applyNumberFormat="1" applyFont="1" applyFill="1" applyBorder="1" applyAlignment="1" applyProtection="1">
      <alignment vertical="center"/>
      <protection locked="0"/>
    </xf>
    <xf numFmtId="234" fontId="24" fillId="0" borderId="147" xfId="0" applyNumberFormat="1" applyFont="1" applyFill="1" applyBorder="1" applyAlignment="1" applyProtection="1">
      <alignment vertical="center"/>
      <protection locked="0"/>
    </xf>
    <xf numFmtId="234" fontId="24" fillId="0" borderId="152" xfId="0" applyNumberFormat="1" applyFont="1" applyFill="1" applyBorder="1" applyAlignment="1" applyProtection="1">
      <alignment vertical="center"/>
      <protection locked="0"/>
    </xf>
    <xf numFmtId="234" fontId="24" fillId="0" borderId="147" xfId="0" applyNumberFormat="1" applyFont="1" applyFill="1" applyBorder="1" applyAlignment="1">
      <alignment vertical="center"/>
    </xf>
    <xf numFmtId="234" fontId="24" fillId="0" borderId="152" xfId="0" applyNumberFormat="1" applyFont="1" applyFill="1" applyBorder="1" applyAlignment="1">
      <alignment horizontal="center" vertical="center"/>
    </xf>
    <xf numFmtId="234" fontId="24" fillId="0" borderId="146" xfId="0" applyNumberFormat="1" applyFont="1" applyFill="1" applyBorder="1" applyAlignment="1" applyProtection="1">
      <alignment horizontal="center" vertical="center"/>
      <protection locked="0"/>
    </xf>
    <xf numFmtId="234" fontId="24" fillId="0" borderId="15" xfId="0" applyNumberFormat="1" applyFont="1" applyFill="1" applyBorder="1" applyAlignment="1" applyProtection="1">
      <alignment horizontal="center" vertical="center"/>
      <protection locked="0"/>
    </xf>
    <xf numFmtId="234" fontId="24" fillId="0" borderId="147" xfId="0" applyNumberFormat="1" applyFont="1" applyFill="1" applyBorder="1" applyAlignment="1">
      <alignment vertical="center" shrinkToFit="1"/>
    </xf>
    <xf numFmtId="234" fontId="24" fillId="0" borderId="150" xfId="0" applyNumberFormat="1" applyFont="1" applyFill="1" applyBorder="1" applyAlignment="1">
      <alignment vertical="center"/>
    </xf>
    <xf numFmtId="3" fontId="24" fillId="0" borderId="152" xfId="0" applyNumberFormat="1" applyFont="1" applyFill="1" applyBorder="1" applyAlignment="1">
      <alignment horizontal="center" vertical="center"/>
    </xf>
    <xf numFmtId="3" fontId="24" fillId="0" borderId="118" xfId="0" applyNumberFormat="1" applyFont="1" applyFill="1" applyBorder="1" applyAlignment="1" applyProtection="1">
      <alignment horizontal="center" vertical="center"/>
      <protection locked="0"/>
    </xf>
    <xf numFmtId="3" fontId="24" fillId="0" borderId="12" xfId="0" applyNumberFormat="1" applyFont="1" applyFill="1" applyBorder="1" applyAlignment="1">
      <alignment horizontal="center" vertical="center"/>
    </xf>
    <xf numFmtId="3" fontId="24" fillId="0" borderId="155" xfId="0" applyNumberFormat="1" applyFont="1" applyFill="1" applyBorder="1" applyAlignment="1">
      <alignment vertical="center" shrinkToFit="1"/>
    </xf>
    <xf numFmtId="234" fontId="24" fillId="0" borderId="162" xfId="0" applyNumberFormat="1" applyFont="1" applyFill="1" applyBorder="1" applyAlignment="1" applyProtection="1">
      <alignment vertical="center"/>
      <protection locked="0"/>
    </xf>
    <xf numFmtId="234" fontId="24" fillId="0" borderId="158" xfId="0" applyNumberFormat="1" applyFont="1" applyFill="1" applyBorder="1" applyAlignment="1" applyProtection="1">
      <alignment vertical="center"/>
      <protection locked="0"/>
    </xf>
    <xf numFmtId="234" fontId="24" fillId="0" borderId="155" xfId="0" applyNumberFormat="1" applyFont="1" applyFill="1" applyBorder="1" applyAlignment="1" applyProtection="1">
      <alignment vertical="center"/>
      <protection locked="0"/>
    </xf>
    <xf numFmtId="234" fontId="24" fillId="0" borderId="156" xfId="0" applyNumberFormat="1" applyFont="1" applyFill="1" applyBorder="1" applyAlignment="1" applyProtection="1">
      <alignment vertical="center"/>
      <protection locked="0"/>
    </xf>
    <xf numFmtId="234" fontId="24" fillId="0" borderId="155" xfId="0" applyNumberFormat="1" applyFont="1" applyFill="1" applyBorder="1" applyAlignment="1">
      <alignment vertical="center"/>
    </xf>
    <xf numFmtId="234" fontId="24" fillId="0" borderId="156" xfId="0" applyNumberFormat="1" applyFont="1" applyFill="1" applyBorder="1" applyAlignment="1">
      <alignment horizontal="center" vertical="center"/>
    </xf>
    <xf numFmtId="234" fontId="24" fillId="0" borderId="118" xfId="0" applyNumberFormat="1" applyFont="1" applyFill="1" applyBorder="1" applyAlignment="1" applyProtection="1">
      <alignment horizontal="center" vertical="center"/>
      <protection locked="0"/>
    </xf>
    <xf numFmtId="234" fontId="24" fillId="0" borderId="12" xfId="0" applyNumberFormat="1" applyFont="1" applyFill="1" applyBorder="1" applyAlignment="1" applyProtection="1">
      <alignment horizontal="center" vertical="center"/>
      <protection locked="0"/>
    </xf>
    <xf numFmtId="234" fontId="24" fillId="0" borderId="155" xfId="0" applyNumberFormat="1" applyFont="1" applyFill="1" applyBorder="1" applyAlignment="1">
      <alignment vertical="center" shrinkToFit="1"/>
    </xf>
    <xf numFmtId="234" fontId="24" fillId="0" borderId="162" xfId="0" applyNumberFormat="1" applyFont="1" applyFill="1" applyBorder="1" applyAlignment="1">
      <alignment vertical="center"/>
    </xf>
    <xf numFmtId="234" fontId="24" fillId="0" borderId="158" xfId="0" applyNumberFormat="1" applyFont="1" applyFill="1" applyBorder="1" applyAlignment="1">
      <alignment vertical="center"/>
    </xf>
    <xf numFmtId="234" fontId="24" fillId="0" borderId="156" xfId="0" applyNumberFormat="1" applyFont="1" applyFill="1" applyBorder="1" applyAlignment="1">
      <alignment vertical="center"/>
    </xf>
    <xf numFmtId="3" fontId="24" fillId="0" borderId="156" xfId="0" applyNumberFormat="1" applyFont="1" applyFill="1" applyBorder="1" applyAlignment="1">
      <alignment horizontal="center" vertical="center"/>
    </xf>
    <xf numFmtId="3" fontId="24" fillId="0" borderId="169" xfId="0" applyNumberFormat="1" applyFont="1" applyFill="1" applyBorder="1" applyAlignment="1" applyProtection="1">
      <alignment horizontal="center" vertical="center"/>
      <protection locked="0"/>
    </xf>
    <xf numFmtId="3" fontId="24" fillId="0" borderId="14" xfId="0" applyNumberFormat="1" applyFont="1" applyFill="1" applyBorder="1" applyAlignment="1">
      <alignment horizontal="center" vertical="center"/>
    </xf>
    <xf numFmtId="3" fontId="24" fillId="0" borderId="21" xfId="0" applyNumberFormat="1" applyFont="1" applyFill="1" applyBorder="1" applyAlignment="1">
      <alignment horizontal="center" vertical="center" shrinkToFit="1"/>
    </xf>
    <xf numFmtId="234" fontId="24" fillId="0" borderId="171" xfId="0" applyNumberFormat="1" applyFont="1" applyFill="1" applyBorder="1" applyAlignment="1" applyProtection="1">
      <alignment vertical="center"/>
      <protection locked="0"/>
    </xf>
    <xf numFmtId="234" fontId="24" fillId="0" borderId="172" xfId="0" applyNumberFormat="1" applyFont="1" applyFill="1" applyBorder="1" applyAlignment="1" applyProtection="1">
      <alignment vertical="center"/>
      <protection locked="0"/>
    </xf>
    <xf numFmtId="234" fontId="24" fillId="0" borderId="173" xfId="0" applyNumberFormat="1" applyFont="1" applyFill="1" applyBorder="1" applyAlignment="1" applyProtection="1">
      <alignment vertical="center"/>
      <protection locked="0"/>
    </xf>
    <xf numFmtId="234" fontId="24" fillId="0" borderId="167" xfId="0" applyNumberFormat="1" applyFont="1" applyFill="1" applyBorder="1" applyAlignment="1" applyProtection="1">
      <alignment vertical="center"/>
      <protection locked="0"/>
    </xf>
    <xf numFmtId="234" fontId="24" fillId="0" borderId="168" xfId="0" applyNumberFormat="1" applyFont="1" applyFill="1" applyBorder="1" applyAlignment="1">
      <alignment horizontal="center" vertical="center"/>
    </xf>
    <xf numFmtId="234" fontId="24" fillId="0" borderId="169" xfId="0" applyNumberFormat="1" applyFont="1" applyFill="1" applyBorder="1" applyAlignment="1" applyProtection="1">
      <alignment horizontal="center" vertical="center"/>
      <protection locked="0"/>
    </xf>
    <xf numFmtId="234" fontId="24" fillId="0" borderId="14" xfId="0" applyNumberFormat="1" applyFont="1" applyFill="1" applyBorder="1" applyAlignment="1" applyProtection="1">
      <alignment horizontal="center" vertical="center"/>
      <protection locked="0"/>
    </xf>
    <xf numFmtId="234" fontId="24" fillId="0" borderId="21" xfId="0" applyNumberFormat="1" applyFont="1" applyFill="1" applyBorder="1" applyAlignment="1">
      <alignment horizontal="center" vertical="center" shrinkToFit="1"/>
    </xf>
    <xf numFmtId="234" fontId="24" fillId="0" borderId="171" xfId="0" applyNumberFormat="1" applyFont="1" applyFill="1" applyBorder="1" applyAlignment="1">
      <alignment vertical="center"/>
    </xf>
    <xf numFmtId="234" fontId="24" fillId="0" borderId="172" xfId="0" applyNumberFormat="1" applyFont="1" applyFill="1" applyBorder="1" applyAlignment="1">
      <alignment vertical="center"/>
    </xf>
    <xf numFmtId="234" fontId="24" fillId="0" borderId="173" xfId="0" applyNumberFormat="1" applyFont="1" applyFill="1" applyBorder="1" applyAlignment="1">
      <alignment vertical="center"/>
    </xf>
    <xf numFmtId="234" fontId="24" fillId="0" borderId="167" xfId="0" applyNumberFormat="1" applyFont="1" applyFill="1" applyBorder="1" applyAlignment="1">
      <alignment vertical="center"/>
    </xf>
    <xf numFmtId="3" fontId="24" fillId="0" borderId="168" xfId="0" applyNumberFormat="1" applyFont="1" applyFill="1" applyBorder="1" applyAlignment="1">
      <alignment horizontal="center" vertical="center"/>
    </xf>
    <xf numFmtId="3" fontId="24" fillId="0" borderId="178"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xf>
    <xf numFmtId="3" fontId="24" fillId="0" borderId="11" xfId="0" applyNumberFormat="1" applyFont="1" applyFill="1" applyBorder="1" applyAlignment="1">
      <alignment vertical="center" shrinkToFit="1"/>
    </xf>
    <xf numFmtId="234" fontId="24" fillId="0" borderId="178" xfId="0" applyNumberFormat="1" applyFont="1" applyFill="1" applyBorder="1" applyAlignment="1" applyProtection="1">
      <alignment vertical="center"/>
      <protection locked="0"/>
    </xf>
    <xf numFmtId="234" fontId="24" fillId="0" borderId="15" xfId="0" applyNumberFormat="1" applyFont="1" applyFill="1" applyBorder="1" applyAlignment="1" applyProtection="1">
      <alignment vertical="center"/>
      <protection locked="0"/>
    </xf>
    <xf numFmtId="234" fontId="24" fillId="0" borderId="11" xfId="0" applyNumberFormat="1" applyFont="1" applyFill="1" applyBorder="1" applyAlignment="1" applyProtection="1">
      <alignment vertical="center"/>
      <protection locked="0"/>
    </xf>
    <xf numFmtId="234" fontId="24" fillId="0" borderId="11" xfId="0" applyNumberFormat="1" applyFont="1" applyFill="1" applyBorder="1" applyAlignment="1">
      <alignment vertical="center"/>
    </xf>
    <xf numFmtId="234" fontId="24" fillId="0" borderId="182" xfId="0" applyNumberFormat="1" applyFont="1" applyFill="1" applyBorder="1" applyAlignment="1" applyProtection="1">
      <alignment vertical="center"/>
      <protection locked="0"/>
    </xf>
    <xf numFmtId="234" fontId="24" fillId="0" borderId="182" xfId="0" applyNumberFormat="1" applyFont="1" applyFill="1" applyBorder="1" applyAlignment="1">
      <alignment horizontal="center" vertical="center"/>
    </xf>
    <xf numFmtId="234" fontId="24" fillId="0" borderId="178" xfId="0" applyNumberFormat="1" applyFont="1" applyFill="1" applyBorder="1" applyAlignment="1">
      <alignment horizontal="center" vertical="center"/>
    </xf>
    <xf numFmtId="234" fontId="24" fillId="0" borderId="11" xfId="0" applyNumberFormat="1" applyFont="1" applyFill="1" applyBorder="1" applyAlignment="1">
      <alignment horizontal="center" vertical="center"/>
    </xf>
    <xf numFmtId="234" fontId="24" fillId="0" borderId="11" xfId="0" applyNumberFormat="1" applyFont="1" applyFill="1" applyBorder="1" applyAlignment="1">
      <alignment vertical="center" shrinkToFit="1"/>
    </xf>
    <xf numFmtId="3" fontId="24" fillId="0" borderId="182" xfId="0" applyNumberFormat="1" applyFont="1" applyFill="1" applyBorder="1" applyAlignment="1">
      <alignment horizontal="center" vertical="center"/>
    </xf>
    <xf numFmtId="3" fontId="24" fillId="0" borderId="178" xfId="0" applyNumberFormat="1" applyFont="1" applyFill="1" applyBorder="1" applyAlignment="1" applyProtection="1">
      <alignment horizontal="center" vertical="center"/>
      <protection locked="0"/>
    </xf>
    <xf numFmtId="3" fontId="24" fillId="0" borderId="11" xfId="0" applyNumberFormat="1" applyFont="1" applyFill="1" applyBorder="1" applyAlignment="1" applyProtection="1">
      <alignment horizontal="center" vertical="center"/>
      <protection locked="0"/>
    </xf>
    <xf numFmtId="3" fontId="24" fillId="0" borderId="11" xfId="0" applyNumberFormat="1" applyFont="1" applyFill="1" applyBorder="1" applyAlignment="1" applyProtection="1">
      <alignment vertical="center" shrinkToFit="1"/>
      <protection locked="0"/>
    </xf>
    <xf numFmtId="234" fontId="24" fillId="0" borderId="182" xfId="0" applyNumberFormat="1" applyFont="1" applyFill="1" applyBorder="1" applyAlignment="1" applyProtection="1">
      <alignment horizontal="center" vertical="center"/>
      <protection locked="0"/>
    </xf>
    <xf numFmtId="234" fontId="24" fillId="0" borderId="180" xfId="0" applyNumberFormat="1" applyFont="1" applyFill="1" applyBorder="1" applyAlignment="1" applyProtection="1">
      <alignment horizontal="center" vertical="center"/>
      <protection locked="0"/>
    </xf>
    <xf numFmtId="234" fontId="24" fillId="0" borderId="11" xfId="0" applyNumberFormat="1" applyFont="1" applyFill="1" applyBorder="1" applyAlignment="1" applyProtection="1">
      <alignment horizontal="center" vertical="center"/>
      <protection locked="0"/>
    </xf>
    <xf numFmtId="234" fontId="24" fillId="0" borderId="11" xfId="0" applyNumberFormat="1" applyFont="1" applyFill="1" applyBorder="1" applyAlignment="1" applyProtection="1">
      <alignment vertical="center" shrinkToFit="1"/>
      <protection locked="0"/>
    </xf>
    <xf numFmtId="3" fontId="24" fillId="0" borderId="182" xfId="0" applyNumberFormat="1" applyFont="1" applyFill="1" applyBorder="1" applyAlignment="1" applyProtection="1">
      <alignment horizontal="center" vertical="center"/>
      <protection locked="0"/>
    </xf>
    <xf numFmtId="0" fontId="24" fillId="0" borderId="146" xfId="0" applyFont="1" applyFill="1" applyBorder="1" applyAlignment="1">
      <alignment horizontal="center" vertical="center"/>
    </xf>
    <xf numFmtId="0" fontId="24" fillId="0" borderId="15" xfId="0" applyFont="1" applyFill="1" applyBorder="1" applyAlignment="1">
      <alignment horizontal="center" vertical="center"/>
    </xf>
    <xf numFmtId="234" fontId="24" fillId="0" borderId="146" xfId="0" applyNumberFormat="1" applyFont="1" applyFill="1" applyBorder="1" applyAlignment="1">
      <alignment horizontal="center" vertical="center"/>
    </xf>
    <xf numFmtId="234" fontId="24" fillId="0" borderId="151" xfId="0" applyNumberFormat="1" applyFont="1" applyFill="1" applyBorder="1" applyAlignment="1">
      <alignment vertical="center" shrinkToFit="1"/>
    </xf>
    <xf numFmtId="0" fontId="24" fillId="0" borderId="118" xfId="0" applyFont="1" applyFill="1" applyBorder="1" applyAlignment="1">
      <alignment horizontal="center" vertical="center"/>
    </xf>
    <xf numFmtId="0" fontId="24" fillId="0" borderId="12" xfId="0" applyFont="1" applyFill="1" applyBorder="1" applyAlignment="1">
      <alignment horizontal="center" vertical="center"/>
    </xf>
    <xf numFmtId="3" fontId="24" fillId="0" borderId="159" xfId="0" applyNumberFormat="1" applyFont="1" applyFill="1" applyBorder="1" applyAlignment="1">
      <alignment vertical="center" shrinkToFit="1"/>
    </xf>
    <xf numFmtId="234" fontId="24" fillId="0" borderId="210" xfId="0" applyNumberFormat="1" applyFont="1" applyFill="1" applyBorder="1" applyAlignment="1" applyProtection="1">
      <alignment vertical="center"/>
      <protection locked="0"/>
    </xf>
    <xf numFmtId="234" fontId="24" fillId="0" borderId="118" xfId="0" applyNumberFormat="1" applyFont="1" applyFill="1" applyBorder="1" applyAlignment="1">
      <alignment horizontal="center" vertical="center"/>
    </xf>
    <xf numFmtId="234" fontId="24" fillId="0" borderId="159" xfId="0" applyNumberFormat="1" applyFont="1" applyFill="1" applyBorder="1" applyAlignment="1">
      <alignment vertical="center" shrinkToFit="1"/>
    </xf>
    <xf numFmtId="0" fontId="24" fillId="0" borderId="169" xfId="0" applyFont="1" applyFill="1" applyBorder="1" applyAlignment="1">
      <alignment horizontal="center" vertical="center"/>
    </xf>
    <xf numFmtId="0" fontId="24" fillId="0" borderId="14" xfId="0" applyFont="1" applyFill="1" applyBorder="1" applyAlignment="1">
      <alignment horizontal="center" vertical="center"/>
    </xf>
    <xf numFmtId="3" fontId="24" fillId="0" borderId="173" xfId="0" applyNumberFormat="1" applyFont="1" applyFill="1" applyBorder="1" applyAlignment="1">
      <alignment horizontal="center" vertical="center" shrinkToFit="1"/>
    </xf>
    <xf numFmtId="234" fontId="24" fillId="0" borderId="176" xfId="0" applyNumberFormat="1" applyFont="1" applyFill="1" applyBorder="1" applyAlignment="1" applyProtection="1">
      <alignment vertical="center"/>
      <protection locked="0"/>
    </xf>
    <xf numFmtId="234" fontId="24" fillId="0" borderId="177" xfId="0" applyNumberFormat="1" applyFont="1" applyFill="1" applyBorder="1" applyAlignment="1">
      <alignment horizontal="center" vertical="center"/>
    </xf>
    <xf numFmtId="234" fontId="24" fillId="0" borderId="169" xfId="0" applyNumberFormat="1" applyFont="1" applyFill="1" applyBorder="1" applyAlignment="1">
      <alignment horizontal="center" vertical="center"/>
    </xf>
    <xf numFmtId="234" fontId="24" fillId="0" borderId="173" xfId="0" applyNumberFormat="1" applyFont="1" applyFill="1" applyBorder="1" applyAlignment="1">
      <alignment horizontal="center" vertical="center" shrinkToFit="1"/>
    </xf>
    <xf numFmtId="3" fontId="24" fillId="0" borderId="177" xfId="0" applyNumberFormat="1" applyFont="1" applyFill="1" applyBorder="1" applyAlignment="1">
      <alignment horizontal="center" vertical="center"/>
    </xf>
    <xf numFmtId="3" fontId="24" fillId="0" borderId="15" xfId="0" applyNumberFormat="1" applyFont="1" applyFill="1" applyBorder="1" applyAlignment="1" applyProtection="1">
      <alignment horizontal="center" vertical="center"/>
      <protection locked="0"/>
    </xf>
    <xf numFmtId="3" fontId="24" fillId="0" borderId="12" xfId="0" applyNumberFormat="1" applyFont="1" applyFill="1" applyBorder="1" applyAlignment="1" applyProtection="1">
      <alignment horizontal="center" vertical="center"/>
      <protection locked="0"/>
    </xf>
    <xf numFmtId="234" fontId="24" fillId="0" borderId="149" xfId="0" applyNumberFormat="1" applyFont="1" applyFill="1" applyBorder="1" applyAlignment="1" applyProtection="1">
      <alignment vertical="center"/>
      <protection locked="0"/>
    </xf>
    <xf numFmtId="3" fontId="24" fillId="0" borderId="10" xfId="0" applyNumberFormat="1" applyFont="1" applyFill="1" applyBorder="1" applyAlignment="1">
      <alignment vertical="center" shrinkToFit="1"/>
    </xf>
    <xf numFmtId="234" fontId="24" fillId="0" borderId="10" xfId="0" applyNumberFormat="1" applyFont="1" applyFill="1" applyBorder="1" applyAlignment="1">
      <alignment vertical="center"/>
    </xf>
    <xf numFmtId="234" fontId="24" fillId="0" borderId="124" xfId="0" applyNumberFormat="1" applyFont="1" applyFill="1" applyBorder="1" applyAlignment="1">
      <alignment horizontal="center" vertical="center"/>
    </xf>
    <xf numFmtId="234" fontId="24" fillId="0" borderId="10" xfId="0" applyNumberFormat="1" applyFont="1" applyFill="1" applyBorder="1" applyAlignment="1">
      <alignment vertical="center" shrinkToFit="1"/>
    </xf>
    <xf numFmtId="3" fontId="24" fillId="0" borderId="124" xfId="0" applyNumberFormat="1" applyFont="1" applyFill="1" applyBorder="1" applyAlignment="1">
      <alignment horizontal="center" vertical="center"/>
    </xf>
    <xf numFmtId="234" fontId="24" fillId="0" borderId="16" xfId="0" applyNumberFormat="1" applyFont="1" applyFill="1" applyBorder="1" applyAlignment="1" applyProtection="1">
      <alignment vertical="center"/>
      <protection locked="0"/>
    </xf>
    <xf numFmtId="234" fontId="24" fillId="0" borderId="21" xfId="0" applyNumberFormat="1" applyFont="1" applyFill="1" applyBorder="1" applyAlignment="1" applyProtection="1">
      <alignment vertical="center"/>
      <protection locked="0"/>
    </xf>
    <xf numFmtId="234" fontId="24" fillId="0" borderId="21" xfId="0" applyNumberFormat="1" applyFont="1" applyFill="1" applyBorder="1" applyAlignment="1">
      <alignment vertical="center"/>
    </xf>
    <xf numFmtId="234" fontId="24" fillId="0" borderId="170" xfId="0" applyNumberFormat="1" applyFont="1" applyFill="1" applyBorder="1" applyAlignment="1">
      <alignment vertical="center"/>
    </xf>
    <xf numFmtId="234" fontId="24" fillId="0" borderId="168" xfId="0" applyNumberFormat="1" applyFont="1" applyFill="1" applyBorder="1" applyAlignment="1">
      <alignment vertical="center"/>
    </xf>
    <xf numFmtId="234" fontId="24" fillId="0" borderId="16" xfId="0" applyNumberFormat="1" applyFont="1" applyFill="1" applyBorder="1" applyAlignment="1">
      <alignment vertical="center"/>
    </xf>
    <xf numFmtId="234" fontId="24" fillId="0" borderId="168" xfId="0" applyNumberFormat="1" applyFont="1" applyFill="1" applyBorder="1" applyAlignment="1" applyProtection="1">
      <alignment vertical="center"/>
      <protection locked="0"/>
    </xf>
    <xf numFmtId="3" fontId="24" fillId="0" borderId="21" xfId="0" applyNumberFormat="1" applyFont="1" applyFill="1" applyBorder="1" applyAlignment="1">
      <alignment vertical="center" shrinkToFit="1"/>
    </xf>
    <xf numFmtId="234" fontId="24" fillId="0" borderId="21" xfId="0" applyNumberFormat="1" applyFont="1" applyFill="1" applyBorder="1" applyAlignment="1">
      <alignment vertical="center" shrinkToFit="1"/>
    </xf>
    <xf numFmtId="3" fontId="24" fillId="0" borderId="14" xfId="0" applyNumberFormat="1" applyFont="1" applyFill="1" applyBorder="1" applyAlignment="1" applyProtection="1">
      <alignment horizontal="center" vertical="center"/>
      <protection locked="0"/>
    </xf>
    <xf numFmtId="3" fontId="24" fillId="0" borderId="11" xfId="0" applyNumberFormat="1" applyFont="1" applyFill="1" applyBorder="1" applyAlignment="1">
      <alignment horizontal="center" vertical="center" shrinkToFit="1"/>
    </xf>
    <xf numFmtId="234" fontId="24" fillId="0" borderId="11" xfId="0" applyNumberFormat="1" applyFont="1" applyFill="1" applyBorder="1" applyAlignment="1">
      <alignment horizontal="center" vertical="center" shrinkToFit="1"/>
    </xf>
    <xf numFmtId="3" fontId="24" fillId="0" borderId="146" xfId="0" applyNumberFormat="1" applyFont="1" applyFill="1" applyBorder="1" applyAlignment="1">
      <alignment horizontal="center" vertical="center"/>
    </xf>
    <xf numFmtId="234" fontId="24" fillId="0" borderId="15" xfId="0" applyNumberFormat="1" applyFont="1" applyFill="1" applyBorder="1" applyAlignment="1">
      <alignment horizontal="center" vertical="center"/>
    </xf>
    <xf numFmtId="3" fontId="24" fillId="0" borderId="118" xfId="0" applyNumberFormat="1" applyFont="1" applyFill="1" applyBorder="1" applyAlignment="1">
      <alignment horizontal="center" vertical="center"/>
    </xf>
    <xf numFmtId="234" fontId="24" fillId="0" borderId="12" xfId="0" applyNumberFormat="1" applyFont="1" applyFill="1" applyBorder="1" applyAlignment="1">
      <alignment horizontal="center" vertical="center"/>
    </xf>
    <xf numFmtId="234" fontId="24" fillId="0" borderId="18" xfId="0" applyNumberFormat="1" applyFont="1" applyFill="1" applyBorder="1" applyAlignment="1">
      <alignment vertical="center"/>
    </xf>
    <xf numFmtId="3" fontId="24" fillId="0" borderId="169" xfId="0" applyNumberFormat="1" applyFont="1" applyFill="1" applyBorder="1" applyAlignment="1">
      <alignment horizontal="center" vertical="center"/>
    </xf>
    <xf numFmtId="234" fontId="24" fillId="0" borderId="14" xfId="0" applyNumberFormat="1" applyFont="1" applyFill="1" applyBorder="1" applyAlignment="1">
      <alignment horizontal="center" vertical="center"/>
    </xf>
    <xf numFmtId="234" fontId="24" fillId="0" borderId="18" xfId="0" applyNumberFormat="1" applyFont="1" applyFill="1" applyBorder="1" applyAlignment="1" applyProtection="1">
      <alignment vertical="center"/>
      <protection locked="0"/>
    </xf>
    <xf numFmtId="234" fontId="24" fillId="0" borderId="178" xfId="66" applyNumberFormat="1" applyFont="1" applyFill="1" applyBorder="1" applyAlignment="1" applyProtection="1">
      <alignment vertical="center"/>
      <protection locked="0"/>
    </xf>
    <xf numFmtId="234" fontId="24" fillId="0" borderId="11" xfId="66" applyNumberFormat="1" applyFont="1" applyFill="1" applyBorder="1" applyAlignment="1" applyProtection="1">
      <alignment vertical="center"/>
      <protection locked="0"/>
    </xf>
    <xf numFmtId="234" fontId="24" fillId="0" borderId="15" xfId="66" applyNumberFormat="1" applyFont="1" applyFill="1" applyBorder="1" applyAlignment="1" applyProtection="1">
      <alignment vertical="center"/>
      <protection locked="0"/>
    </xf>
    <xf numFmtId="234" fontId="24" fillId="0" borderId="180" xfId="66" applyNumberFormat="1" applyFont="1" applyFill="1" applyBorder="1" applyAlignment="1" applyProtection="1">
      <alignment vertical="center"/>
      <protection locked="0"/>
    </xf>
    <xf numFmtId="234" fontId="24" fillId="0" borderId="25" xfId="66" applyNumberFormat="1" applyFont="1" applyFill="1" applyBorder="1" applyAlignment="1" applyProtection="1">
      <alignment vertical="center"/>
      <protection locked="0"/>
    </xf>
    <xf numFmtId="234" fontId="24" fillId="0" borderId="34" xfId="66" applyNumberFormat="1" applyFont="1" applyFill="1" applyBorder="1" applyAlignment="1" applyProtection="1">
      <alignment vertical="center"/>
      <protection locked="0"/>
    </xf>
    <xf numFmtId="3" fontId="24" fillId="0" borderId="18" xfId="0" applyNumberFormat="1" applyFont="1" applyFill="1" applyBorder="1" applyAlignment="1">
      <alignment vertical="center" shrinkToFit="1"/>
    </xf>
    <xf numFmtId="234" fontId="24" fillId="0" borderId="179" xfId="0" applyNumberFormat="1" applyFont="1" applyFill="1" applyBorder="1" applyAlignment="1" applyProtection="1">
      <alignment vertical="center"/>
      <protection locked="0"/>
    </xf>
    <xf numFmtId="234" fontId="24" fillId="0" borderId="25" xfId="0" applyNumberFormat="1" applyFont="1" applyFill="1" applyBorder="1" applyAlignment="1" applyProtection="1">
      <alignment vertical="center"/>
      <protection locked="0"/>
    </xf>
    <xf numFmtId="234" fontId="24" fillId="0" borderId="183" xfId="0" applyNumberFormat="1" applyFont="1" applyFill="1" applyBorder="1" applyAlignment="1" applyProtection="1">
      <alignment vertical="center"/>
      <protection locked="0"/>
    </xf>
    <xf numFmtId="234" fontId="24" fillId="0" borderId="183" xfId="0" applyNumberFormat="1" applyFont="1" applyFill="1" applyBorder="1" applyAlignment="1">
      <alignment horizontal="center" vertical="center"/>
    </xf>
    <xf numFmtId="234" fontId="24" fillId="0" borderId="18" xfId="0" applyNumberFormat="1" applyFont="1" applyFill="1" applyBorder="1" applyAlignment="1">
      <alignment vertical="center" shrinkToFit="1"/>
    </xf>
    <xf numFmtId="3" fontId="24" fillId="0" borderId="183" xfId="0" applyNumberFormat="1" applyFont="1" applyFill="1" applyBorder="1" applyAlignment="1">
      <alignment horizontal="center" vertical="center"/>
    </xf>
    <xf numFmtId="3" fontId="24" fillId="0" borderId="18" xfId="0" applyNumberFormat="1" applyFont="1" applyFill="1" applyBorder="1" applyAlignment="1">
      <alignment horizontal="left" vertical="center" shrinkToFit="1"/>
    </xf>
    <xf numFmtId="234" fontId="24" fillId="0" borderId="183" xfId="0" applyNumberFormat="1" applyFont="1" applyFill="1" applyBorder="1" applyAlignment="1">
      <alignment vertical="center"/>
    </xf>
    <xf numFmtId="234" fontId="24" fillId="0" borderId="18" xfId="0" applyNumberFormat="1" applyFont="1" applyFill="1" applyBorder="1" applyAlignment="1">
      <alignment horizontal="left" vertical="center" shrinkToFit="1"/>
    </xf>
    <xf numFmtId="234" fontId="24" fillId="0" borderId="179" xfId="0" applyNumberFormat="1" applyFont="1" applyFill="1" applyBorder="1" applyAlignment="1">
      <alignment vertical="center"/>
    </xf>
    <xf numFmtId="234" fontId="24" fillId="0" borderId="25" xfId="0" applyNumberFormat="1" applyFont="1" applyFill="1" applyBorder="1" applyAlignment="1">
      <alignment vertical="center"/>
    </xf>
    <xf numFmtId="3" fontId="24" fillId="0" borderId="10" xfId="0" applyNumberFormat="1" applyFont="1" applyFill="1" applyBorder="1" applyAlignment="1">
      <alignment horizontal="center" vertical="center" shrinkToFit="1"/>
    </xf>
    <xf numFmtId="234" fontId="24" fillId="0" borderId="14" xfId="0" applyNumberFormat="1" applyFont="1" applyFill="1" applyBorder="1" applyAlignment="1" applyProtection="1">
      <alignment vertical="center"/>
      <protection locked="0"/>
    </xf>
    <xf numFmtId="234" fontId="24" fillId="0" borderId="10" xfId="0" applyNumberFormat="1" applyFont="1" applyFill="1" applyBorder="1" applyAlignment="1">
      <alignment horizontal="center" vertical="center" shrinkToFit="1"/>
    </xf>
    <xf numFmtId="234" fontId="24" fillId="0" borderId="176" xfId="0" applyNumberFormat="1" applyFont="1" applyFill="1" applyBorder="1" applyAlignment="1">
      <alignment vertical="center"/>
    </xf>
    <xf numFmtId="234" fontId="24" fillId="0" borderId="177" xfId="0" applyNumberFormat="1" applyFont="1" applyFill="1" applyBorder="1" applyAlignment="1">
      <alignment vertical="center"/>
    </xf>
    <xf numFmtId="234" fontId="24" fillId="0" borderId="13" xfId="0" applyNumberFormat="1" applyFont="1" applyFill="1" applyBorder="1" applyAlignment="1" applyProtection="1">
      <alignment vertical="center"/>
      <protection locked="0"/>
    </xf>
    <xf numFmtId="234" fontId="24" fillId="0" borderId="194" xfId="0" applyNumberFormat="1" applyFont="1" applyFill="1" applyBorder="1" applyAlignment="1">
      <alignment horizontal="center" vertical="center"/>
    </xf>
    <xf numFmtId="234" fontId="24" fillId="0" borderId="197" xfId="0" applyNumberFormat="1" applyFont="1" applyFill="1" applyBorder="1" applyAlignment="1">
      <alignment vertical="center"/>
    </xf>
    <xf numFmtId="234" fontId="24" fillId="0" borderId="13" xfId="0" applyNumberFormat="1" applyFont="1" applyFill="1" applyBorder="1" applyAlignment="1">
      <alignment vertical="center"/>
    </xf>
    <xf numFmtId="234" fontId="24" fillId="0" borderId="14" xfId="0" applyNumberFormat="1" applyFont="1" applyFill="1" applyBorder="1" applyAlignment="1">
      <alignment vertical="center"/>
    </xf>
    <xf numFmtId="234" fontId="24" fillId="0" borderId="119" xfId="0" applyNumberFormat="1" applyFont="1" applyFill="1" applyBorder="1" applyAlignment="1">
      <alignment vertical="center"/>
    </xf>
    <xf numFmtId="234" fontId="24" fillId="0" borderId="194" xfId="0" applyNumberFormat="1" applyFont="1" applyFill="1" applyBorder="1" applyAlignment="1">
      <alignment vertical="center"/>
    </xf>
    <xf numFmtId="3" fontId="24" fillId="0" borderId="194" xfId="0" applyNumberFormat="1" applyFont="1" applyFill="1" applyBorder="1" applyAlignment="1">
      <alignment horizontal="center" vertical="center"/>
    </xf>
    <xf numFmtId="3" fontId="24" fillId="0" borderId="199" xfId="0" applyNumberFormat="1" applyFont="1" applyFill="1" applyBorder="1" applyAlignment="1">
      <alignment horizontal="center" vertical="center"/>
    </xf>
    <xf numFmtId="3" fontId="24" fillId="0" borderId="202" xfId="0" applyNumberFormat="1" applyFont="1" applyFill="1" applyBorder="1" applyAlignment="1">
      <alignment horizontal="center" vertical="center"/>
    </xf>
    <xf numFmtId="3" fontId="24" fillId="0" borderId="200" xfId="0" applyNumberFormat="1" applyFont="1" applyFill="1" applyBorder="1" applyAlignment="1">
      <alignment vertical="center" shrinkToFit="1"/>
    </xf>
    <xf numFmtId="234" fontId="24" fillId="0" borderId="199" xfId="0" applyNumberFormat="1" applyFont="1" applyFill="1" applyBorder="1" applyAlignment="1" applyProtection="1">
      <alignment vertical="center"/>
      <protection locked="0"/>
    </xf>
    <xf numFmtId="234" fontId="24" fillId="0" borderId="202" xfId="0" applyNumberFormat="1" applyFont="1" applyFill="1" applyBorder="1" applyAlignment="1" applyProtection="1">
      <alignment vertical="center"/>
      <protection locked="0"/>
    </xf>
    <xf numFmtId="234" fontId="24" fillId="0" borderId="200" xfId="0" applyNumberFormat="1" applyFont="1" applyFill="1" applyBorder="1" applyAlignment="1" applyProtection="1">
      <alignment vertical="center"/>
      <protection locked="0"/>
    </xf>
    <xf numFmtId="234" fontId="24" fillId="0" borderId="200" xfId="0" applyNumberFormat="1" applyFont="1" applyFill="1" applyBorder="1" applyAlignment="1">
      <alignment vertical="center"/>
    </xf>
    <xf numFmtId="234" fontId="24" fillId="0" borderId="206" xfId="0" applyNumberFormat="1" applyFont="1" applyFill="1" applyBorder="1" applyAlignment="1" applyProtection="1">
      <alignment vertical="center"/>
      <protection locked="0"/>
    </xf>
    <xf numFmtId="234" fontId="24" fillId="0" borderId="206" xfId="0" applyNumberFormat="1" applyFont="1" applyFill="1" applyBorder="1" applyAlignment="1">
      <alignment horizontal="center" vertical="center"/>
    </xf>
    <xf numFmtId="234" fontId="24" fillId="0" borderId="199" xfId="0" applyNumberFormat="1" applyFont="1" applyFill="1" applyBorder="1" applyAlignment="1">
      <alignment horizontal="center" vertical="center"/>
    </xf>
    <xf numFmtId="234" fontId="24" fillId="0" borderId="202" xfId="0" applyNumberFormat="1" applyFont="1" applyFill="1" applyBorder="1" applyAlignment="1">
      <alignment horizontal="center" vertical="center"/>
    </xf>
    <xf numFmtId="234" fontId="24" fillId="0" borderId="200" xfId="0" applyNumberFormat="1" applyFont="1" applyFill="1" applyBorder="1" applyAlignment="1">
      <alignment vertical="center" shrinkToFit="1"/>
    </xf>
    <xf numFmtId="3" fontId="24" fillId="0" borderId="206"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xf>
    <xf numFmtId="3" fontId="80" fillId="0" borderId="0" xfId="0" applyNumberFormat="1" applyFont="1" applyFill="1" applyBorder="1" applyAlignment="1">
      <alignment vertical="center" shrinkToFit="1"/>
    </xf>
    <xf numFmtId="234" fontId="24" fillId="0" borderId="0" xfId="0" applyNumberFormat="1" applyFont="1" applyFill="1" applyBorder="1" applyAlignment="1">
      <alignment horizontal="center" vertical="center"/>
    </xf>
    <xf numFmtId="234" fontId="80" fillId="0" borderId="0" xfId="0" applyNumberFormat="1" applyFont="1" applyFill="1" applyBorder="1" applyAlignment="1">
      <alignment vertical="center"/>
    </xf>
    <xf numFmtId="3" fontId="78" fillId="0" borderId="0" xfId="0" applyNumberFormat="1" applyFont="1" applyAlignment="1">
      <alignment vertical="center"/>
    </xf>
    <xf numFmtId="0" fontId="78" fillId="0" borderId="0" xfId="0" applyFont="1" applyAlignment="1">
      <alignment vertical="center"/>
    </xf>
    <xf numFmtId="215" fontId="78" fillId="0" borderId="0" xfId="0" applyNumberFormat="1" applyFont="1" applyAlignment="1">
      <alignment vertical="center"/>
    </xf>
    <xf numFmtId="215" fontId="78" fillId="0" borderId="0" xfId="0" applyNumberFormat="1" applyFont="1" applyFill="1" applyAlignment="1">
      <alignment vertical="center"/>
    </xf>
    <xf numFmtId="3" fontId="14" fillId="0" borderId="0" xfId="0" applyNumberFormat="1" applyFont="1" applyAlignment="1">
      <alignment/>
    </xf>
    <xf numFmtId="234" fontId="78" fillId="0" borderId="0" xfId="0" applyNumberFormat="1" applyFon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95154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45</xdr:row>
      <xdr:rowOff>123825</xdr:rowOff>
    </xdr:from>
    <xdr:ext cx="85725" cy="190500"/>
    <xdr:sp fLocksText="0">
      <xdr:nvSpPr>
        <xdr:cNvPr id="2" name="テキスト 1"/>
        <xdr:cNvSpPr txBox="1">
          <a:spLocks noChangeArrowheads="1"/>
        </xdr:cNvSpPr>
      </xdr:nvSpPr>
      <xdr:spPr>
        <a:xfrm>
          <a:off x="57150" y="95154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46</xdr:row>
      <xdr:rowOff>133350</xdr:rowOff>
    </xdr:from>
    <xdr:ext cx="85725" cy="200025"/>
    <xdr:sp fLocksText="0">
      <xdr:nvSpPr>
        <xdr:cNvPr id="1" name="テキスト 1"/>
        <xdr:cNvSpPr txBox="1">
          <a:spLocks noChangeArrowheads="1"/>
        </xdr:cNvSpPr>
      </xdr:nvSpPr>
      <xdr:spPr>
        <a:xfrm>
          <a:off x="57150" y="70294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46</xdr:row>
      <xdr:rowOff>133350</xdr:rowOff>
    </xdr:from>
    <xdr:ext cx="85725" cy="200025"/>
    <xdr:sp fLocksText="0">
      <xdr:nvSpPr>
        <xdr:cNvPr id="2" name="テキスト 1"/>
        <xdr:cNvSpPr txBox="1">
          <a:spLocks noChangeArrowheads="1"/>
        </xdr:cNvSpPr>
      </xdr:nvSpPr>
      <xdr:spPr>
        <a:xfrm>
          <a:off x="57150" y="70294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0</xdr:rowOff>
    </xdr:from>
    <xdr:ext cx="114300" cy="257175"/>
    <xdr:sp fLocksText="0">
      <xdr:nvSpPr>
        <xdr:cNvPr id="1" name="テキスト 1"/>
        <xdr:cNvSpPr txBox="1">
          <a:spLocks noChangeArrowheads="1"/>
        </xdr:cNvSpPr>
      </xdr:nvSpPr>
      <xdr:spPr>
        <a:xfrm>
          <a:off x="57150" y="0"/>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2"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3"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4"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69627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45</xdr:row>
      <xdr:rowOff>123825</xdr:rowOff>
    </xdr:from>
    <xdr:ext cx="85725" cy="190500"/>
    <xdr:sp fLocksText="0">
      <xdr:nvSpPr>
        <xdr:cNvPr id="2" name="テキスト 1"/>
        <xdr:cNvSpPr txBox="1">
          <a:spLocks noChangeArrowheads="1"/>
        </xdr:cNvSpPr>
      </xdr:nvSpPr>
      <xdr:spPr>
        <a:xfrm>
          <a:off x="57150" y="69627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3;&#24180;&#24230;&#65289;\01&#32113;&#35336;&#34920;\01&#32113;&#35336;&#34920;\&#9675;27%20&#31532;2&#34920;&#12539;&#31532;4&#34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3;&#24180;&#24230;&#65289;\01&#32113;&#35336;&#34920;\01&#32113;&#35336;&#34920;\&#9675;27%20&#31532;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3%20&#26087;&#21307;&#30274;&#20418;\29&#12402;&#12423;&#12358;&#12372;&#12398;&#22269;&#20445;&#12487;&#12540;&#12479;&#65288;&#25552;&#20986;&#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表"/>
      <sheetName val="4表1"/>
      <sheetName val="基礎データ"/>
      <sheetName val="一人あたり基金保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３表２７"/>
      <sheetName val="第３表２６"/>
      <sheetName val="第３表25"/>
      <sheetName val="第３表２４"/>
      <sheetName val="第３表23 "/>
      <sheetName val="第３表22"/>
      <sheetName val="第３表21"/>
      <sheetName val="第３表20"/>
      <sheetName val="第３表⑲"/>
      <sheetName val="第３表 ⑱"/>
      <sheetName val="第３表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第6表"/>
      <sheetName val="第8表"/>
      <sheetName val="第9表"/>
      <sheetName val="第10表"/>
      <sheetName val="第11表"/>
      <sheetName val="第12表"/>
      <sheetName val="第16表"/>
      <sheetName val="第17表"/>
      <sheetName val="第18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6"/>
  <sheetViews>
    <sheetView tabSelected="1" view="pageBreakPreview" zoomScaleSheetLayoutView="100" workbookViewId="0" topLeftCell="A1">
      <selection activeCell="A1" sqref="A1"/>
    </sheetView>
  </sheetViews>
  <sheetFormatPr defaultColWidth="9.00390625" defaultRowHeight="12.75"/>
  <cols>
    <col min="1" max="1" width="4.75390625" style="2" customWidth="1"/>
    <col min="2" max="2" width="11.375" style="2" customWidth="1"/>
    <col min="3" max="3" width="11.875" style="13" customWidth="1"/>
    <col min="4" max="5" width="11.75390625" style="22" customWidth="1"/>
    <col min="6" max="6" width="10.00390625" style="22" customWidth="1"/>
    <col min="7" max="7" width="12.125" style="22" customWidth="1"/>
    <col min="8" max="12" width="10.00390625" style="22" customWidth="1"/>
    <col min="13" max="13" width="8.125" style="22" customWidth="1"/>
    <col min="14" max="14" width="8.625" style="22" customWidth="1"/>
    <col min="15" max="16" width="9.375" style="22" customWidth="1"/>
    <col min="17" max="17" width="12.875" style="22" bestFit="1" customWidth="1"/>
    <col min="18" max="18" width="11.375" style="22" customWidth="1"/>
    <col min="19" max="19" width="8.00390625" style="22" customWidth="1"/>
    <col min="20" max="20" width="7.25390625" style="22" customWidth="1"/>
    <col min="21" max="21" width="18.375" style="22" customWidth="1"/>
    <col min="22" max="22" width="12.75390625" style="22" customWidth="1"/>
    <col min="23" max="23" width="18.625" style="22" customWidth="1"/>
    <col min="24" max="24" width="7.375" style="22" customWidth="1"/>
    <col min="25" max="31" width="11.875" style="2" customWidth="1"/>
    <col min="32" max="32" width="7.125" style="2" customWidth="1"/>
    <col min="33" max="33" width="6.375" style="2" customWidth="1"/>
    <col min="34" max="41" width="11.875" style="2" customWidth="1"/>
    <col min="42" max="16384" width="9.125" style="2" customWidth="1"/>
  </cols>
  <sheetData>
    <row r="1" spans="2:24" s="3" customFormat="1" ht="17.25">
      <c r="B1" s="4"/>
      <c r="C1" s="543" t="s">
        <v>454</v>
      </c>
      <c r="D1" s="544"/>
      <c r="E1" s="545"/>
      <c r="F1" s="546"/>
      <c r="G1" s="547"/>
      <c r="H1" s="547"/>
      <c r="I1" s="547"/>
      <c r="J1" s="547"/>
      <c r="K1" s="547"/>
      <c r="L1" s="548"/>
      <c r="M1" s="549"/>
      <c r="N1" s="549"/>
      <c r="O1" s="549"/>
      <c r="P1" s="548"/>
      <c r="Q1" s="549"/>
      <c r="R1" s="549"/>
      <c r="S1" s="550"/>
      <c r="T1" s="549"/>
      <c r="U1" s="549"/>
      <c r="V1" s="549"/>
      <c r="W1" s="549"/>
      <c r="X1" s="549"/>
    </row>
    <row r="2" spans="1:24" s="3" customFormat="1" ht="15" customHeight="1">
      <c r="A2" s="5"/>
      <c r="B2" s="5"/>
      <c r="C2" s="551"/>
      <c r="D2" s="552"/>
      <c r="E2" s="552"/>
      <c r="F2" s="552"/>
      <c r="G2" s="552"/>
      <c r="H2" s="552"/>
      <c r="I2" s="552"/>
      <c r="J2" s="552"/>
      <c r="K2" s="552"/>
      <c r="L2" s="552"/>
      <c r="M2" s="553"/>
      <c r="N2" s="553"/>
      <c r="O2" s="553"/>
      <c r="P2" s="553"/>
      <c r="Q2" s="552"/>
      <c r="R2" s="552"/>
      <c r="S2" s="553"/>
      <c r="T2" s="553"/>
      <c r="U2" s="552"/>
      <c r="V2" s="552"/>
      <c r="W2" s="553"/>
      <c r="X2" s="552"/>
    </row>
    <row r="3" spans="1:24" s="3" customFormat="1" ht="12">
      <c r="A3" s="7"/>
      <c r="B3" s="7"/>
      <c r="C3" s="554" t="s">
        <v>0</v>
      </c>
      <c r="D3" s="555" t="s">
        <v>1</v>
      </c>
      <c r="E3" s="555" t="s">
        <v>2</v>
      </c>
      <c r="F3" s="555" t="s">
        <v>3</v>
      </c>
      <c r="G3" s="556" t="s">
        <v>136</v>
      </c>
      <c r="H3" s="557" t="s">
        <v>137</v>
      </c>
      <c r="I3" s="555" t="s">
        <v>455</v>
      </c>
      <c r="J3" s="555" t="s">
        <v>456</v>
      </c>
      <c r="K3" s="555" t="s">
        <v>457</v>
      </c>
      <c r="L3" s="556" t="s">
        <v>143</v>
      </c>
      <c r="M3" s="558" t="s">
        <v>4</v>
      </c>
      <c r="N3" s="555" t="s">
        <v>3</v>
      </c>
      <c r="O3" s="559" t="s">
        <v>472</v>
      </c>
      <c r="P3" s="558" t="s">
        <v>144</v>
      </c>
      <c r="Q3" s="555" t="s">
        <v>13</v>
      </c>
      <c r="R3" s="555" t="s">
        <v>5</v>
      </c>
      <c r="S3" s="555" t="s">
        <v>15</v>
      </c>
      <c r="T3" s="555" t="s">
        <v>458</v>
      </c>
      <c r="U3" s="560" t="s">
        <v>6</v>
      </c>
      <c r="V3" s="561"/>
      <c r="W3" s="561"/>
      <c r="X3" s="556" t="s">
        <v>20</v>
      </c>
    </row>
    <row r="4" spans="1:24" s="3" customFormat="1" ht="12">
      <c r="A4" s="1" t="s">
        <v>7</v>
      </c>
      <c r="B4" s="1" t="s">
        <v>8</v>
      </c>
      <c r="C4" s="562" t="s">
        <v>21</v>
      </c>
      <c r="D4" s="563"/>
      <c r="E4" s="563" t="s">
        <v>9</v>
      </c>
      <c r="F4" s="563" t="s">
        <v>10</v>
      </c>
      <c r="G4" s="564"/>
      <c r="H4" s="565" t="s">
        <v>138</v>
      </c>
      <c r="I4" s="563" t="s">
        <v>139</v>
      </c>
      <c r="J4" s="563" t="s">
        <v>141</v>
      </c>
      <c r="K4" s="563" t="s">
        <v>142</v>
      </c>
      <c r="L4" s="564" t="s">
        <v>144</v>
      </c>
      <c r="M4" s="566" t="s">
        <v>11</v>
      </c>
      <c r="N4" s="567" t="s">
        <v>99</v>
      </c>
      <c r="O4" s="567" t="s">
        <v>140</v>
      </c>
      <c r="P4" s="566" t="s">
        <v>140</v>
      </c>
      <c r="Q4" s="563"/>
      <c r="R4" s="563" t="s">
        <v>14</v>
      </c>
      <c r="S4" s="563"/>
      <c r="T4" s="563" t="s">
        <v>16</v>
      </c>
      <c r="U4" s="555" t="s">
        <v>17</v>
      </c>
      <c r="V4" s="555" t="s">
        <v>18</v>
      </c>
      <c r="W4" s="555" t="s">
        <v>19</v>
      </c>
      <c r="X4" s="564" t="s">
        <v>29</v>
      </c>
    </row>
    <row r="5" spans="1:24" s="3" customFormat="1" ht="12">
      <c r="A5" s="1"/>
      <c r="B5" s="1"/>
      <c r="C5" s="562"/>
      <c r="D5" s="563" t="s">
        <v>22</v>
      </c>
      <c r="E5" s="568" t="s">
        <v>23</v>
      </c>
      <c r="F5" s="563" t="s">
        <v>24</v>
      </c>
      <c r="G5" s="564" t="s">
        <v>25</v>
      </c>
      <c r="H5" s="563" t="s">
        <v>459</v>
      </c>
      <c r="I5" s="563" t="s">
        <v>473</v>
      </c>
      <c r="J5" s="563" t="s">
        <v>474</v>
      </c>
      <c r="K5" s="563" t="s">
        <v>475</v>
      </c>
      <c r="L5" s="564" t="s">
        <v>476</v>
      </c>
      <c r="M5" s="563" t="s">
        <v>26</v>
      </c>
      <c r="N5" s="563" t="s">
        <v>27</v>
      </c>
      <c r="O5" s="564" t="s">
        <v>477</v>
      </c>
      <c r="P5" s="564" t="s">
        <v>478</v>
      </c>
      <c r="Q5" s="563" t="s">
        <v>479</v>
      </c>
      <c r="R5" s="563" t="s">
        <v>480</v>
      </c>
      <c r="S5" s="563" t="s">
        <v>481</v>
      </c>
      <c r="T5" s="563" t="s">
        <v>12</v>
      </c>
      <c r="U5" s="563" t="s">
        <v>28</v>
      </c>
      <c r="V5" s="563"/>
      <c r="W5" s="563"/>
      <c r="X5" s="564"/>
    </row>
    <row r="6" spans="1:24" s="3" customFormat="1" ht="12">
      <c r="A6" s="9"/>
      <c r="B6" s="10" t="s">
        <v>96</v>
      </c>
      <c r="C6" s="569"/>
      <c r="D6" s="570" t="s">
        <v>30</v>
      </c>
      <c r="E6" s="570" t="s">
        <v>31</v>
      </c>
      <c r="F6" s="570" t="s">
        <v>31</v>
      </c>
      <c r="G6" s="571" t="s">
        <v>31</v>
      </c>
      <c r="H6" s="572"/>
      <c r="I6" s="571" t="s">
        <v>31</v>
      </c>
      <c r="J6" s="570"/>
      <c r="K6" s="570"/>
      <c r="L6" s="571"/>
      <c r="M6" s="570" t="s">
        <v>31</v>
      </c>
      <c r="N6" s="570" t="s">
        <v>32</v>
      </c>
      <c r="O6" s="571" t="s">
        <v>32</v>
      </c>
      <c r="P6" s="570"/>
      <c r="Q6" s="570" t="s">
        <v>31</v>
      </c>
      <c r="R6" s="570" t="s">
        <v>31</v>
      </c>
      <c r="S6" s="570" t="s">
        <v>32</v>
      </c>
      <c r="T6" s="570"/>
      <c r="U6" s="573" t="s">
        <v>33</v>
      </c>
      <c r="V6" s="573" t="s">
        <v>33</v>
      </c>
      <c r="W6" s="570" t="s">
        <v>33</v>
      </c>
      <c r="X6" s="571" t="s">
        <v>31</v>
      </c>
    </row>
    <row r="7" spans="1:24" s="3" customFormat="1" ht="12">
      <c r="A7" s="11"/>
      <c r="B7" s="41" t="s">
        <v>157</v>
      </c>
      <c r="C7" s="574"/>
      <c r="D7" s="575">
        <v>905373</v>
      </c>
      <c r="E7" s="576">
        <v>1553239</v>
      </c>
      <c r="F7" s="577">
        <v>76445</v>
      </c>
      <c r="G7" s="578">
        <v>51225</v>
      </c>
      <c r="H7" s="578">
        <v>410765</v>
      </c>
      <c r="I7" s="577">
        <v>549449</v>
      </c>
      <c r="J7" s="578">
        <v>277915</v>
      </c>
      <c r="K7" s="578">
        <v>263885</v>
      </c>
      <c r="L7" s="578">
        <v>541800</v>
      </c>
      <c r="M7" s="579">
        <v>1.7</v>
      </c>
      <c r="N7" s="447" t="s">
        <v>95</v>
      </c>
      <c r="O7" s="463">
        <v>35.37</v>
      </c>
      <c r="P7" s="580">
        <v>34.88</v>
      </c>
      <c r="Q7" s="581">
        <v>5540146</v>
      </c>
      <c r="R7" s="581">
        <v>1529613</v>
      </c>
      <c r="S7" s="453">
        <v>27.61</v>
      </c>
      <c r="T7" s="563"/>
      <c r="U7" s="575"/>
      <c r="V7" s="575"/>
      <c r="W7" s="463"/>
      <c r="X7" s="575">
        <v>769</v>
      </c>
    </row>
    <row r="8" spans="1:25" s="3" customFormat="1" ht="12">
      <c r="A8" s="15"/>
      <c r="B8" s="41" t="s">
        <v>184</v>
      </c>
      <c r="C8" s="562"/>
      <c r="D8" s="575">
        <v>898431</v>
      </c>
      <c r="E8" s="576">
        <v>1524527</v>
      </c>
      <c r="F8" s="577">
        <v>62076</v>
      </c>
      <c r="G8" s="578">
        <v>48404</v>
      </c>
      <c r="H8" s="578">
        <v>388743</v>
      </c>
      <c r="I8" s="577">
        <v>520852</v>
      </c>
      <c r="J8" s="578">
        <v>289100</v>
      </c>
      <c r="K8" s="578">
        <v>277428</v>
      </c>
      <c r="L8" s="578">
        <v>559536</v>
      </c>
      <c r="M8" s="579">
        <v>1.7</v>
      </c>
      <c r="N8" s="447" t="s">
        <v>95</v>
      </c>
      <c r="O8" s="463">
        <v>34.16</v>
      </c>
      <c r="P8" s="580">
        <v>36.7</v>
      </c>
      <c r="Q8" s="581">
        <v>5523347</v>
      </c>
      <c r="R8" s="581">
        <v>1495740</v>
      </c>
      <c r="S8" s="453">
        <v>27.08</v>
      </c>
      <c r="T8" s="563"/>
      <c r="U8" s="581"/>
      <c r="V8" s="581"/>
      <c r="W8" s="453"/>
      <c r="X8" s="575">
        <v>786</v>
      </c>
      <c r="Y8" s="16"/>
    </row>
    <row r="9" spans="1:25" s="3" customFormat="1" ht="12">
      <c r="A9" s="15"/>
      <c r="B9" s="41" t="s">
        <v>446</v>
      </c>
      <c r="C9" s="562"/>
      <c r="D9" s="582">
        <v>887373</v>
      </c>
      <c r="E9" s="577">
        <v>1486580</v>
      </c>
      <c r="F9" s="577">
        <v>46661</v>
      </c>
      <c r="G9" s="577">
        <v>45556</v>
      </c>
      <c r="H9" s="583">
        <v>366584</v>
      </c>
      <c r="I9" s="577">
        <v>496909</v>
      </c>
      <c r="J9" s="584">
        <v>302221</v>
      </c>
      <c r="K9" s="584">
        <v>275310</v>
      </c>
      <c r="L9" s="577">
        <v>577531</v>
      </c>
      <c r="M9" s="579">
        <v>1.7</v>
      </c>
      <c r="N9" s="585" t="s">
        <v>95</v>
      </c>
      <c r="O9" s="463">
        <v>33.43</v>
      </c>
      <c r="P9" s="463">
        <v>38.85</v>
      </c>
      <c r="Q9" s="581">
        <v>5519679</v>
      </c>
      <c r="R9" s="586">
        <v>1450391</v>
      </c>
      <c r="S9" s="453">
        <v>26.28</v>
      </c>
      <c r="T9" s="563"/>
      <c r="U9" s="581"/>
      <c r="V9" s="581"/>
      <c r="W9" s="453"/>
      <c r="X9" s="582">
        <v>778</v>
      </c>
      <c r="Y9" s="17"/>
    </row>
    <row r="10" spans="1:24" s="3" customFormat="1" ht="12">
      <c r="A10" s="20"/>
      <c r="B10" s="41" t="s">
        <v>618</v>
      </c>
      <c r="C10" s="587"/>
      <c r="D10" s="588">
        <v>865799</v>
      </c>
      <c r="E10" s="589">
        <v>1428920</v>
      </c>
      <c r="F10" s="589">
        <v>29517</v>
      </c>
      <c r="G10" s="589">
        <v>42543</v>
      </c>
      <c r="H10" s="590">
        <v>342969</v>
      </c>
      <c r="I10" s="589">
        <v>468847</v>
      </c>
      <c r="J10" s="589">
        <v>314029</v>
      </c>
      <c r="K10" s="591">
        <v>260532</v>
      </c>
      <c r="L10" s="589">
        <v>574561</v>
      </c>
      <c r="M10" s="592">
        <v>1.7</v>
      </c>
      <c r="N10" s="593" t="s">
        <v>95</v>
      </c>
      <c r="O10" s="484">
        <v>32.81</v>
      </c>
      <c r="P10" s="484">
        <v>40.21</v>
      </c>
      <c r="Q10" s="594">
        <v>5502755</v>
      </c>
      <c r="R10" s="595">
        <v>1378976</v>
      </c>
      <c r="S10" s="478">
        <v>25.06</v>
      </c>
      <c r="T10" s="596"/>
      <c r="U10" s="594"/>
      <c r="V10" s="594"/>
      <c r="W10" s="478"/>
      <c r="X10" s="588">
        <v>778</v>
      </c>
    </row>
    <row r="11" spans="1:24" s="3" customFormat="1" ht="12">
      <c r="A11" s="11"/>
      <c r="B11" s="34" t="s">
        <v>619</v>
      </c>
      <c r="C11" s="597"/>
      <c r="D11" s="598">
        <v>837129</v>
      </c>
      <c r="E11" s="598">
        <v>1358105</v>
      </c>
      <c r="F11" s="598">
        <v>14986</v>
      </c>
      <c r="G11" s="598">
        <v>39251</v>
      </c>
      <c r="H11" s="598">
        <v>316156</v>
      </c>
      <c r="I11" s="598">
        <v>439226</v>
      </c>
      <c r="J11" s="598">
        <v>297500</v>
      </c>
      <c r="K11" s="598">
        <v>265972</v>
      </c>
      <c r="L11" s="598">
        <v>563472</v>
      </c>
      <c r="M11" s="599">
        <v>1.6</v>
      </c>
      <c r="N11" s="600" t="s">
        <v>95</v>
      </c>
      <c r="O11" s="601">
        <v>32.34</v>
      </c>
      <c r="P11" s="601">
        <v>41.49</v>
      </c>
      <c r="Q11" s="602">
        <v>5484981</v>
      </c>
      <c r="R11" s="598">
        <v>1320776</v>
      </c>
      <c r="S11" s="601">
        <v>24.08</v>
      </c>
      <c r="T11" s="603"/>
      <c r="U11" s="602"/>
      <c r="V11" s="602"/>
      <c r="W11" s="601"/>
      <c r="X11" s="598">
        <v>782</v>
      </c>
    </row>
    <row r="12" spans="1:24" s="3" customFormat="1" ht="12">
      <c r="A12" s="11"/>
      <c r="B12" s="8" t="s">
        <v>34</v>
      </c>
      <c r="C12" s="574"/>
      <c r="D12" s="575">
        <v>742881</v>
      </c>
      <c r="E12" s="575">
        <v>1179837</v>
      </c>
      <c r="F12" s="575">
        <v>13866</v>
      </c>
      <c r="G12" s="575">
        <v>31250</v>
      </c>
      <c r="H12" s="575">
        <v>258957</v>
      </c>
      <c r="I12" s="575">
        <v>371430</v>
      </c>
      <c r="J12" s="575">
        <v>271260</v>
      </c>
      <c r="K12" s="575">
        <v>246940</v>
      </c>
      <c r="L12" s="575">
        <v>518200</v>
      </c>
      <c r="M12" s="604">
        <v>1.6</v>
      </c>
      <c r="N12" s="605">
        <v>1.18</v>
      </c>
      <c r="O12" s="463">
        <v>31.48</v>
      </c>
      <c r="P12" s="463">
        <v>43.92</v>
      </c>
      <c r="Q12" s="575">
        <v>5232091</v>
      </c>
      <c r="R12" s="575">
        <v>1145348</v>
      </c>
      <c r="S12" s="463">
        <v>21.89</v>
      </c>
      <c r="T12" s="564"/>
      <c r="U12" s="575"/>
      <c r="V12" s="575"/>
      <c r="W12" s="463"/>
      <c r="X12" s="575">
        <v>681</v>
      </c>
    </row>
    <row r="13" spans="1:24" s="3" customFormat="1" ht="12">
      <c r="A13" s="11"/>
      <c r="B13" s="8" t="s">
        <v>35</v>
      </c>
      <c r="C13" s="574"/>
      <c r="D13" s="575">
        <v>36779</v>
      </c>
      <c r="E13" s="575">
        <v>61551</v>
      </c>
      <c r="F13" s="575">
        <v>1120</v>
      </c>
      <c r="G13" s="575">
        <v>1265</v>
      </c>
      <c r="H13" s="575">
        <v>11420</v>
      </c>
      <c r="I13" s="575">
        <v>18653</v>
      </c>
      <c r="J13" s="575">
        <v>16304</v>
      </c>
      <c r="K13" s="575">
        <v>13909</v>
      </c>
      <c r="L13" s="575">
        <v>30213</v>
      </c>
      <c r="M13" s="604">
        <v>1.7</v>
      </c>
      <c r="N13" s="605">
        <v>1.82</v>
      </c>
      <c r="O13" s="463">
        <v>30.3</v>
      </c>
      <c r="P13" s="463">
        <v>49.09</v>
      </c>
      <c r="Q13" s="575">
        <v>252890</v>
      </c>
      <c r="R13" s="575">
        <v>59701</v>
      </c>
      <c r="S13" s="463">
        <v>23.61</v>
      </c>
      <c r="T13" s="463"/>
      <c r="U13" s="575"/>
      <c r="V13" s="575"/>
      <c r="W13" s="463"/>
      <c r="X13" s="575">
        <v>41</v>
      </c>
    </row>
    <row r="14" spans="1:24" s="3" customFormat="1" ht="12">
      <c r="A14" s="11"/>
      <c r="B14" s="8" t="s">
        <v>36</v>
      </c>
      <c r="C14" s="574"/>
      <c r="D14" s="575">
        <v>779660</v>
      </c>
      <c r="E14" s="575">
        <v>1241388</v>
      </c>
      <c r="F14" s="575">
        <v>14986</v>
      </c>
      <c r="G14" s="575">
        <v>32515</v>
      </c>
      <c r="H14" s="575">
        <v>270377</v>
      </c>
      <c r="I14" s="575">
        <v>390083</v>
      </c>
      <c r="J14" s="575">
        <v>287564</v>
      </c>
      <c r="K14" s="575">
        <v>260849</v>
      </c>
      <c r="L14" s="575">
        <v>548413</v>
      </c>
      <c r="M14" s="604">
        <v>1.6</v>
      </c>
      <c r="N14" s="605">
        <v>1.21</v>
      </c>
      <c r="O14" s="463">
        <v>31.42</v>
      </c>
      <c r="P14" s="463">
        <v>44.18</v>
      </c>
      <c r="Q14" s="575">
        <v>5484981</v>
      </c>
      <c r="R14" s="575">
        <v>1205049</v>
      </c>
      <c r="S14" s="463">
        <v>21.97</v>
      </c>
      <c r="T14" s="564" t="s">
        <v>37</v>
      </c>
      <c r="U14" s="575"/>
      <c r="V14" s="575"/>
      <c r="W14" s="564" t="s">
        <v>37</v>
      </c>
      <c r="X14" s="575">
        <v>722</v>
      </c>
    </row>
    <row r="15" spans="1:35" s="3" customFormat="1" ht="12">
      <c r="A15" s="11"/>
      <c r="B15" s="8" t="s">
        <v>38</v>
      </c>
      <c r="C15" s="574"/>
      <c r="D15" s="575">
        <v>57469</v>
      </c>
      <c r="E15" s="575">
        <v>116717</v>
      </c>
      <c r="F15" s="606" t="s">
        <v>95</v>
      </c>
      <c r="G15" s="575">
        <v>6736</v>
      </c>
      <c r="H15" s="575">
        <v>45779</v>
      </c>
      <c r="I15" s="575">
        <v>49143</v>
      </c>
      <c r="J15" s="575">
        <v>9936</v>
      </c>
      <c r="K15" s="575">
        <v>5123</v>
      </c>
      <c r="L15" s="575">
        <v>15059</v>
      </c>
      <c r="M15" s="604">
        <v>2</v>
      </c>
      <c r="N15" s="606" t="s">
        <v>95</v>
      </c>
      <c r="O15" s="463">
        <v>42.1</v>
      </c>
      <c r="P15" s="463">
        <v>12.9</v>
      </c>
      <c r="Q15" s="606" t="s">
        <v>95</v>
      </c>
      <c r="R15" s="575">
        <v>115727</v>
      </c>
      <c r="S15" s="606" t="s">
        <v>95</v>
      </c>
      <c r="T15" s="564" t="s">
        <v>39</v>
      </c>
      <c r="U15" s="575"/>
      <c r="V15" s="575"/>
      <c r="W15" s="564" t="s">
        <v>39</v>
      </c>
      <c r="X15" s="575">
        <v>60</v>
      </c>
      <c r="AH15" s="17"/>
      <c r="AI15" s="525"/>
    </row>
    <row r="16" spans="1:35" s="3" customFormat="1" ht="10.5" customHeight="1">
      <c r="A16" s="11"/>
      <c r="B16" s="1"/>
      <c r="C16" s="562"/>
      <c r="D16" s="581"/>
      <c r="E16" s="581"/>
      <c r="F16" s="581"/>
      <c r="G16" s="575"/>
      <c r="H16" s="607"/>
      <c r="I16" s="575"/>
      <c r="J16" s="581"/>
      <c r="K16" s="581"/>
      <c r="L16" s="575"/>
      <c r="M16" s="579"/>
      <c r="N16" s="453"/>
      <c r="O16" s="463"/>
      <c r="P16" s="463"/>
      <c r="Q16" s="581"/>
      <c r="R16" s="581"/>
      <c r="S16" s="453"/>
      <c r="T16" s="453"/>
      <c r="U16" s="581"/>
      <c r="V16" s="581"/>
      <c r="W16" s="453"/>
      <c r="X16" s="575"/>
      <c r="AH16" s="33"/>
      <c r="AI16" s="33"/>
    </row>
    <row r="17" spans="1:34" ht="12">
      <c r="A17" s="46">
        <v>1</v>
      </c>
      <c r="B17" s="1" t="s">
        <v>40</v>
      </c>
      <c r="C17" s="608" t="s">
        <v>620</v>
      </c>
      <c r="D17" s="609">
        <v>223786</v>
      </c>
      <c r="E17" s="610">
        <v>343829</v>
      </c>
      <c r="F17" s="610">
        <v>3055</v>
      </c>
      <c r="G17" s="611">
        <v>9292</v>
      </c>
      <c r="H17" s="612">
        <v>81265</v>
      </c>
      <c r="I17" s="610">
        <v>107856</v>
      </c>
      <c r="J17" s="613">
        <v>75742</v>
      </c>
      <c r="K17" s="613">
        <v>69674</v>
      </c>
      <c r="L17" s="610">
        <v>145416</v>
      </c>
      <c r="M17" s="579">
        <v>1.5</v>
      </c>
      <c r="N17" s="453">
        <v>0.89</v>
      </c>
      <c r="O17" s="463">
        <v>31.37</v>
      </c>
      <c r="P17" s="463">
        <v>42.29</v>
      </c>
      <c r="Q17" s="610">
        <v>1527481</v>
      </c>
      <c r="R17" s="610">
        <v>334917</v>
      </c>
      <c r="S17" s="453">
        <v>21.93</v>
      </c>
      <c r="T17" s="614" t="s">
        <v>447</v>
      </c>
      <c r="U17" s="615">
        <v>420000</v>
      </c>
      <c r="V17" s="615">
        <v>50000</v>
      </c>
      <c r="W17" s="563" t="s">
        <v>61</v>
      </c>
      <c r="X17" s="616">
        <v>196</v>
      </c>
      <c r="AC17" s="12"/>
      <c r="AF17"/>
      <c r="AG17" s="23"/>
      <c r="AH17" s="24"/>
    </row>
    <row r="18" spans="1:34" ht="13.5">
      <c r="A18" s="46">
        <v>2</v>
      </c>
      <c r="B18" s="1" t="s">
        <v>41</v>
      </c>
      <c r="C18" s="608" t="s">
        <v>621</v>
      </c>
      <c r="D18" s="609">
        <v>73681</v>
      </c>
      <c r="E18" s="610">
        <v>120530</v>
      </c>
      <c r="F18" s="610">
        <v>1318</v>
      </c>
      <c r="G18" s="610">
        <v>3730</v>
      </c>
      <c r="H18" s="617">
        <v>27921</v>
      </c>
      <c r="I18" s="610">
        <v>37947</v>
      </c>
      <c r="J18" s="613">
        <v>26742</v>
      </c>
      <c r="K18" s="613">
        <v>24190</v>
      </c>
      <c r="L18" s="610">
        <v>50932</v>
      </c>
      <c r="M18" s="579">
        <v>1.6</v>
      </c>
      <c r="N18" s="453">
        <v>1.09</v>
      </c>
      <c r="O18" s="463">
        <v>31.48</v>
      </c>
      <c r="P18" s="463">
        <v>42.26</v>
      </c>
      <c r="Q18" s="610">
        <v>531526</v>
      </c>
      <c r="R18" s="610">
        <v>117138</v>
      </c>
      <c r="S18" s="453">
        <v>22.04</v>
      </c>
      <c r="T18" s="614" t="s">
        <v>447</v>
      </c>
      <c r="U18" s="615">
        <v>420000</v>
      </c>
      <c r="V18" s="615">
        <v>50000</v>
      </c>
      <c r="W18" s="618" t="s">
        <v>448</v>
      </c>
      <c r="X18" s="616">
        <v>49</v>
      </c>
      <c r="AC18" s="12"/>
      <c r="AF18" s="25"/>
      <c r="AG18" s="26"/>
      <c r="AH18" s="27"/>
    </row>
    <row r="19" spans="1:34" ht="12">
      <c r="A19" s="46">
        <v>3</v>
      </c>
      <c r="B19" s="1" t="s">
        <v>42</v>
      </c>
      <c r="C19" s="608" t="s">
        <v>622</v>
      </c>
      <c r="D19" s="609">
        <v>69257</v>
      </c>
      <c r="E19" s="610">
        <v>105751</v>
      </c>
      <c r="F19" s="610">
        <v>1056</v>
      </c>
      <c r="G19" s="610">
        <v>3002</v>
      </c>
      <c r="H19" s="617">
        <v>25517</v>
      </c>
      <c r="I19" s="610">
        <v>34734</v>
      </c>
      <c r="J19" s="613">
        <v>21880</v>
      </c>
      <c r="K19" s="613">
        <v>20618</v>
      </c>
      <c r="L19" s="610">
        <v>42498</v>
      </c>
      <c r="M19" s="579">
        <v>1.5</v>
      </c>
      <c r="N19" s="453">
        <v>1</v>
      </c>
      <c r="O19" s="463">
        <v>32.85</v>
      </c>
      <c r="P19" s="463">
        <v>40.19</v>
      </c>
      <c r="Q19" s="610">
        <v>450721</v>
      </c>
      <c r="R19" s="610">
        <v>101571</v>
      </c>
      <c r="S19" s="453">
        <v>22.54</v>
      </c>
      <c r="T19" s="614" t="s">
        <v>447</v>
      </c>
      <c r="U19" s="615">
        <v>420000</v>
      </c>
      <c r="V19" s="615">
        <v>30000</v>
      </c>
      <c r="W19" s="618" t="s">
        <v>103</v>
      </c>
      <c r="X19" s="616">
        <v>64</v>
      </c>
      <c r="AC19" s="12"/>
      <c r="AF19"/>
      <c r="AG19" s="28"/>
      <c r="AH19" s="27"/>
    </row>
    <row r="20" spans="1:34" ht="12">
      <c r="A20" s="46">
        <v>4</v>
      </c>
      <c r="B20" s="1" t="s">
        <v>43</v>
      </c>
      <c r="C20" s="608" t="s">
        <v>623</v>
      </c>
      <c r="D20" s="609">
        <v>39739</v>
      </c>
      <c r="E20" s="610">
        <v>63146</v>
      </c>
      <c r="F20" s="610">
        <v>854</v>
      </c>
      <c r="G20" s="610">
        <v>1654</v>
      </c>
      <c r="H20" s="617">
        <v>12872</v>
      </c>
      <c r="I20" s="610">
        <v>19401</v>
      </c>
      <c r="J20" s="613">
        <v>15077</v>
      </c>
      <c r="K20" s="613">
        <v>14142</v>
      </c>
      <c r="L20" s="610">
        <v>29219</v>
      </c>
      <c r="M20" s="579">
        <v>1.6</v>
      </c>
      <c r="N20" s="453">
        <v>1.35</v>
      </c>
      <c r="O20" s="463">
        <v>30.72</v>
      </c>
      <c r="P20" s="463">
        <v>46.27</v>
      </c>
      <c r="Q20" s="610">
        <v>296633</v>
      </c>
      <c r="R20" s="610">
        <v>61578</v>
      </c>
      <c r="S20" s="453">
        <v>20.76</v>
      </c>
      <c r="T20" s="614" t="s">
        <v>447</v>
      </c>
      <c r="U20" s="615">
        <v>420000</v>
      </c>
      <c r="V20" s="615">
        <v>50000</v>
      </c>
      <c r="W20" s="618" t="s">
        <v>104</v>
      </c>
      <c r="X20" s="616">
        <v>33</v>
      </c>
      <c r="AC20" s="12"/>
      <c r="AF20"/>
      <c r="AG20" s="28"/>
      <c r="AH20" s="27"/>
    </row>
    <row r="21" spans="1:34" ht="12">
      <c r="A21" s="46">
        <v>5</v>
      </c>
      <c r="B21" s="1" t="s">
        <v>44</v>
      </c>
      <c r="C21" s="608" t="s">
        <v>624</v>
      </c>
      <c r="D21" s="609">
        <v>60118</v>
      </c>
      <c r="E21" s="610">
        <v>94146</v>
      </c>
      <c r="F21" s="610">
        <v>842</v>
      </c>
      <c r="G21" s="610">
        <v>2464</v>
      </c>
      <c r="H21" s="617">
        <v>21258</v>
      </c>
      <c r="I21" s="610">
        <v>30506</v>
      </c>
      <c r="J21" s="613">
        <v>20664</v>
      </c>
      <c r="K21" s="613">
        <v>19254</v>
      </c>
      <c r="L21" s="610">
        <v>39918</v>
      </c>
      <c r="M21" s="579">
        <v>1.6</v>
      </c>
      <c r="N21" s="453">
        <v>0.89</v>
      </c>
      <c r="O21" s="463">
        <v>32.4</v>
      </c>
      <c r="P21" s="463">
        <v>42.4</v>
      </c>
      <c r="Q21" s="610">
        <v>487206</v>
      </c>
      <c r="R21" s="610">
        <v>91526</v>
      </c>
      <c r="S21" s="453">
        <v>18.79</v>
      </c>
      <c r="T21" s="614" t="s">
        <v>447</v>
      </c>
      <c r="U21" s="615">
        <v>420000</v>
      </c>
      <c r="V21" s="615">
        <v>50000</v>
      </c>
      <c r="W21" s="618" t="s">
        <v>104</v>
      </c>
      <c r="X21" s="616">
        <v>88</v>
      </c>
      <c r="AC21" s="12"/>
      <c r="AF21"/>
      <c r="AG21" s="28"/>
      <c r="AH21" s="27"/>
    </row>
    <row r="22" spans="1:34" ht="12">
      <c r="A22" s="46">
        <v>6</v>
      </c>
      <c r="B22" s="1" t="s">
        <v>45</v>
      </c>
      <c r="C22" s="608" t="s">
        <v>625</v>
      </c>
      <c r="D22" s="609">
        <v>7098</v>
      </c>
      <c r="E22" s="610">
        <v>11788</v>
      </c>
      <c r="F22" s="610">
        <v>246</v>
      </c>
      <c r="G22" s="610">
        <v>281</v>
      </c>
      <c r="H22" s="617">
        <v>2272</v>
      </c>
      <c r="I22" s="610">
        <v>3910</v>
      </c>
      <c r="J22" s="613">
        <v>2992</v>
      </c>
      <c r="K22" s="613">
        <v>2333</v>
      </c>
      <c r="L22" s="610">
        <v>5325</v>
      </c>
      <c r="M22" s="579">
        <v>1.7</v>
      </c>
      <c r="N22" s="453">
        <v>2.09</v>
      </c>
      <c r="O22" s="463">
        <v>33.17</v>
      </c>
      <c r="P22" s="463">
        <v>45.17</v>
      </c>
      <c r="Q22" s="610">
        <v>42644</v>
      </c>
      <c r="R22" s="610">
        <v>11473</v>
      </c>
      <c r="S22" s="453">
        <v>26.9</v>
      </c>
      <c r="T22" s="614" t="s">
        <v>447</v>
      </c>
      <c r="U22" s="615">
        <v>420000</v>
      </c>
      <c r="V22" s="615">
        <v>50000</v>
      </c>
      <c r="W22" s="619" t="s">
        <v>104</v>
      </c>
      <c r="X22" s="616">
        <v>4</v>
      </c>
      <c r="AC22" s="12"/>
      <c r="AF22"/>
      <c r="AG22" s="28"/>
      <c r="AH22" s="27"/>
    </row>
    <row r="23" spans="1:34" ht="12">
      <c r="A23" s="46">
        <v>7</v>
      </c>
      <c r="B23" s="1" t="s">
        <v>46</v>
      </c>
      <c r="C23" s="608" t="s">
        <v>623</v>
      </c>
      <c r="D23" s="609">
        <v>13146</v>
      </c>
      <c r="E23" s="610">
        <v>20539</v>
      </c>
      <c r="F23" s="610">
        <v>213</v>
      </c>
      <c r="G23" s="610">
        <v>514</v>
      </c>
      <c r="H23" s="617">
        <v>4231</v>
      </c>
      <c r="I23" s="610">
        <v>6898</v>
      </c>
      <c r="J23" s="613">
        <v>4494</v>
      </c>
      <c r="K23" s="613">
        <v>4402</v>
      </c>
      <c r="L23" s="610">
        <v>8896</v>
      </c>
      <c r="M23" s="579">
        <v>1.6</v>
      </c>
      <c r="N23" s="453">
        <v>1.04</v>
      </c>
      <c r="O23" s="463">
        <v>33.58</v>
      </c>
      <c r="P23" s="463">
        <v>43.31</v>
      </c>
      <c r="Q23" s="610">
        <v>94539</v>
      </c>
      <c r="R23" s="610">
        <v>19985</v>
      </c>
      <c r="S23" s="453">
        <v>21.14</v>
      </c>
      <c r="T23" s="614" t="s">
        <v>447</v>
      </c>
      <c r="U23" s="615">
        <v>420000</v>
      </c>
      <c r="V23" s="615">
        <v>50000</v>
      </c>
      <c r="W23" s="619" t="s">
        <v>449</v>
      </c>
      <c r="X23" s="616">
        <v>16</v>
      </c>
      <c r="AC23" s="12"/>
      <c r="AF23"/>
      <c r="AG23" s="28"/>
      <c r="AH23" s="27"/>
    </row>
    <row r="24" spans="1:34" ht="12">
      <c r="A24" s="46">
        <v>8</v>
      </c>
      <c r="B24" s="1" t="s">
        <v>47</v>
      </c>
      <c r="C24" s="608" t="s">
        <v>626</v>
      </c>
      <c r="D24" s="609">
        <v>27008</v>
      </c>
      <c r="E24" s="610">
        <v>43098</v>
      </c>
      <c r="F24" s="610">
        <v>502</v>
      </c>
      <c r="G24" s="610">
        <v>1278</v>
      </c>
      <c r="H24" s="617">
        <v>9953</v>
      </c>
      <c r="I24" s="610">
        <v>13523</v>
      </c>
      <c r="J24" s="613">
        <v>9382</v>
      </c>
      <c r="K24" s="613">
        <v>8962</v>
      </c>
      <c r="L24" s="610">
        <v>18344</v>
      </c>
      <c r="M24" s="579">
        <v>1.6</v>
      </c>
      <c r="N24" s="453">
        <v>1.16</v>
      </c>
      <c r="O24" s="463">
        <v>31.38</v>
      </c>
      <c r="P24" s="463">
        <v>42.56</v>
      </c>
      <c r="Q24" s="610">
        <v>197029</v>
      </c>
      <c r="R24" s="610">
        <v>41700</v>
      </c>
      <c r="S24" s="453">
        <v>21.16</v>
      </c>
      <c r="T24" s="614" t="s">
        <v>447</v>
      </c>
      <c r="U24" s="615">
        <v>420000</v>
      </c>
      <c r="V24" s="615">
        <v>30000</v>
      </c>
      <c r="W24" s="619" t="s">
        <v>104</v>
      </c>
      <c r="X24" s="616">
        <v>28</v>
      </c>
      <c r="AC24" s="12"/>
      <c r="AF24"/>
      <c r="AG24" s="28"/>
      <c r="AH24" s="27"/>
    </row>
    <row r="25" spans="1:34" ht="12">
      <c r="A25" s="46">
        <v>9</v>
      </c>
      <c r="B25" s="1" t="s">
        <v>48</v>
      </c>
      <c r="C25" s="608" t="s">
        <v>627</v>
      </c>
      <c r="D25" s="609">
        <v>4654</v>
      </c>
      <c r="E25" s="610">
        <v>7495</v>
      </c>
      <c r="F25" s="610">
        <v>103</v>
      </c>
      <c r="G25" s="610">
        <v>164</v>
      </c>
      <c r="H25" s="617">
        <v>1227</v>
      </c>
      <c r="I25" s="610">
        <v>2060</v>
      </c>
      <c r="J25" s="613">
        <v>2107</v>
      </c>
      <c r="K25" s="613">
        <v>1937</v>
      </c>
      <c r="L25" s="610">
        <v>4044</v>
      </c>
      <c r="M25" s="579">
        <v>1.6</v>
      </c>
      <c r="N25" s="453">
        <v>1.37</v>
      </c>
      <c r="O25" s="463">
        <v>27.48</v>
      </c>
      <c r="P25" s="463">
        <v>53.96</v>
      </c>
      <c r="Q25" s="610">
        <v>29610</v>
      </c>
      <c r="R25" s="610">
        <v>7259</v>
      </c>
      <c r="S25" s="453">
        <v>24.52</v>
      </c>
      <c r="T25" s="614" t="s">
        <v>447</v>
      </c>
      <c r="U25" s="615">
        <v>420000</v>
      </c>
      <c r="V25" s="615">
        <v>50000</v>
      </c>
      <c r="W25" s="619" t="s">
        <v>103</v>
      </c>
      <c r="X25" s="616">
        <v>8</v>
      </c>
      <c r="AC25" s="12"/>
      <c r="AF25"/>
      <c r="AG25" s="28"/>
      <c r="AH25" s="27"/>
    </row>
    <row r="26" spans="1:34" ht="12" customHeight="1">
      <c r="A26" s="46">
        <v>11</v>
      </c>
      <c r="B26" s="1" t="s">
        <v>50</v>
      </c>
      <c r="C26" s="608" t="s">
        <v>628</v>
      </c>
      <c r="D26" s="609">
        <v>36960</v>
      </c>
      <c r="E26" s="610">
        <v>60487</v>
      </c>
      <c r="F26" s="610">
        <v>612</v>
      </c>
      <c r="G26" s="610">
        <v>1471</v>
      </c>
      <c r="H26" s="617">
        <v>12162</v>
      </c>
      <c r="I26" s="610">
        <v>17676</v>
      </c>
      <c r="J26" s="613">
        <v>15258</v>
      </c>
      <c r="K26" s="613">
        <v>13920</v>
      </c>
      <c r="L26" s="610">
        <v>29178</v>
      </c>
      <c r="M26" s="579">
        <v>1.6</v>
      </c>
      <c r="N26" s="453">
        <v>1.01</v>
      </c>
      <c r="O26" s="463">
        <v>29.22</v>
      </c>
      <c r="P26" s="463">
        <v>48.24</v>
      </c>
      <c r="Q26" s="610">
        <v>263954</v>
      </c>
      <c r="R26" s="610">
        <v>58566</v>
      </c>
      <c r="S26" s="453">
        <v>22.19</v>
      </c>
      <c r="T26" s="614" t="s">
        <v>447</v>
      </c>
      <c r="U26" s="615">
        <v>420000</v>
      </c>
      <c r="V26" s="615">
        <v>50000</v>
      </c>
      <c r="W26" s="619" t="s">
        <v>104</v>
      </c>
      <c r="X26" s="616">
        <v>23</v>
      </c>
      <c r="AC26" s="12"/>
      <c r="AF26"/>
      <c r="AG26" s="28"/>
      <c r="AH26" s="27"/>
    </row>
    <row r="27" spans="1:34" ht="15.75" customHeight="1">
      <c r="A27" s="46">
        <v>13</v>
      </c>
      <c r="B27" s="1" t="s">
        <v>51</v>
      </c>
      <c r="C27" s="608" t="s">
        <v>629</v>
      </c>
      <c r="D27" s="609">
        <v>6601</v>
      </c>
      <c r="E27" s="610">
        <v>10686</v>
      </c>
      <c r="F27" s="610">
        <v>203</v>
      </c>
      <c r="G27" s="610">
        <v>193</v>
      </c>
      <c r="H27" s="617">
        <v>1869</v>
      </c>
      <c r="I27" s="610">
        <v>3214</v>
      </c>
      <c r="J27" s="613">
        <v>2888</v>
      </c>
      <c r="K27" s="613">
        <v>2522</v>
      </c>
      <c r="L27" s="610">
        <v>5410</v>
      </c>
      <c r="M27" s="579">
        <v>1.6</v>
      </c>
      <c r="N27" s="453">
        <v>1.9</v>
      </c>
      <c r="O27" s="463">
        <v>30.08</v>
      </c>
      <c r="P27" s="463">
        <v>50.63</v>
      </c>
      <c r="Q27" s="610">
        <v>47043</v>
      </c>
      <c r="R27" s="610">
        <v>10376</v>
      </c>
      <c r="S27" s="453">
        <v>22.06</v>
      </c>
      <c r="T27" s="614" t="s">
        <v>447</v>
      </c>
      <c r="U27" s="615">
        <v>420000</v>
      </c>
      <c r="V27" s="615">
        <v>50000</v>
      </c>
      <c r="W27" s="619" t="s">
        <v>103</v>
      </c>
      <c r="X27" s="616">
        <v>6</v>
      </c>
      <c r="AC27" s="12"/>
      <c r="AF27"/>
      <c r="AG27" s="28"/>
      <c r="AH27" s="27"/>
    </row>
    <row r="28" spans="1:34" ht="12">
      <c r="A28" s="46">
        <v>14</v>
      </c>
      <c r="B28" s="1" t="s">
        <v>52</v>
      </c>
      <c r="C28" s="608" t="s">
        <v>630</v>
      </c>
      <c r="D28" s="609">
        <v>5715</v>
      </c>
      <c r="E28" s="610">
        <v>9309</v>
      </c>
      <c r="F28" s="610">
        <v>129</v>
      </c>
      <c r="G28" s="610">
        <v>248</v>
      </c>
      <c r="H28" s="617">
        <v>1797</v>
      </c>
      <c r="I28" s="610">
        <v>2985</v>
      </c>
      <c r="J28" s="613">
        <v>2253</v>
      </c>
      <c r="K28" s="613">
        <v>2026</v>
      </c>
      <c r="L28" s="610">
        <v>4279</v>
      </c>
      <c r="M28" s="579">
        <v>1.6</v>
      </c>
      <c r="N28" s="453">
        <v>1.39</v>
      </c>
      <c r="O28" s="463">
        <v>32.07</v>
      </c>
      <c r="P28" s="463">
        <v>45.97</v>
      </c>
      <c r="Q28" s="610">
        <v>39691</v>
      </c>
      <c r="R28" s="610">
        <v>8922</v>
      </c>
      <c r="S28" s="453">
        <v>22.48</v>
      </c>
      <c r="T28" s="614" t="s">
        <v>447</v>
      </c>
      <c r="U28" s="615">
        <v>420000</v>
      </c>
      <c r="V28" s="615">
        <v>50000</v>
      </c>
      <c r="W28" s="619" t="s">
        <v>104</v>
      </c>
      <c r="X28" s="616">
        <v>10</v>
      </c>
      <c r="AC28" s="12"/>
      <c r="AF28"/>
      <c r="AG28" s="28"/>
      <c r="AH28" s="27"/>
    </row>
    <row r="29" spans="1:34" ht="12">
      <c r="A29" s="46">
        <v>15</v>
      </c>
      <c r="B29" s="1" t="s">
        <v>53</v>
      </c>
      <c r="C29" s="608" t="s">
        <v>631</v>
      </c>
      <c r="D29" s="609">
        <v>30760</v>
      </c>
      <c r="E29" s="610">
        <v>49064</v>
      </c>
      <c r="F29" s="610">
        <v>558</v>
      </c>
      <c r="G29" s="610">
        <v>1194</v>
      </c>
      <c r="H29" s="617">
        <v>9933</v>
      </c>
      <c r="I29" s="610">
        <v>15530</v>
      </c>
      <c r="J29" s="613">
        <v>11334</v>
      </c>
      <c r="K29" s="613">
        <v>11073</v>
      </c>
      <c r="L29" s="610">
        <v>22407</v>
      </c>
      <c r="M29" s="579">
        <v>1.6</v>
      </c>
      <c r="N29" s="453">
        <v>1.14</v>
      </c>
      <c r="O29" s="463">
        <v>31.65</v>
      </c>
      <c r="P29" s="463">
        <v>45.67</v>
      </c>
      <c r="Q29" s="610">
        <v>224997</v>
      </c>
      <c r="R29" s="610">
        <v>47361</v>
      </c>
      <c r="S29" s="453">
        <v>21.05</v>
      </c>
      <c r="T29" s="614" t="s">
        <v>447</v>
      </c>
      <c r="U29" s="615">
        <v>420000</v>
      </c>
      <c r="V29" s="615">
        <v>50000</v>
      </c>
      <c r="W29" s="620" t="s">
        <v>61</v>
      </c>
      <c r="X29" s="616">
        <v>15</v>
      </c>
      <c r="AC29" s="12"/>
      <c r="AF29"/>
      <c r="AG29" s="28"/>
      <c r="AH29" s="27"/>
    </row>
    <row r="30" spans="1:34" ht="12">
      <c r="A30" s="46">
        <v>16</v>
      </c>
      <c r="B30" s="1" t="s">
        <v>54</v>
      </c>
      <c r="C30" s="608" t="s">
        <v>632</v>
      </c>
      <c r="D30" s="609">
        <v>12104</v>
      </c>
      <c r="E30" s="610">
        <v>19982</v>
      </c>
      <c r="F30" s="610">
        <v>242</v>
      </c>
      <c r="G30" s="610">
        <v>492</v>
      </c>
      <c r="H30" s="617">
        <v>3728</v>
      </c>
      <c r="I30" s="610">
        <v>5912</v>
      </c>
      <c r="J30" s="613">
        <v>5059</v>
      </c>
      <c r="K30" s="613">
        <v>4791</v>
      </c>
      <c r="L30" s="610">
        <v>9850</v>
      </c>
      <c r="M30" s="579">
        <v>1.7</v>
      </c>
      <c r="N30" s="453">
        <v>1.21</v>
      </c>
      <c r="O30" s="463">
        <v>29.59</v>
      </c>
      <c r="P30" s="463">
        <v>49.29</v>
      </c>
      <c r="Q30" s="610">
        <v>75954</v>
      </c>
      <c r="R30" s="610">
        <v>19247</v>
      </c>
      <c r="S30" s="453">
        <v>25.34</v>
      </c>
      <c r="T30" s="614" t="s">
        <v>447</v>
      </c>
      <c r="U30" s="615">
        <v>420000</v>
      </c>
      <c r="V30" s="615">
        <v>50000</v>
      </c>
      <c r="W30" s="619" t="s">
        <v>450</v>
      </c>
      <c r="X30" s="616">
        <v>9</v>
      </c>
      <c r="AC30" s="12"/>
      <c r="AF30"/>
      <c r="AG30" s="28"/>
      <c r="AH30" s="27"/>
    </row>
    <row r="31" spans="1:34" ht="12">
      <c r="A31" s="46">
        <v>17</v>
      </c>
      <c r="B31" s="1" t="s">
        <v>55</v>
      </c>
      <c r="C31" s="608" t="s">
        <v>633</v>
      </c>
      <c r="D31" s="609">
        <v>12950</v>
      </c>
      <c r="E31" s="610">
        <v>21285</v>
      </c>
      <c r="F31" s="610">
        <v>349</v>
      </c>
      <c r="G31" s="610">
        <v>504</v>
      </c>
      <c r="H31" s="617">
        <v>4194</v>
      </c>
      <c r="I31" s="610">
        <v>6108</v>
      </c>
      <c r="J31" s="613">
        <v>5558</v>
      </c>
      <c r="K31" s="613">
        <v>4921</v>
      </c>
      <c r="L31" s="610">
        <v>10479</v>
      </c>
      <c r="M31" s="579">
        <v>1.6</v>
      </c>
      <c r="N31" s="453">
        <v>1.64</v>
      </c>
      <c r="O31" s="463">
        <v>28.7</v>
      </c>
      <c r="P31" s="463">
        <v>49.23</v>
      </c>
      <c r="Q31" s="610">
        <v>89260</v>
      </c>
      <c r="R31" s="610">
        <v>20619</v>
      </c>
      <c r="S31" s="453">
        <v>23.1</v>
      </c>
      <c r="T31" s="614" t="s">
        <v>447</v>
      </c>
      <c r="U31" s="615">
        <v>420000</v>
      </c>
      <c r="V31" s="615">
        <v>50000</v>
      </c>
      <c r="W31" s="619" t="s">
        <v>104</v>
      </c>
      <c r="X31" s="616">
        <v>15</v>
      </c>
      <c r="AC31" s="12"/>
      <c r="AF31"/>
      <c r="AG31" s="28"/>
      <c r="AH31" s="27"/>
    </row>
    <row r="32" spans="1:34" ht="12">
      <c r="A32" s="46">
        <v>18</v>
      </c>
      <c r="B32" s="1" t="s">
        <v>56</v>
      </c>
      <c r="C32" s="608" t="s">
        <v>634</v>
      </c>
      <c r="D32" s="609">
        <v>21960</v>
      </c>
      <c r="E32" s="610">
        <v>35019</v>
      </c>
      <c r="F32" s="610">
        <v>414</v>
      </c>
      <c r="G32" s="610">
        <v>737</v>
      </c>
      <c r="H32" s="617">
        <v>6615</v>
      </c>
      <c r="I32" s="610">
        <v>10596</v>
      </c>
      <c r="J32" s="613">
        <v>8248</v>
      </c>
      <c r="K32" s="613">
        <v>8823</v>
      </c>
      <c r="L32" s="610">
        <v>17071</v>
      </c>
      <c r="M32" s="579">
        <v>1.6</v>
      </c>
      <c r="N32" s="453">
        <v>1.18</v>
      </c>
      <c r="O32" s="463">
        <v>30.26</v>
      </c>
      <c r="P32" s="463">
        <v>48.75</v>
      </c>
      <c r="Q32" s="610">
        <v>154603</v>
      </c>
      <c r="R32" s="610">
        <v>33811</v>
      </c>
      <c r="S32" s="453">
        <v>21.87</v>
      </c>
      <c r="T32" s="614" t="s">
        <v>447</v>
      </c>
      <c r="U32" s="615">
        <v>420000</v>
      </c>
      <c r="V32" s="615">
        <v>50000</v>
      </c>
      <c r="W32" s="620" t="s">
        <v>61</v>
      </c>
      <c r="X32" s="616">
        <v>22</v>
      </c>
      <c r="AC32" s="12"/>
      <c r="AF32"/>
      <c r="AG32" s="28"/>
      <c r="AH32" s="27"/>
    </row>
    <row r="33" spans="1:34" ht="12">
      <c r="A33" s="46">
        <v>19</v>
      </c>
      <c r="B33" s="1" t="s">
        <v>57</v>
      </c>
      <c r="C33" s="608" t="s">
        <v>635</v>
      </c>
      <c r="D33" s="609">
        <v>6486</v>
      </c>
      <c r="E33" s="610">
        <v>10817</v>
      </c>
      <c r="F33" s="610">
        <v>209</v>
      </c>
      <c r="G33" s="610">
        <v>259</v>
      </c>
      <c r="H33" s="617">
        <v>2224</v>
      </c>
      <c r="I33" s="610">
        <v>3297</v>
      </c>
      <c r="J33" s="613">
        <v>2684</v>
      </c>
      <c r="K33" s="613">
        <v>2353</v>
      </c>
      <c r="L33" s="610">
        <v>5037</v>
      </c>
      <c r="M33" s="579">
        <v>1.7</v>
      </c>
      <c r="N33" s="453">
        <v>1.93</v>
      </c>
      <c r="O33" s="463">
        <v>30.48</v>
      </c>
      <c r="P33" s="463">
        <v>46.57</v>
      </c>
      <c r="Q33" s="610">
        <v>48059</v>
      </c>
      <c r="R33" s="610">
        <v>10471</v>
      </c>
      <c r="S33" s="453">
        <v>21.79</v>
      </c>
      <c r="T33" s="614" t="s">
        <v>447</v>
      </c>
      <c r="U33" s="615">
        <v>420000</v>
      </c>
      <c r="V33" s="615">
        <v>50000</v>
      </c>
      <c r="W33" s="619" t="s">
        <v>104</v>
      </c>
      <c r="X33" s="616">
        <v>6</v>
      </c>
      <c r="AC33" s="12"/>
      <c r="AF33"/>
      <c r="AG33" s="28"/>
      <c r="AH33" s="27"/>
    </row>
    <row r="34" spans="1:34" ht="12">
      <c r="A34" s="46">
        <v>20</v>
      </c>
      <c r="B34" s="1" t="s">
        <v>58</v>
      </c>
      <c r="C34" s="608" t="s">
        <v>636</v>
      </c>
      <c r="D34" s="609">
        <v>12717</v>
      </c>
      <c r="E34" s="610">
        <v>20868</v>
      </c>
      <c r="F34" s="610">
        <v>340</v>
      </c>
      <c r="G34" s="610">
        <v>494</v>
      </c>
      <c r="H34" s="617">
        <v>4182</v>
      </c>
      <c r="I34" s="610">
        <v>6337</v>
      </c>
      <c r="J34" s="613">
        <v>5554</v>
      </c>
      <c r="K34" s="613">
        <v>4301</v>
      </c>
      <c r="L34" s="610">
        <v>9855</v>
      </c>
      <c r="M34" s="579">
        <v>1.6</v>
      </c>
      <c r="N34" s="453">
        <v>1.63</v>
      </c>
      <c r="O34" s="463">
        <v>30.37</v>
      </c>
      <c r="P34" s="463">
        <v>47.23</v>
      </c>
      <c r="Q34" s="610">
        <v>111679</v>
      </c>
      <c r="R34" s="610">
        <v>20477</v>
      </c>
      <c r="S34" s="453">
        <v>18.34</v>
      </c>
      <c r="T34" s="614" t="s">
        <v>447</v>
      </c>
      <c r="U34" s="615">
        <v>420000</v>
      </c>
      <c r="V34" s="615">
        <v>50000</v>
      </c>
      <c r="W34" s="619" t="s">
        <v>104</v>
      </c>
      <c r="X34" s="616">
        <v>14</v>
      </c>
      <c r="AC34" s="12"/>
      <c r="AF34"/>
      <c r="AG34" s="28"/>
      <c r="AH34" s="27"/>
    </row>
    <row r="35" spans="1:34" ht="12" customHeight="1">
      <c r="A35" s="46">
        <v>21</v>
      </c>
      <c r="B35" s="1" t="s">
        <v>59</v>
      </c>
      <c r="C35" s="608" t="s">
        <v>637</v>
      </c>
      <c r="D35" s="609">
        <v>6169</v>
      </c>
      <c r="E35" s="610">
        <v>10291</v>
      </c>
      <c r="F35" s="610">
        <v>276</v>
      </c>
      <c r="G35" s="610">
        <v>217</v>
      </c>
      <c r="H35" s="617">
        <v>1825</v>
      </c>
      <c r="I35" s="610">
        <v>3261</v>
      </c>
      <c r="J35" s="613">
        <v>2783</v>
      </c>
      <c r="K35" s="613">
        <v>2205</v>
      </c>
      <c r="L35" s="610">
        <v>4988</v>
      </c>
      <c r="M35" s="579">
        <v>1.7</v>
      </c>
      <c r="N35" s="453">
        <v>2.68</v>
      </c>
      <c r="O35" s="463">
        <v>31.69</v>
      </c>
      <c r="P35" s="463">
        <v>48.47</v>
      </c>
      <c r="Q35" s="610">
        <v>43438</v>
      </c>
      <c r="R35" s="610">
        <v>10093</v>
      </c>
      <c r="S35" s="453">
        <v>23.24</v>
      </c>
      <c r="T35" s="614" t="s">
        <v>447</v>
      </c>
      <c r="U35" s="615">
        <v>420000</v>
      </c>
      <c r="V35" s="615">
        <v>50000</v>
      </c>
      <c r="W35" s="619" t="s">
        <v>104</v>
      </c>
      <c r="X35" s="616">
        <v>9</v>
      </c>
      <c r="AC35" s="12"/>
      <c r="AF35"/>
      <c r="AG35" s="28"/>
      <c r="AH35" s="27"/>
    </row>
    <row r="36" spans="1:34" ht="12" customHeight="1">
      <c r="A36" s="46">
        <v>22</v>
      </c>
      <c r="B36" s="1" t="s">
        <v>60</v>
      </c>
      <c r="C36" s="608" t="s">
        <v>638</v>
      </c>
      <c r="D36" s="609">
        <v>4064</v>
      </c>
      <c r="E36" s="610">
        <v>6912</v>
      </c>
      <c r="F36" s="610">
        <v>138</v>
      </c>
      <c r="G36" s="610">
        <v>130</v>
      </c>
      <c r="H36" s="617">
        <v>1284</v>
      </c>
      <c r="I36" s="610">
        <v>2063</v>
      </c>
      <c r="J36" s="613">
        <v>1810</v>
      </c>
      <c r="K36" s="613">
        <v>1625</v>
      </c>
      <c r="L36" s="610">
        <v>3435</v>
      </c>
      <c r="M36" s="579">
        <v>1.7</v>
      </c>
      <c r="N36" s="453">
        <v>2</v>
      </c>
      <c r="O36" s="463">
        <v>29.85</v>
      </c>
      <c r="P36" s="463">
        <v>49.7</v>
      </c>
      <c r="Q36" s="610">
        <v>30544</v>
      </c>
      <c r="R36" s="610">
        <v>6792</v>
      </c>
      <c r="S36" s="453">
        <v>22.24</v>
      </c>
      <c r="T36" s="614" t="s">
        <v>447</v>
      </c>
      <c r="U36" s="615">
        <v>420000</v>
      </c>
      <c r="V36" s="615">
        <v>50000</v>
      </c>
      <c r="W36" s="620" t="s">
        <v>61</v>
      </c>
      <c r="X36" s="616">
        <v>5</v>
      </c>
      <c r="AC36" s="12"/>
      <c r="AF36"/>
      <c r="AG36" s="28"/>
      <c r="AH36" s="27"/>
    </row>
    <row r="37" spans="1:34" ht="15.75" customHeight="1">
      <c r="A37" s="46">
        <v>24</v>
      </c>
      <c r="B37" s="1" t="s">
        <v>128</v>
      </c>
      <c r="C37" s="608" t="s">
        <v>639</v>
      </c>
      <c r="D37" s="609">
        <v>4918</v>
      </c>
      <c r="E37" s="610">
        <v>8200</v>
      </c>
      <c r="F37" s="610">
        <v>189</v>
      </c>
      <c r="G37" s="610">
        <v>245</v>
      </c>
      <c r="H37" s="617">
        <v>1730</v>
      </c>
      <c r="I37" s="610">
        <v>2629</v>
      </c>
      <c r="J37" s="613">
        <v>2005</v>
      </c>
      <c r="K37" s="613">
        <v>1591</v>
      </c>
      <c r="L37" s="610">
        <v>3596</v>
      </c>
      <c r="M37" s="579">
        <v>1.7</v>
      </c>
      <c r="N37" s="453">
        <v>2.3</v>
      </c>
      <c r="O37" s="463">
        <v>32.06</v>
      </c>
      <c r="P37" s="463">
        <v>43.85</v>
      </c>
      <c r="Q37" s="610">
        <v>40411</v>
      </c>
      <c r="R37" s="610">
        <v>7958</v>
      </c>
      <c r="S37" s="453">
        <v>19.69</v>
      </c>
      <c r="T37" s="614" t="s">
        <v>447</v>
      </c>
      <c r="U37" s="615">
        <v>420000</v>
      </c>
      <c r="V37" s="615">
        <v>50000</v>
      </c>
      <c r="W37" s="619" t="s">
        <v>104</v>
      </c>
      <c r="X37" s="616">
        <v>5</v>
      </c>
      <c r="AC37" s="12"/>
      <c r="AF37" s="29"/>
      <c r="AG37" s="26"/>
      <c r="AH37" s="27"/>
    </row>
    <row r="38" spans="1:34" ht="12">
      <c r="A38" s="46">
        <v>27</v>
      </c>
      <c r="B38" s="1" t="s">
        <v>129</v>
      </c>
      <c r="C38" s="608" t="s">
        <v>640</v>
      </c>
      <c r="D38" s="609">
        <v>2862</v>
      </c>
      <c r="E38" s="610">
        <v>4802</v>
      </c>
      <c r="F38" s="610">
        <v>89</v>
      </c>
      <c r="G38" s="610">
        <v>73</v>
      </c>
      <c r="H38" s="617">
        <v>859</v>
      </c>
      <c r="I38" s="610">
        <v>1561</v>
      </c>
      <c r="J38" s="613">
        <v>1266</v>
      </c>
      <c r="K38" s="613">
        <v>1043</v>
      </c>
      <c r="L38" s="610">
        <v>2309</v>
      </c>
      <c r="M38" s="579">
        <v>1.7</v>
      </c>
      <c r="N38" s="453">
        <v>1.85</v>
      </c>
      <c r="O38" s="463">
        <v>32.51</v>
      </c>
      <c r="P38" s="463">
        <v>48.08</v>
      </c>
      <c r="Q38" s="610">
        <v>20305</v>
      </c>
      <c r="R38" s="610">
        <v>4620</v>
      </c>
      <c r="S38" s="453">
        <v>22.75</v>
      </c>
      <c r="T38" s="614" t="s">
        <v>447</v>
      </c>
      <c r="U38" s="615">
        <v>420000</v>
      </c>
      <c r="V38" s="615">
        <v>50000</v>
      </c>
      <c r="W38" s="619" t="s">
        <v>104</v>
      </c>
      <c r="X38" s="616">
        <v>4</v>
      </c>
      <c r="AC38" s="12"/>
      <c r="AF38"/>
      <c r="AG38" s="28"/>
      <c r="AH38" s="27"/>
    </row>
    <row r="39" spans="1:34" ht="12" customHeight="1">
      <c r="A39" s="46">
        <v>31</v>
      </c>
      <c r="B39" s="1" t="s">
        <v>62</v>
      </c>
      <c r="C39" s="608" t="s">
        <v>628</v>
      </c>
      <c r="D39" s="609">
        <v>4630</v>
      </c>
      <c r="E39" s="610">
        <v>7707</v>
      </c>
      <c r="F39" s="610">
        <v>139</v>
      </c>
      <c r="G39" s="610">
        <v>163</v>
      </c>
      <c r="H39" s="617">
        <v>1284</v>
      </c>
      <c r="I39" s="610">
        <v>2224</v>
      </c>
      <c r="J39" s="613">
        <v>2123</v>
      </c>
      <c r="K39" s="613">
        <v>1913</v>
      </c>
      <c r="L39" s="610">
        <v>4036</v>
      </c>
      <c r="M39" s="579">
        <v>1.7</v>
      </c>
      <c r="N39" s="453">
        <v>1.8</v>
      </c>
      <c r="O39" s="463">
        <v>28.86</v>
      </c>
      <c r="P39" s="463">
        <v>52.37</v>
      </c>
      <c r="Q39" s="610">
        <v>30595</v>
      </c>
      <c r="R39" s="610">
        <v>7444</v>
      </c>
      <c r="S39" s="453">
        <v>24.33</v>
      </c>
      <c r="T39" s="614" t="s">
        <v>447</v>
      </c>
      <c r="U39" s="615">
        <v>420000</v>
      </c>
      <c r="V39" s="615">
        <v>50000</v>
      </c>
      <c r="W39" s="619" t="s">
        <v>104</v>
      </c>
      <c r="X39" s="616">
        <v>4</v>
      </c>
      <c r="AC39" s="12"/>
      <c r="AF39"/>
      <c r="AG39" s="28"/>
      <c r="AH39" s="27"/>
    </row>
    <row r="40" spans="1:34" ht="12">
      <c r="A40" s="46">
        <v>32</v>
      </c>
      <c r="B40" s="1" t="s">
        <v>63</v>
      </c>
      <c r="C40" s="608" t="s">
        <v>624</v>
      </c>
      <c r="D40" s="609">
        <v>4876</v>
      </c>
      <c r="E40" s="610">
        <v>7966</v>
      </c>
      <c r="F40" s="610">
        <v>73</v>
      </c>
      <c r="G40" s="610">
        <v>213</v>
      </c>
      <c r="H40" s="617">
        <v>1646</v>
      </c>
      <c r="I40" s="610">
        <v>2245</v>
      </c>
      <c r="J40" s="613">
        <v>1973</v>
      </c>
      <c r="K40" s="613">
        <v>1889</v>
      </c>
      <c r="L40" s="610">
        <v>3862</v>
      </c>
      <c r="M40" s="579">
        <v>1.6</v>
      </c>
      <c r="N40" s="453">
        <v>0.92</v>
      </c>
      <c r="O40" s="463">
        <v>28.18</v>
      </c>
      <c r="P40" s="463">
        <v>48.48</v>
      </c>
      <c r="Q40" s="610">
        <v>33640</v>
      </c>
      <c r="R40" s="610">
        <v>7739</v>
      </c>
      <c r="S40" s="453">
        <v>23.01</v>
      </c>
      <c r="T40" s="614" t="s">
        <v>447</v>
      </c>
      <c r="U40" s="615">
        <v>420000</v>
      </c>
      <c r="V40" s="615">
        <v>50000</v>
      </c>
      <c r="W40" s="619" t="s">
        <v>104</v>
      </c>
      <c r="X40" s="616">
        <v>2</v>
      </c>
      <c r="AC40" s="12"/>
      <c r="AF40"/>
      <c r="AG40" s="28"/>
      <c r="AH40" s="27"/>
    </row>
    <row r="41" spans="1:34" ht="12">
      <c r="A41" s="46">
        <v>37</v>
      </c>
      <c r="B41" s="1" t="s">
        <v>64</v>
      </c>
      <c r="C41" s="608" t="s">
        <v>641</v>
      </c>
      <c r="D41" s="609">
        <v>1901</v>
      </c>
      <c r="E41" s="610">
        <v>3160</v>
      </c>
      <c r="F41" s="610">
        <v>68</v>
      </c>
      <c r="G41" s="610">
        <v>68</v>
      </c>
      <c r="H41" s="617">
        <v>537</v>
      </c>
      <c r="I41" s="610">
        <v>1018</v>
      </c>
      <c r="J41" s="613">
        <v>869</v>
      </c>
      <c r="K41" s="613">
        <v>668</v>
      </c>
      <c r="L41" s="610">
        <v>1537</v>
      </c>
      <c r="M41" s="579">
        <v>1.7</v>
      </c>
      <c r="N41" s="453">
        <v>2.15</v>
      </c>
      <c r="O41" s="463">
        <v>32.22</v>
      </c>
      <c r="P41" s="463">
        <v>48.64</v>
      </c>
      <c r="Q41" s="610">
        <v>11782</v>
      </c>
      <c r="R41" s="610">
        <v>3069</v>
      </c>
      <c r="S41" s="453">
        <v>26.05</v>
      </c>
      <c r="T41" s="614" t="s">
        <v>447</v>
      </c>
      <c r="U41" s="615">
        <v>420000</v>
      </c>
      <c r="V41" s="615">
        <v>50000</v>
      </c>
      <c r="W41" s="619" t="s">
        <v>448</v>
      </c>
      <c r="X41" s="616">
        <v>3</v>
      </c>
      <c r="AC41" s="12"/>
      <c r="AF41"/>
      <c r="AG41" s="28"/>
      <c r="AH41" s="27"/>
    </row>
    <row r="42" spans="1:34" ht="12">
      <c r="A42" s="46">
        <v>39</v>
      </c>
      <c r="B42" s="1" t="s">
        <v>65</v>
      </c>
      <c r="C42" s="608" t="s">
        <v>623</v>
      </c>
      <c r="D42" s="609">
        <v>2516</v>
      </c>
      <c r="E42" s="610">
        <v>4267</v>
      </c>
      <c r="F42" s="610">
        <v>81</v>
      </c>
      <c r="G42" s="610">
        <v>105</v>
      </c>
      <c r="H42" s="617">
        <v>904</v>
      </c>
      <c r="I42" s="610">
        <v>1155</v>
      </c>
      <c r="J42" s="613">
        <v>1109</v>
      </c>
      <c r="K42" s="613">
        <v>994</v>
      </c>
      <c r="L42" s="610">
        <v>2103</v>
      </c>
      <c r="M42" s="579">
        <v>1.7</v>
      </c>
      <c r="N42" s="453">
        <v>1.9</v>
      </c>
      <c r="O42" s="463">
        <v>27.07</v>
      </c>
      <c r="P42" s="463">
        <v>49.29</v>
      </c>
      <c r="Q42" s="610">
        <v>19485</v>
      </c>
      <c r="R42" s="610">
        <v>4125</v>
      </c>
      <c r="S42" s="453">
        <v>21.17</v>
      </c>
      <c r="T42" s="614" t="s">
        <v>447</v>
      </c>
      <c r="U42" s="615">
        <v>420000</v>
      </c>
      <c r="V42" s="615">
        <v>50000</v>
      </c>
      <c r="W42" s="619" t="s">
        <v>103</v>
      </c>
      <c r="X42" s="616">
        <v>4</v>
      </c>
      <c r="AC42" s="12"/>
      <c r="AF42"/>
      <c r="AG42" s="28"/>
      <c r="AH42" s="27"/>
    </row>
    <row r="43" spans="1:34" ht="12">
      <c r="A43" s="46">
        <v>40</v>
      </c>
      <c r="B43" s="1" t="s">
        <v>130</v>
      </c>
      <c r="C43" s="608" t="s">
        <v>642</v>
      </c>
      <c r="D43" s="609">
        <v>1618</v>
      </c>
      <c r="E43" s="610">
        <v>2730</v>
      </c>
      <c r="F43" s="610">
        <v>56</v>
      </c>
      <c r="G43" s="610">
        <v>45</v>
      </c>
      <c r="H43" s="617">
        <v>520</v>
      </c>
      <c r="I43" s="610">
        <v>818</v>
      </c>
      <c r="J43" s="613">
        <v>749</v>
      </c>
      <c r="K43" s="613">
        <v>598</v>
      </c>
      <c r="L43" s="610">
        <v>1347</v>
      </c>
      <c r="M43" s="579">
        <v>1.7</v>
      </c>
      <c r="N43" s="453">
        <v>2.05</v>
      </c>
      <c r="O43" s="463">
        <v>29.96</v>
      </c>
      <c r="P43" s="463">
        <v>49.34</v>
      </c>
      <c r="Q43" s="610">
        <v>11020</v>
      </c>
      <c r="R43" s="610">
        <v>2667</v>
      </c>
      <c r="S43" s="453">
        <v>24.2</v>
      </c>
      <c r="T43" s="614" t="s">
        <v>447</v>
      </c>
      <c r="U43" s="615">
        <v>420000</v>
      </c>
      <c r="V43" s="615">
        <v>50000</v>
      </c>
      <c r="W43" s="619" t="s">
        <v>103</v>
      </c>
      <c r="X43" s="616">
        <v>2</v>
      </c>
      <c r="AC43" s="12"/>
      <c r="AF43"/>
      <c r="AG43" s="28"/>
      <c r="AH43" s="27"/>
    </row>
    <row r="44" spans="1:34" ht="12">
      <c r="A44" s="46">
        <v>42</v>
      </c>
      <c r="B44" s="1" t="s">
        <v>66</v>
      </c>
      <c r="C44" s="608" t="s">
        <v>623</v>
      </c>
      <c r="D44" s="609">
        <v>4403</v>
      </c>
      <c r="E44" s="610">
        <v>7402</v>
      </c>
      <c r="F44" s="610">
        <v>108</v>
      </c>
      <c r="G44" s="610">
        <v>189</v>
      </c>
      <c r="H44" s="617">
        <v>1545</v>
      </c>
      <c r="I44" s="610">
        <v>2193</v>
      </c>
      <c r="J44" s="613">
        <v>1865</v>
      </c>
      <c r="K44" s="613">
        <v>1610</v>
      </c>
      <c r="L44" s="610">
        <v>3475</v>
      </c>
      <c r="M44" s="579">
        <v>1.7</v>
      </c>
      <c r="N44" s="453">
        <v>1.46</v>
      </c>
      <c r="O44" s="463">
        <v>29.63</v>
      </c>
      <c r="P44" s="463">
        <v>46.95</v>
      </c>
      <c r="Q44" s="610">
        <v>33579</v>
      </c>
      <c r="R44" s="610">
        <v>7192</v>
      </c>
      <c r="S44" s="453">
        <v>21.42</v>
      </c>
      <c r="T44" s="614" t="s">
        <v>447</v>
      </c>
      <c r="U44" s="615">
        <v>420000</v>
      </c>
      <c r="V44" s="615">
        <v>50000</v>
      </c>
      <c r="W44" s="619" t="s">
        <v>104</v>
      </c>
      <c r="X44" s="616">
        <v>4</v>
      </c>
      <c r="AC44" s="12"/>
      <c r="AF44"/>
      <c r="AG44" s="28"/>
      <c r="AH44" s="27"/>
    </row>
    <row r="45" spans="1:34" ht="12">
      <c r="A45" s="46">
        <v>43</v>
      </c>
      <c r="B45" s="1" t="s">
        <v>348</v>
      </c>
      <c r="C45" s="608" t="s">
        <v>630</v>
      </c>
      <c r="D45" s="609">
        <v>10937</v>
      </c>
      <c r="E45" s="610">
        <v>18746</v>
      </c>
      <c r="F45" s="610">
        <v>293</v>
      </c>
      <c r="G45" s="610">
        <v>453</v>
      </c>
      <c r="H45" s="617">
        <v>3799</v>
      </c>
      <c r="I45" s="610">
        <v>5729</v>
      </c>
      <c r="J45" s="613">
        <v>4658</v>
      </c>
      <c r="K45" s="613">
        <v>4107</v>
      </c>
      <c r="L45" s="610">
        <v>8765</v>
      </c>
      <c r="M45" s="579">
        <v>1.7</v>
      </c>
      <c r="N45" s="453">
        <v>1.56</v>
      </c>
      <c r="O45" s="463">
        <v>30.56</v>
      </c>
      <c r="P45" s="463">
        <v>46.76</v>
      </c>
      <c r="Q45" s="610">
        <v>75837</v>
      </c>
      <c r="R45" s="610">
        <v>18279</v>
      </c>
      <c r="S45" s="453">
        <v>24.1</v>
      </c>
      <c r="T45" s="614" t="s">
        <v>447</v>
      </c>
      <c r="U45" s="615">
        <v>420000</v>
      </c>
      <c r="V45" s="615">
        <v>50000</v>
      </c>
      <c r="W45" s="619" t="s">
        <v>104</v>
      </c>
      <c r="X45" s="616">
        <v>11</v>
      </c>
      <c r="AC45" s="12"/>
      <c r="AF45"/>
      <c r="AG45" s="28"/>
      <c r="AH45" s="27"/>
    </row>
    <row r="46" spans="1:34" ht="12" customHeight="1">
      <c r="A46" s="46">
        <v>45</v>
      </c>
      <c r="B46" s="1" t="s">
        <v>67</v>
      </c>
      <c r="C46" s="608" t="s">
        <v>643</v>
      </c>
      <c r="D46" s="609">
        <v>2431</v>
      </c>
      <c r="E46" s="610">
        <v>3941</v>
      </c>
      <c r="F46" s="610">
        <v>86</v>
      </c>
      <c r="G46" s="610">
        <v>51</v>
      </c>
      <c r="H46" s="617">
        <v>619</v>
      </c>
      <c r="I46" s="610">
        <v>1186</v>
      </c>
      <c r="J46" s="613">
        <v>1071</v>
      </c>
      <c r="K46" s="613">
        <v>1014</v>
      </c>
      <c r="L46" s="610">
        <v>2085</v>
      </c>
      <c r="M46" s="579">
        <v>1.6</v>
      </c>
      <c r="N46" s="453">
        <v>2.18</v>
      </c>
      <c r="O46" s="463">
        <v>30.09</v>
      </c>
      <c r="P46" s="463">
        <v>52.91</v>
      </c>
      <c r="Q46" s="610">
        <v>14509</v>
      </c>
      <c r="R46" s="610">
        <v>3805</v>
      </c>
      <c r="S46" s="453">
        <v>26.23</v>
      </c>
      <c r="T46" s="614" t="s">
        <v>447</v>
      </c>
      <c r="U46" s="615">
        <v>420000</v>
      </c>
      <c r="V46" s="615">
        <v>50000</v>
      </c>
      <c r="W46" s="619" t="s">
        <v>104</v>
      </c>
      <c r="X46" s="616">
        <v>2</v>
      </c>
      <c r="AC46" s="12"/>
      <c r="AF46"/>
      <c r="AG46" s="28"/>
      <c r="AH46" s="27"/>
    </row>
    <row r="47" spans="1:34" ht="15.75" customHeight="1">
      <c r="A47" s="46">
        <v>46</v>
      </c>
      <c r="B47" s="1" t="s">
        <v>68</v>
      </c>
      <c r="C47" s="608" t="s">
        <v>630</v>
      </c>
      <c r="D47" s="609">
        <v>2575</v>
      </c>
      <c r="E47" s="610">
        <v>4227</v>
      </c>
      <c r="F47" s="610">
        <v>103</v>
      </c>
      <c r="G47" s="610">
        <v>53</v>
      </c>
      <c r="H47" s="617">
        <v>694</v>
      </c>
      <c r="I47" s="610">
        <v>1361</v>
      </c>
      <c r="J47" s="613">
        <v>1223</v>
      </c>
      <c r="K47" s="613">
        <v>896</v>
      </c>
      <c r="L47" s="610">
        <v>2119</v>
      </c>
      <c r="M47" s="579">
        <v>1.6</v>
      </c>
      <c r="N47" s="453">
        <v>2.44</v>
      </c>
      <c r="O47" s="463">
        <v>32.2</v>
      </c>
      <c r="P47" s="463">
        <v>50.13</v>
      </c>
      <c r="Q47" s="610">
        <v>16442</v>
      </c>
      <c r="R47" s="610">
        <v>4136</v>
      </c>
      <c r="S47" s="453">
        <v>25.16</v>
      </c>
      <c r="T47" s="614" t="s">
        <v>447</v>
      </c>
      <c r="U47" s="615">
        <v>420000</v>
      </c>
      <c r="V47" s="615">
        <v>50000</v>
      </c>
      <c r="W47" s="619" t="s">
        <v>104</v>
      </c>
      <c r="X47" s="616">
        <v>6</v>
      </c>
      <c r="AC47" s="12"/>
      <c r="AF47"/>
      <c r="AG47" s="28"/>
      <c r="AH47" s="27"/>
    </row>
    <row r="48" spans="1:34" ht="12">
      <c r="A48" s="47">
        <v>50</v>
      </c>
      <c r="B48" s="8" t="s">
        <v>131</v>
      </c>
      <c r="C48" s="608" t="s">
        <v>644</v>
      </c>
      <c r="D48" s="609">
        <v>5464</v>
      </c>
      <c r="E48" s="610">
        <v>9574</v>
      </c>
      <c r="F48" s="610">
        <v>180</v>
      </c>
      <c r="G48" s="610">
        <v>240</v>
      </c>
      <c r="H48" s="617">
        <v>1952</v>
      </c>
      <c r="I48" s="610">
        <v>3141</v>
      </c>
      <c r="J48" s="613">
        <v>2451</v>
      </c>
      <c r="K48" s="613">
        <v>1790</v>
      </c>
      <c r="L48" s="610">
        <v>4241</v>
      </c>
      <c r="M48" s="579">
        <v>1.8</v>
      </c>
      <c r="N48" s="453">
        <v>1.88</v>
      </c>
      <c r="O48" s="463">
        <v>32.81</v>
      </c>
      <c r="P48" s="463">
        <v>44.3</v>
      </c>
      <c r="Q48" s="610">
        <v>35876</v>
      </c>
      <c r="R48" s="610">
        <v>9271</v>
      </c>
      <c r="S48" s="453">
        <v>25.84</v>
      </c>
      <c r="T48" s="614" t="s">
        <v>447</v>
      </c>
      <c r="U48" s="615">
        <v>420000</v>
      </c>
      <c r="V48" s="615">
        <v>50000</v>
      </c>
      <c r="W48" s="621" t="s">
        <v>61</v>
      </c>
      <c r="X48" s="616">
        <v>9</v>
      </c>
      <c r="AC48" s="12"/>
      <c r="AF48"/>
      <c r="AG48" s="28"/>
      <c r="AH48" s="27"/>
    </row>
    <row r="49" spans="1:34" ht="12.75" customHeight="1">
      <c r="A49" s="46">
        <v>57</v>
      </c>
      <c r="B49" s="1" t="s">
        <v>132</v>
      </c>
      <c r="C49" s="608" t="s">
        <v>644</v>
      </c>
      <c r="D49" s="609">
        <v>2714</v>
      </c>
      <c r="E49" s="610">
        <v>4731</v>
      </c>
      <c r="F49" s="610">
        <v>82</v>
      </c>
      <c r="G49" s="610">
        <v>95</v>
      </c>
      <c r="H49" s="617">
        <v>880</v>
      </c>
      <c r="I49" s="610">
        <v>1604</v>
      </c>
      <c r="J49" s="613">
        <v>1215</v>
      </c>
      <c r="K49" s="613">
        <v>937</v>
      </c>
      <c r="L49" s="610">
        <v>2152</v>
      </c>
      <c r="M49" s="579">
        <v>1.7</v>
      </c>
      <c r="N49" s="453">
        <v>1.73</v>
      </c>
      <c r="O49" s="463">
        <v>33.9</v>
      </c>
      <c r="P49" s="463">
        <v>45.49</v>
      </c>
      <c r="Q49" s="610">
        <v>16919</v>
      </c>
      <c r="R49" s="610">
        <v>4548</v>
      </c>
      <c r="S49" s="453">
        <v>26.88</v>
      </c>
      <c r="T49" s="614" t="s">
        <v>447</v>
      </c>
      <c r="U49" s="615">
        <v>420000</v>
      </c>
      <c r="V49" s="615">
        <v>50000</v>
      </c>
      <c r="W49" s="619" t="s">
        <v>104</v>
      </c>
      <c r="X49" s="616">
        <v>3</v>
      </c>
      <c r="AC49" s="12"/>
      <c r="AF49"/>
      <c r="AG49" s="28"/>
      <c r="AH49" s="27"/>
    </row>
    <row r="50" spans="1:34" ht="12.75" customHeight="1">
      <c r="A50" s="46">
        <v>62</v>
      </c>
      <c r="B50" s="1" t="s">
        <v>110</v>
      </c>
      <c r="C50" s="608" t="s">
        <v>630</v>
      </c>
      <c r="D50" s="609">
        <v>2189</v>
      </c>
      <c r="E50" s="610">
        <v>3706</v>
      </c>
      <c r="F50" s="610">
        <v>97</v>
      </c>
      <c r="G50" s="610">
        <v>80</v>
      </c>
      <c r="H50" s="617">
        <v>648</v>
      </c>
      <c r="I50" s="610">
        <v>1225</v>
      </c>
      <c r="J50" s="613">
        <v>1031</v>
      </c>
      <c r="K50" s="613">
        <v>722</v>
      </c>
      <c r="L50" s="610">
        <v>1753</v>
      </c>
      <c r="M50" s="579">
        <v>1.7</v>
      </c>
      <c r="N50" s="453">
        <v>2.62</v>
      </c>
      <c r="O50" s="463">
        <v>33.05</v>
      </c>
      <c r="P50" s="463">
        <v>47.3</v>
      </c>
      <c r="Q50" s="610">
        <v>14070</v>
      </c>
      <c r="R50" s="610">
        <v>3564</v>
      </c>
      <c r="S50" s="453">
        <v>25.33</v>
      </c>
      <c r="T50" s="614" t="s">
        <v>447</v>
      </c>
      <c r="U50" s="615">
        <v>420000</v>
      </c>
      <c r="V50" s="615">
        <v>50000</v>
      </c>
      <c r="W50" s="619" t="s">
        <v>104</v>
      </c>
      <c r="X50" s="616">
        <v>2</v>
      </c>
      <c r="AC50" s="12"/>
      <c r="AF50"/>
      <c r="AG50" s="524"/>
      <c r="AH50" s="27"/>
    </row>
    <row r="51" spans="1:34" ht="12.75" customHeight="1">
      <c r="A51" s="46">
        <v>65</v>
      </c>
      <c r="B51" s="1" t="s">
        <v>107</v>
      </c>
      <c r="C51" s="608" t="s">
        <v>645</v>
      </c>
      <c r="D51" s="609">
        <v>3586</v>
      </c>
      <c r="E51" s="610">
        <v>5914</v>
      </c>
      <c r="F51" s="610">
        <v>175</v>
      </c>
      <c r="G51" s="610">
        <v>126</v>
      </c>
      <c r="H51" s="617">
        <v>1041</v>
      </c>
      <c r="I51" s="610">
        <v>1922</v>
      </c>
      <c r="J51" s="613">
        <v>1538</v>
      </c>
      <c r="K51" s="613">
        <v>1287</v>
      </c>
      <c r="L51" s="610">
        <v>2825</v>
      </c>
      <c r="M51" s="579">
        <v>1.6</v>
      </c>
      <c r="N51" s="453">
        <v>2.96</v>
      </c>
      <c r="O51" s="463">
        <v>32.5</v>
      </c>
      <c r="P51" s="463">
        <v>47.77</v>
      </c>
      <c r="Q51" s="610">
        <v>23114</v>
      </c>
      <c r="R51" s="610">
        <v>5716</v>
      </c>
      <c r="S51" s="453">
        <v>24.73</v>
      </c>
      <c r="T51" s="614" t="s">
        <v>447</v>
      </c>
      <c r="U51" s="615">
        <v>420000</v>
      </c>
      <c r="V51" s="615">
        <v>50000</v>
      </c>
      <c r="W51" s="619" t="s">
        <v>104</v>
      </c>
      <c r="X51" s="616">
        <v>3</v>
      </c>
      <c r="AC51" s="12"/>
      <c r="AF51"/>
      <c r="AG51" s="28"/>
      <c r="AH51" s="27"/>
    </row>
    <row r="52" spans="1:34" ht="12.75" customHeight="1">
      <c r="A52" s="46">
        <v>70</v>
      </c>
      <c r="B52" s="1" t="s">
        <v>133</v>
      </c>
      <c r="C52" s="608" t="s">
        <v>644</v>
      </c>
      <c r="D52" s="609">
        <v>4358</v>
      </c>
      <c r="E52" s="610">
        <v>7076</v>
      </c>
      <c r="F52" s="610">
        <v>143</v>
      </c>
      <c r="G52" s="610">
        <v>177</v>
      </c>
      <c r="H52" s="617">
        <v>1234</v>
      </c>
      <c r="I52" s="610">
        <v>2196</v>
      </c>
      <c r="J52" s="613">
        <v>1972</v>
      </c>
      <c r="K52" s="613">
        <v>1497</v>
      </c>
      <c r="L52" s="610">
        <v>3469</v>
      </c>
      <c r="M52" s="579">
        <v>1.6</v>
      </c>
      <c r="N52" s="453">
        <v>2.02</v>
      </c>
      <c r="O52" s="463">
        <v>31.03</v>
      </c>
      <c r="P52" s="463">
        <v>49.02</v>
      </c>
      <c r="Q52" s="610">
        <v>29789</v>
      </c>
      <c r="R52" s="610">
        <v>6929</v>
      </c>
      <c r="S52" s="453">
        <v>23.26</v>
      </c>
      <c r="T52" s="614" t="s">
        <v>447</v>
      </c>
      <c r="U52" s="615">
        <v>420000</v>
      </c>
      <c r="V52" s="615">
        <v>50000</v>
      </c>
      <c r="W52" s="619" t="s">
        <v>104</v>
      </c>
      <c r="X52" s="616">
        <v>2</v>
      </c>
      <c r="AC52" s="12"/>
      <c r="AF52"/>
      <c r="AG52" s="28"/>
      <c r="AH52" s="27"/>
    </row>
    <row r="53" spans="1:34" ht="12.75" customHeight="1">
      <c r="A53" s="46">
        <v>73</v>
      </c>
      <c r="B53" s="1" t="s">
        <v>108</v>
      </c>
      <c r="C53" s="608" t="s">
        <v>646</v>
      </c>
      <c r="D53" s="609">
        <v>8938</v>
      </c>
      <c r="E53" s="610">
        <v>14521</v>
      </c>
      <c r="F53" s="610">
        <v>297</v>
      </c>
      <c r="G53" s="610">
        <v>347</v>
      </c>
      <c r="H53" s="617">
        <v>2738</v>
      </c>
      <c r="I53" s="610">
        <v>4460</v>
      </c>
      <c r="J53" s="613">
        <v>3777</v>
      </c>
      <c r="K53" s="613">
        <v>3199</v>
      </c>
      <c r="L53" s="610">
        <v>6976</v>
      </c>
      <c r="M53" s="579">
        <v>1.6</v>
      </c>
      <c r="N53" s="453">
        <v>2.05</v>
      </c>
      <c r="O53" s="463">
        <v>30.71</v>
      </c>
      <c r="P53" s="463">
        <v>48.04</v>
      </c>
      <c r="Q53" s="610">
        <v>62864</v>
      </c>
      <c r="R53" s="610">
        <v>14074</v>
      </c>
      <c r="S53" s="453">
        <v>22.39</v>
      </c>
      <c r="T53" s="614" t="s">
        <v>447</v>
      </c>
      <c r="U53" s="615">
        <v>420000</v>
      </c>
      <c r="V53" s="615">
        <v>50000</v>
      </c>
      <c r="W53" s="619" t="s">
        <v>104</v>
      </c>
      <c r="X53" s="616">
        <v>10</v>
      </c>
      <c r="AC53" s="12"/>
      <c r="AF53"/>
      <c r="AG53" s="28"/>
      <c r="AH53" s="27"/>
    </row>
    <row r="54" spans="1:34" ht="12" customHeight="1">
      <c r="A54" s="46">
        <v>79</v>
      </c>
      <c r="B54" s="1" t="s">
        <v>109</v>
      </c>
      <c r="C54" s="608" t="s">
        <v>647</v>
      </c>
      <c r="D54" s="609">
        <v>5929</v>
      </c>
      <c r="E54" s="610">
        <v>9759</v>
      </c>
      <c r="F54" s="610">
        <v>218</v>
      </c>
      <c r="G54" s="610">
        <v>223</v>
      </c>
      <c r="H54" s="617">
        <v>1787</v>
      </c>
      <c r="I54" s="610">
        <v>3066</v>
      </c>
      <c r="J54" s="613">
        <v>2643</v>
      </c>
      <c r="K54" s="613">
        <v>2040</v>
      </c>
      <c r="L54" s="610">
        <v>4683</v>
      </c>
      <c r="M54" s="579">
        <v>1.6</v>
      </c>
      <c r="N54" s="453">
        <v>2.23</v>
      </c>
      <c r="O54" s="463">
        <v>31.42</v>
      </c>
      <c r="P54" s="463">
        <v>47.99</v>
      </c>
      <c r="Q54" s="610">
        <v>40431</v>
      </c>
      <c r="R54" s="610">
        <v>9603</v>
      </c>
      <c r="S54" s="453">
        <v>23.75</v>
      </c>
      <c r="T54" s="614" t="s">
        <v>447</v>
      </c>
      <c r="U54" s="615">
        <v>420000</v>
      </c>
      <c r="V54" s="615">
        <v>50000</v>
      </c>
      <c r="W54" s="621" t="s">
        <v>61</v>
      </c>
      <c r="X54" s="616">
        <v>6</v>
      </c>
      <c r="AC54" s="12"/>
      <c r="AF54"/>
      <c r="AG54" s="28"/>
      <c r="AH54" s="27"/>
    </row>
    <row r="55" spans="1:34" ht="12.75" customHeight="1">
      <c r="A55" s="46">
        <v>86</v>
      </c>
      <c r="B55" s="1" t="s">
        <v>134</v>
      </c>
      <c r="C55" s="608" t="s">
        <v>644</v>
      </c>
      <c r="D55" s="609">
        <v>7723</v>
      </c>
      <c r="E55" s="610">
        <v>13212</v>
      </c>
      <c r="F55" s="610">
        <v>205</v>
      </c>
      <c r="G55" s="610">
        <v>330</v>
      </c>
      <c r="H55" s="617">
        <v>2772</v>
      </c>
      <c r="I55" s="610">
        <v>4569</v>
      </c>
      <c r="J55" s="613">
        <v>3151</v>
      </c>
      <c r="K55" s="613">
        <v>2390</v>
      </c>
      <c r="L55" s="610">
        <v>5541</v>
      </c>
      <c r="M55" s="579">
        <v>1.7</v>
      </c>
      <c r="N55" s="453">
        <v>1.55</v>
      </c>
      <c r="O55" s="463">
        <v>34.58</v>
      </c>
      <c r="P55" s="463">
        <v>41.94</v>
      </c>
      <c r="Q55" s="610">
        <v>42533</v>
      </c>
      <c r="R55" s="610">
        <v>12790</v>
      </c>
      <c r="S55" s="453">
        <v>30.07</v>
      </c>
      <c r="T55" s="614" t="s">
        <v>447</v>
      </c>
      <c r="U55" s="615">
        <v>420000</v>
      </c>
      <c r="V55" s="615">
        <v>50000</v>
      </c>
      <c r="W55" s="619" t="s">
        <v>104</v>
      </c>
      <c r="X55" s="616">
        <v>7</v>
      </c>
      <c r="AC55" s="12"/>
      <c r="AF55"/>
      <c r="AG55" s="28"/>
      <c r="AH55" s="27"/>
    </row>
    <row r="56" spans="1:34" ht="12" customHeight="1">
      <c r="A56" s="46">
        <v>93</v>
      </c>
      <c r="B56" s="526" t="s">
        <v>106</v>
      </c>
      <c r="C56" s="608" t="s">
        <v>648</v>
      </c>
      <c r="D56" s="609">
        <v>8055</v>
      </c>
      <c r="E56" s="610">
        <v>14356</v>
      </c>
      <c r="F56" s="610">
        <v>222</v>
      </c>
      <c r="G56" s="610">
        <v>392</v>
      </c>
      <c r="H56" s="617">
        <v>2891</v>
      </c>
      <c r="I56" s="610">
        <v>5241</v>
      </c>
      <c r="J56" s="613">
        <v>3312</v>
      </c>
      <c r="K56" s="613">
        <v>2520</v>
      </c>
      <c r="L56" s="610">
        <v>5832</v>
      </c>
      <c r="M56" s="579">
        <v>1.8</v>
      </c>
      <c r="N56" s="453">
        <v>1.55</v>
      </c>
      <c r="O56" s="463">
        <v>36.51</v>
      </c>
      <c r="P56" s="463">
        <v>40.62</v>
      </c>
      <c r="Q56" s="610">
        <v>45305</v>
      </c>
      <c r="R56" s="610">
        <v>13949</v>
      </c>
      <c r="S56" s="453">
        <v>30.79</v>
      </c>
      <c r="T56" s="614" t="s">
        <v>447</v>
      </c>
      <c r="U56" s="615">
        <v>420000</v>
      </c>
      <c r="V56" s="615">
        <v>50000</v>
      </c>
      <c r="W56" s="619" t="s">
        <v>104</v>
      </c>
      <c r="X56" s="616">
        <v>4</v>
      </c>
      <c r="AC56" s="12"/>
      <c r="AF56"/>
      <c r="AG56" s="28"/>
      <c r="AH56" s="27"/>
    </row>
    <row r="57" spans="1:34" ht="15.75" customHeight="1">
      <c r="A57" s="71">
        <v>95</v>
      </c>
      <c r="B57" s="19" t="s">
        <v>49</v>
      </c>
      <c r="C57" s="622" t="s">
        <v>644</v>
      </c>
      <c r="D57" s="623">
        <v>12064</v>
      </c>
      <c r="E57" s="624">
        <v>20349</v>
      </c>
      <c r="F57" s="624">
        <v>423</v>
      </c>
      <c r="G57" s="624">
        <v>529</v>
      </c>
      <c r="H57" s="625">
        <v>3968</v>
      </c>
      <c r="I57" s="624">
        <v>6726</v>
      </c>
      <c r="J57" s="624">
        <v>5054</v>
      </c>
      <c r="K57" s="626">
        <v>4072</v>
      </c>
      <c r="L57" s="624">
        <v>9126</v>
      </c>
      <c r="M57" s="592">
        <v>1.7</v>
      </c>
      <c r="N57" s="478">
        <v>2.08</v>
      </c>
      <c r="O57" s="484">
        <v>33.05</v>
      </c>
      <c r="P57" s="484">
        <v>44.85</v>
      </c>
      <c r="Q57" s="624">
        <v>79864</v>
      </c>
      <c r="R57" s="624">
        <v>19689</v>
      </c>
      <c r="S57" s="484">
        <v>24.65</v>
      </c>
      <c r="T57" s="627" t="s">
        <v>447</v>
      </c>
      <c r="U57" s="628">
        <v>420000</v>
      </c>
      <c r="V57" s="628">
        <v>50000</v>
      </c>
      <c r="W57" s="629" t="s">
        <v>104</v>
      </c>
      <c r="X57" s="630">
        <v>9</v>
      </c>
      <c r="AC57" s="12"/>
      <c r="AF57"/>
      <c r="AG57" s="28"/>
      <c r="AH57" s="27"/>
    </row>
    <row r="58" spans="1:34" ht="15.75" customHeight="1">
      <c r="A58" s="52"/>
      <c r="B58" s="527"/>
      <c r="C58" s="631"/>
      <c r="D58" s="632"/>
      <c r="E58" s="617"/>
      <c r="F58" s="617"/>
      <c r="G58" s="617"/>
      <c r="H58" s="617"/>
      <c r="I58" s="617"/>
      <c r="J58" s="617"/>
      <c r="K58" s="617"/>
      <c r="L58" s="617"/>
      <c r="M58" s="633"/>
      <c r="N58" s="464"/>
      <c r="O58" s="464"/>
      <c r="P58" s="464"/>
      <c r="Q58" s="607"/>
      <c r="R58" s="617"/>
      <c r="S58" s="464"/>
      <c r="T58" s="634"/>
      <c r="U58" s="635"/>
      <c r="V58" s="635"/>
      <c r="W58" s="636"/>
      <c r="X58" s="637"/>
      <c r="AC58" s="12"/>
      <c r="AF58"/>
      <c r="AG58" s="28"/>
      <c r="AH58" s="27"/>
    </row>
    <row r="59" spans="1:24" ht="12">
      <c r="A59" s="51"/>
      <c r="B59" s="6"/>
      <c r="C59" s="638" t="s">
        <v>460</v>
      </c>
      <c r="D59" s="639"/>
      <c r="E59" s="639"/>
      <c r="F59" s="639"/>
      <c r="G59" s="639"/>
      <c r="H59" s="639"/>
      <c r="I59" s="639"/>
      <c r="J59" s="639"/>
      <c r="K59" s="639"/>
      <c r="L59" s="639"/>
      <c r="M59" s="544"/>
      <c r="N59" s="544"/>
      <c r="O59" s="640"/>
      <c r="P59" s="640"/>
      <c r="Q59" s="639"/>
      <c r="R59" s="639"/>
      <c r="S59" s="544"/>
      <c r="T59" s="544"/>
      <c r="U59" s="639"/>
      <c r="V59" s="544"/>
      <c r="W59" s="641"/>
      <c r="X59" s="544"/>
    </row>
    <row r="60" spans="1:34" ht="12.75" customHeight="1">
      <c r="A60" s="3"/>
      <c r="B60" s="528"/>
      <c r="C60" s="642" t="s">
        <v>451</v>
      </c>
      <c r="D60" s="643"/>
      <c r="E60" s="643"/>
      <c r="F60" s="643"/>
      <c r="G60" s="643"/>
      <c r="H60" s="644"/>
      <c r="I60" s="643"/>
      <c r="J60" s="643"/>
      <c r="K60" s="643"/>
      <c r="L60" s="643"/>
      <c r="M60" s="643"/>
      <c r="N60" s="643"/>
      <c r="O60" s="607" t="s">
        <v>482</v>
      </c>
      <c r="P60" s="607"/>
      <c r="Q60" s="639"/>
      <c r="R60" s="639"/>
      <c r="S60" s="544"/>
      <c r="T60" s="544"/>
      <c r="U60" s="639"/>
      <c r="V60" s="544"/>
      <c r="W60" s="544"/>
      <c r="X60" s="544"/>
      <c r="AF60" s="30"/>
      <c r="AG60" s="32"/>
      <c r="AH60" s="31"/>
    </row>
    <row r="61" spans="1:24" ht="12.75" customHeight="1">
      <c r="A61" s="3"/>
      <c r="B61" s="528"/>
      <c r="C61" s="645" t="s">
        <v>155</v>
      </c>
      <c r="D61" s="643"/>
      <c r="E61" s="643"/>
      <c r="F61" s="643"/>
      <c r="G61" s="643"/>
      <c r="H61" s="643"/>
      <c r="I61" s="643"/>
      <c r="J61" s="643"/>
      <c r="K61" s="643"/>
      <c r="L61" s="643"/>
      <c r="M61" s="643"/>
      <c r="N61" s="643"/>
      <c r="O61" s="643" t="s">
        <v>483</v>
      </c>
      <c r="P61" s="643"/>
      <c r="Q61" s="639"/>
      <c r="R61" s="639"/>
      <c r="S61" s="544"/>
      <c r="T61" s="544"/>
      <c r="U61" s="639"/>
      <c r="V61" s="544"/>
      <c r="W61" s="544"/>
      <c r="X61" s="544"/>
    </row>
    <row r="62" spans="1:34" ht="12.75" customHeight="1">
      <c r="A62" s="3"/>
      <c r="B62" s="528"/>
      <c r="C62" s="645" t="s">
        <v>484</v>
      </c>
      <c r="D62" s="643"/>
      <c r="E62" s="643"/>
      <c r="F62" s="643"/>
      <c r="G62" s="643"/>
      <c r="H62" s="643"/>
      <c r="I62" s="643"/>
      <c r="J62" s="643"/>
      <c r="K62" s="643"/>
      <c r="L62" s="643"/>
      <c r="M62" s="643"/>
      <c r="N62" s="643"/>
      <c r="O62" s="640"/>
      <c r="P62" s="640"/>
      <c r="Q62" s="639"/>
      <c r="R62" s="639"/>
      <c r="S62" s="544"/>
      <c r="T62" s="544"/>
      <c r="U62" s="639"/>
      <c r="V62" s="544"/>
      <c r="W62" s="544"/>
      <c r="X62" s="544"/>
      <c r="AF62" s="30"/>
      <c r="AG62" s="32"/>
      <c r="AH62" s="31"/>
    </row>
    <row r="63" spans="1:24" ht="12.75" customHeight="1">
      <c r="A63" s="3"/>
      <c r="B63" s="528"/>
      <c r="C63" s="645" t="s">
        <v>485</v>
      </c>
      <c r="D63" s="643"/>
      <c r="E63" s="643"/>
      <c r="F63" s="643"/>
      <c r="G63" s="643"/>
      <c r="H63" s="643"/>
      <c r="I63" s="643"/>
      <c r="J63" s="643"/>
      <c r="K63" s="643"/>
      <c r="L63" s="643"/>
      <c r="M63" s="643"/>
      <c r="N63" s="643"/>
      <c r="O63" s="640"/>
      <c r="P63" s="640"/>
      <c r="Q63" s="639"/>
      <c r="R63" s="639"/>
      <c r="S63" s="544"/>
      <c r="T63" s="544"/>
      <c r="U63" s="639"/>
      <c r="V63" s="544"/>
      <c r="W63" s="544"/>
      <c r="X63" s="544"/>
    </row>
    <row r="64" spans="1:34" ht="12.75" customHeight="1">
      <c r="A64" s="3"/>
      <c r="B64" s="529"/>
      <c r="C64" s="645" t="s">
        <v>486</v>
      </c>
      <c r="D64" s="646"/>
      <c r="E64" s="646"/>
      <c r="F64" s="643"/>
      <c r="G64" s="643"/>
      <c r="H64" s="643"/>
      <c r="I64" s="643"/>
      <c r="J64" s="643"/>
      <c r="K64" s="643"/>
      <c r="L64" s="643"/>
      <c r="M64" s="643"/>
      <c r="N64" s="643"/>
      <c r="O64" s="640"/>
      <c r="P64" s="640"/>
      <c r="Q64" s="639"/>
      <c r="R64" s="639"/>
      <c r="S64" s="544"/>
      <c r="T64" s="544"/>
      <c r="U64" s="639"/>
      <c r="V64" s="544"/>
      <c r="W64" s="544"/>
      <c r="X64" s="544"/>
      <c r="AF64" s="30"/>
      <c r="AG64" s="32"/>
      <c r="AH64" s="31"/>
    </row>
    <row r="65" spans="1:24" ht="12.75" customHeight="1">
      <c r="A65" s="3"/>
      <c r="B65" s="529"/>
      <c r="C65" s="645" t="s">
        <v>487</v>
      </c>
      <c r="D65" s="646"/>
      <c r="E65" s="646"/>
      <c r="F65" s="643"/>
      <c r="G65" s="643"/>
      <c r="H65" s="643"/>
      <c r="I65" s="643"/>
      <c r="J65" s="643"/>
      <c r="K65" s="643"/>
      <c r="L65" s="643"/>
      <c r="M65" s="643"/>
      <c r="N65" s="643"/>
      <c r="O65" s="640"/>
      <c r="P65" s="640"/>
      <c r="Q65" s="639"/>
      <c r="R65" s="639"/>
      <c r="S65" s="544"/>
      <c r="T65" s="544"/>
      <c r="U65" s="639"/>
      <c r="V65" s="544"/>
      <c r="W65" s="544"/>
      <c r="X65" s="544"/>
    </row>
    <row r="66" spans="1:24" ht="12.75" customHeight="1">
      <c r="A66" s="3"/>
      <c r="B66" s="529"/>
      <c r="C66" s="645" t="s">
        <v>488</v>
      </c>
      <c r="D66" s="647"/>
      <c r="E66" s="646"/>
      <c r="F66" s="643"/>
      <c r="G66" s="643"/>
      <c r="H66" s="643"/>
      <c r="I66" s="643"/>
      <c r="J66" s="643"/>
      <c r="K66" s="643"/>
      <c r="L66" s="643"/>
      <c r="M66" s="643"/>
      <c r="N66" s="643"/>
      <c r="O66" s="640"/>
      <c r="P66" s="640"/>
      <c r="Q66" s="639"/>
      <c r="R66" s="639"/>
      <c r="S66" s="544"/>
      <c r="T66" s="544"/>
      <c r="U66" s="639"/>
      <c r="V66" s="544"/>
      <c r="W66" s="544"/>
      <c r="X66" s="544"/>
    </row>
    <row r="67" spans="1:24" ht="12.75" customHeight="1">
      <c r="A67" s="3"/>
      <c r="B67" s="3"/>
      <c r="C67" s="645" t="s">
        <v>489</v>
      </c>
      <c r="D67" s="647"/>
      <c r="E67" s="544"/>
      <c r="F67" s="544"/>
      <c r="G67" s="544"/>
      <c r="H67" s="544"/>
      <c r="I67" s="544"/>
      <c r="J67" s="544"/>
      <c r="K67" s="544"/>
      <c r="L67" s="544"/>
      <c r="M67" s="544"/>
      <c r="N67" s="544"/>
      <c r="O67" s="648" t="s">
        <v>461</v>
      </c>
      <c r="P67" s="648"/>
      <c r="Q67" s="648"/>
      <c r="R67" s="648"/>
      <c r="S67" s="648"/>
      <c r="T67" s="648"/>
      <c r="U67" s="648"/>
      <c r="V67" s="648"/>
      <c r="W67" s="648"/>
      <c r="X67" s="648"/>
    </row>
    <row r="68" spans="1:24" ht="12.75" customHeight="1">
      <c r="A68" s="3"/>
      <c r="B68" s="3"/>
      <c r="C68" s="645" t="s">
        <v>490</v>
      </c>
      <c r="D68" s="544"/>
      <c r="E68" s="544"/>
      <c r="F68" s="544"/>
      <c r="G68" s="544"/>
      <c r="H68" s="544"/>
      <c r="I68" s="544"/>
      <c r="J68" s="544"/>
      <c r="K68" s="544"/>
      <c r="L68" s="544"/>
      <c r="M68" s="544"/>
      <c r="N68" s="544"/>
      <c r="O68" s="640"/>
      <c r="P68" s="640"/>
      <c r="Q68" s="639"/>
      <c r="R68" s="639"/>
      <c r="S68" s="544"/>
      <c r="T68" s="544"/>
      <c r="U68" s="639"/>
      <c r="V68" s="544"/>
      <c r="W68" s="544"/>
      <c r="X68" s="544"/>
    </row>
    <row r="69" spans="1:24" ht="12.75" customHeight="1">
      <c r="A69" s="3"/>
      <c r="B69" s="3"/>
      <c r="C69" s="645" t="s">
        <v>156</v>
      </c>
      <c r="D69" s="544"/>
      <c r="E69" s="544"/>
      <c r="F69" s="544"/>
      <c r="G69" s="544"/>
      <c r="H69" s="544"/>
      <c r="I69" s="544"/>
      <c r="J69" s="544"/>
      <c r="K69" s="544"/>
      <c r="L69" s="544"/>
      <c r="M69" s="544"/>
      <c r="N69" s="544"/>
      <c r="O69" s="640"/>
      <c r="P69" s="640"/>
      <c r="Q69" s="639"/>
      <c r="R69" s="639"/>
      <c r="S69" s="544"/>
      <c r="T69" s="544"/>
      <c r="U69" s="639"/>
      <c r="V69" s="544"/>
      <c r="W69" s="544"/>
      <c r="X69" s="544"/>
    </row>
    <row r="70" spans="1:24" ht="12.75" customHeight="1">
      <c r="A70" s="3"/>
      <c r="B70" s="3"/>
      <c r="C70" s="645" t="s">
        <v>491</v>
      </c>
      <c r="D70" s="544"/>
      <c r="E70" s="544"/>
      <c r="F70" s="544"/>
      <c r="G70" s="544"/>
      <c r="H70" s="544"/>
      <c r="I70" s="544"/>
      <c r="J70" s="544"/>
      <c r="K70" s="544"/>
      <c r="L70" s="544"/>
      <c r="M70" s="544"/>
      <c r="N70" s="544"/>
      <c r="O70" s="640"/>
      <c r="P70" s="640"/>
      <c r="Q70" s="639"/>
      <c r="R70" s="639"/>
      <c r="S70" s="544"/>
      <c r="T70" s="544"/>
      <c r="U70" s="639"/>
      <c r="V70" s="544"/>
      <c r="W70" s="544"/>
      <c r="X70" s="544"/>
    </row>
    <row r="71" spans="1:24" ht="12.75" customHeight="1">
      <c r="A71" s="3"/>
      <c r="B71" s="3"/>
      <c r="C71" s="645" t="s">
        <v>492</v>
      </c>
      <c r="D71" s="544"/>
      <c r="E71" s="544"/>
      <c r="F71" s="544"/>
      <c r="G71" s="544"/>
      <c r="H71" s="544"/>
      <c r="I71" s="544"/>
      <c r="J71" s="544"/>
      <c r="K71" s="544"/>
      <c r="L71" s="544"/>
      <c r="M71" s="544"/>
      <c r="N71" s="544"/>
      <c r="O71" s="648" t="s">
        <v>461</v>
      </c>
      <c r="P71" s="648"/>
      <c r="Q71" s="648"/>
      <c r="R71" s="648"/>
      <c r="S71" s="648"/>
      <c r="T71" s="648"/>
      <c r="U71" s="648"/>
      <c r="V71" s="648"/>
      <c r="W71" s="648"/>
      <c r="X71" s="648"/>
    </row>
    <row r="72" spans="1:24" ht="12">
      <c r="A72" s="530"/>
      <c r="B72" s="18"/>
      <c r="C72" s="645" t="s">
        <v>493</v>
      </c>
      <c r="D72" s="649"/>
      <c r="E72" s="649"/>
      <c r="F72" s="649"/>
      <c r="G72" s="649"/>
      <c r="H72" s="649"/>
      <c r="I72" s="649"/>
      <c r="J72" s="649"/>
      <c r="K72" s="649"/>
      <c r="L72" s="649"/>
      <c r="M72" s="649"/>
      <c r="N72" s="649"/>
      <c r="O72" s="640"/>
      <c r="P72" s="640"/>
      <c r="Q72" s="639"/>
      <c r="R72" s="639"/>
      <c r="S72" s="544"/>
      <c r="T72" s="544"/>
      <c r="U72" s="639"/>
      <c r="V72" s="544"/>
      <c r="W72" s="544"/>
      <c r="X72" s="544"/>
    </row>
    <row r="73" spans="1:24" ht="12">
      <c r="A73" s="530"/>
      <c r="B73" s="18"/>
      <c r="C73" s="645" t="s">
        <v>494</v>
      </c>
      <c r="D73" s="649"/>
      <c r="E73" s="649"/>
      <c r="F73" s="649"/>
      <c r="G73" s="649"/>
      <c r="H73" s="649"/>
      <c r="I73" s="649"/>
      <c r="J73" s="649"/>
      <c r="K73" s="649"/>
      <c r="L73" s="649"/>
      <c r="M73" s="649"/>
      <c r="N73" s="649"/>
      <c r="O73" s="640"/>
      <c r="P73" s="640"/>
      <c r="Q73" s="639"/>
      <c r="R73" s="639"/>
      <c r="S73" s="544"/>
      <c r="T73" s="544"/>
      <c r="U73" s="639"/>
      <c r="V73" s="544"/>
      <c r="W73" s="544"/>
      <c r="X73" s="544"/>
    </row>
    <row r="74" spans="1:24" ht="12">
      <c r="A74" s="530"/>
      <c r="B74" s="18"/>
      <c r="C74" s="645" t="s">
        <v>495</v>
      </c>
      <c r="D74" s="649"/>
      <c r="E74" s="649"/>
      <c r="F74" s="649"/>
      <c r="G74" s="649"/>
      <c r="H74" s="649"/>
      <c r="I74" s="649"/>
      <c r="J74" s="649"/>
      <c r="K74" s="649"/>
      <c r="L74" s="649"/>
      <c r="M74" s="649"/>
      <c r="N74" s="649"/>
      <c r="O74" s="640"/>
      <c r="P74" s="640"/>
      <c r="Q74" s="639"/>
      <c r="R74" s="639"/>
      <c r="S74" s="544"/>
      <c r="T74" s="544"/>
      <c r="U74" s="639"/>
      <c r="V74" s="544"/>
      <c r="W74" s="544"/>
      <c r="X74" s="544"/>
    </row>
    <row r="75" spans="1:24" ht="12">
      <c r="A75" s="530"/>
      <c r="B75" s="18"/>
      <c r="C75" s="645" t="s">
        <v>496</v>
      </c>
      <c r="D75" s="649"/>
      <c r="E75" s="649"/>
      <c r="F75" s="649"/>
      <c r="G75" s="649"/>
      <c r="H75" s="649"/>
      <c r="I75" s="649"/>
      <c r="J75" s="649"/>
      <c r="K75" s="649"/>
      <c r="L75" s="649"/>
      <c r="M75" s="649"/>
      <c r="N75" s="649"/>
      <c r="O75" s="640"/>
      <c r="P75" s="640"/>
      <c r="Q75" s="639"/>
      <c r="R75" s="639"/>
      <c r="S75" s="544"/>
      <c r="T75" s="544"/>
      <c r="U75" s="639"/>
      <c r="V75" s="544"/>
      <c r="W75" s="544"/>
      <c r="X75" s="544"/>
    </row>
    <row r="76" spans="1:24" ht="12">
      <c r="A76" s="530"/>
      <c r="B76" s="18"/>
      <c r="C76" s="645" t="s">
        <v>497</v>
      </c>
      <c r="D76" s="649"/>
      <c r="E76" s="649"/>
      <c r="F76" s="649"/>
      <c r="G76" s="649"/>
      <c r="H76" s="649"/>
      <c r="I76" s="649"/>
      <c r="J76" s="649"/>
      <c r="K76" s="649"/>
      <c r="L76" s="649"/>
      <c r="M76" s="649"/>
      <c r="N76" s="649"/>
      <c r="O76" s="640"/>
      <c r="P76" s="640"/>
      <c r="Q76" s="639"/>
      <c r="R76" s="639"/>
      <c r="S76" s="544"/>
      <c r="T76" s="544"/>
      <c r="U76" s="639"/>
      <c r="V76" s="544"/>
      <c r="W76" s="544"/>
      <c r="X76" s="544"/>
    </row>
    <row r="77" spans="1:24" ht="12">
      <c r="A77" s="51"/>
      <c r="B77" s="6"/>
      <c r="C77" s="650"/>
      <c r="D77" s="639"/>
      <c r="E77" s="639"/>
      <c r="F77" s="639"/>
      <c r="G77" s="639"/>
      <c r="H77" s="639"/>
      <c r="I77" s="639"/>
      <c r="J77" s="639"/>
      <c r="K77" s="639"/>
      <c r="L77" s="639"/>
      <c r="M77" s="544"/>
      <c r="N77" s="544"/>
      <c r="O77" s="640"/>
      <c r="P77" s="640"/>
      <c r="Q77" s="639"/>
      <c r="R77" s="639"/>
      <c r="S77" s="544"/>
      <c r="T77" s="544"/>
      <c r="U77" s="639"/>
      <c r="V77" s="544"/>
      <c r="W77" s="544"/>
      <c r="X77" s="544"/>
    </row>
    <row r="78" spans="1:24" ht="12">
      <c r="A78" s="37"/>
      <c r="B78" s="38"/>
      <c r="C78" s="554" t="s">
        <v>0</v>
      </c>
      <c r="D78" s="555" t="s">
        <v>1</v>
      </c>
      <c r="E78" s="651" t="s">
        <v>2</v>
      </c>
      <c r="F78" s="651" t="s">
        <v>3</v>
      </c>
      <c r="G78" s="556" t="s">
        <v>136</v>
      </c>
      <c r="H78" s="557" t="s">
        <v>137</v>
      </c>
      <c r="I78" s="555" t="s">
        <v>455</v>
      </c>
      <c r="J78" s="555" t="s">
        <v>145</v>
      </c>
      <c r="K78" s="555" t="s">
        <v>146</v>
      </c>
      <c r="L78" s="556" t="s">
        <v>143</v>
      </c>
      <c r="M78" s="651" t="s">
        <v>4</v>
      </c>
      <c r="N78" s="651" t="s">
        <v>3</v>
      </c>
      <c r="O78" s="559" t="s">
        <v>98</v>
      </c>
      <c r="P78" s="558"/>
      <c r="Q78" s="555" t="s">
        <v>13</v>
      </c>
      <c r="R78" s="652" t="s">
        <v>100</v>
      </c>
      <c r="S78" s="555"/>
      <c r="T78" s="557"/>
      <c r="U78" s="560" t="s">
        <v>6</v>
      </c>
      <c r="V78" s="561"/>
      <c r="W78" s="561"/>
      <c r="X78" s="556" t="s">
        <v>20</v>
      </c>
    </row>
    <row r="79" spans="1:24" ht="12">
      <c r="A79" s="532" t="s">
        <v>7</v>
      </c>
      <c r="B79" s="39" t="s">
        <v>8</v>
      </c>
      <c r="C79" s="562" t="s">
        <v>21</v>
      </c>
      <c r="D79" s="653"/>
      <c r="E79" s="653" t="s">
        <v>9</v>
      </c>
      <c r="F79" s="653" t="s">
        <v>10</v>
      </c>
      <c r="G79" s="564"/>
      <c r="H79" s="565" t="s">
        <v>138</v>
      </c>
      <c r="I79" s="563" t="s">
        <v>139</v>
      </c>
      <c r="J79" s="563" t="s">
        <v>147</v>
      </c>
      <c r="K79" s="563" t="s">
        <v>148</v>
      </c>
      <c r="L79" s="564" t="s">
        <v>144</v>
      </c>
      <c r="M79" s="566" t="s">
        <v>11</v>
      </c>
      <c r="N79" s="567" t="s">
        <v>99</v>
      </c>
      <c r="O79" s="567" t="s">
        <v>99</v>
      </c>
      <c r="P79" s="566"/>
      <c r="Q79" s="563"/>
      <c r="R79" s="606" t="s">
        <v>101</v>
      </c>
      <c r="S79" s="654" t="s">
        <v>69</v>
      </c>
      <c r="T79" s="655"/>
      <c r="U79" s="656" t="s">
        <v>17</v>
      </c>
      <c r="V79" s="555" t="s">
        <v>18</v>
      </c>
      <c r="W79" s="555" t="s">
        <v>19</v>
      </c>
      <c r="X79" s="564" t="s">
        <v>29</v>
      </c>
    </row>
    <row r="80" spans="1:24" ht="12">
      <c r="A80" s="533"/>
      <c r="B80" s="39"/>
      <c r="C80" s="657"/>
      <c r="D80" s="653" t="s">
        <v>462</v>
      </c>
      <c r="E80" s="653" t="s">
        <v>23</v>
      </c>
      <c r="F80" s="653" t="s">
        <v>24</v>
      </c>
      <c r="G80" s="653" t="s">
        <v>25</v>
      </c>
      <c r="H80" s="563" t="s">
        <v>459</v>
      </c>
      <c r="I80" s="563" t="s">
        <v>498</v>
      </c>
      <c r="J80" s="563" t="s">
        <v>149</v>
      </c>
      <c r="K80" s="563" t="s">
        <v>150</v>
      </c>
      <c r="L80" s="564" t="s">
        <v>499</v>
      </c>
      <c r="M80" s="653" t="s">
        <v>26</v>
      </c>
      <c r="N80" s="653" t="s">
        <v>27</v>
      </c>
      <c r="O80" s="564" t="s">
        <v>463</v>
      </c>
      <c r="P80" s="563"/>
      <c r="Q80" s="563" t="s">
        <v>498</v>
      </c>
      <c r="R80" s="658" t="s">
        <v>500</v>
      </c>
      <c r="S80" s="659" t="s">
        <v>114</v>
      </c>
      <c r="T80" s="660"/>
      <c r="U80" s="661" t="s">
        <v>28</v>
      </c>
      <c r="V80" s="453"/>
      <c r="W80" s="453"/>
      <c r="X80" s="564"/>
    </row>
    <row r="81" spans="1:24" ht="12">
      <c r="A81" s="37"/>
      <c r="B81" s="38"/>
      <c r="C81" s="662"/>
      <c r="D81" s="663" t="s">
        <v>97</v>
      </c>
      <c r="E81" s="663" t="s">
        <v>31</v>
      </c>
      <c r="F81" s="663" t="s">
        <v>31</v>
      </c>
      <c r="G81" s="663" t="s">
        <v>31</v>
      </c>
      <c r="H81" s="663" t="s">
        <v>31</v>
      </c>
      <c r="I81" s="663" t="s">
        <v>31</v>
      </c>
      <c r="J81" s="663" t="s">
        <v>31</v>
      </c>
      <c r="K81" s="663" t="s">
        <v>31</v>
      </c>
      <c r="L81" s="664" t="s">
        <v>31</v>
      </c>
      <c r="M81" s="663" t="s">
        <v>31</v>
      </c>
      <c r="N81" s="663" t="s">
        <v>32</v>
      </c>
      <c r="O81" s="664" t="s">
        <v>32</v>
      </c>
      <c r="P81" s="663"/>
      <c r="Q81" s="573" t="s">
        <v>31</v>
      </c>
      <c r="R81" s="573" t="s">
        <v>102</v>
      </c>
      <c r="S81" s="570"/>
      <c r="T81" s="572"/>
      <c r="U81" s="573" t="s">
        <v>33</v>
      </c>
      <c r="V81" s="570" t="s">
        <v>33</v>
      </c>
      <c r="W81" s="570" t="s">
        <v>33</v>
      </c>
      <c r="X81" s="571" t="s">
        <v>102</v>
      </c>
    </row>
    <row r="82" spans="1:24" ht="12">
      <c r="A82" s="40">
        <v>301</v>
      </c>
      <c r="B82" s="39" t="s">
        <v>70</v>
      </c>
      <c r="C82" s="657" t="s">
        <v>663</v>
      </c>
      <c r="D82" s="611">
        <v>577</v>
      </c>
      <c r="E82" s="611">
        <v>1273</v>
      </c>
      <c r="F82" s="564">
        <v>0</v>
      </c>
      <c r="G82" s="611">
        <v>59</v>
      </c>
      <c r="H82" s="665">
        <v>409</v>
      </c>
      <c r="I82" s="665">
        <v>540</v>
      </c>
      <c r="J82" s="665">
        <v>149</v>
      </c>
      <c r="K82" s="665">
        <v>116</v>
      </c>
      <c r="L82" s="611">
        <v>265</v>
      </c>
      <c r="M82" s="666">
        <v>2.2</v>
      </c>
      <c r="N82" s="606" t="s">
        <v>61</v>
      </c>
      <c r="O82" s="667">
        <v>42.42</v>
      </c>
      <c r="P82" s="463">
        <v>20.82</v>
      </c>
      <c r="Q82" s="606" t="s">
        <v>61</v>
      </c>
      <c r="R82" s="665">
        <v>1255</v>
      </c>
      <c r="S82" s="668" t="s">
        <v>650</v>
      </c>
      <c r="T82" s="669"/>
      <c r="U82" s="581">
        <v>500000</v>
      </c>
      <c r="V82" s="670" t="s">
        <v>71</v>
      </c>
      <c r="W82" s="563" t="s">
        <v>61</v>
      </c>
      <c r="X82" s="575">
        <v>4</v>
      </c>
    </row>
    <row r="83" spans="1:24" ht="12">
      <c r="A83" s="40"/>
      <c r="B83" s="39"/>
      <c r="C83" s="657"/>
      <c r="D83" s="671"/>
      <c r="E83" s="671"/>
      <c r="F83" s="672"/>
      <c r="G83" s="671"/>
      <c r="H83" s="671"/>
      <c r="I83" s="671"/>
      <c r="J83" s="671"/>
      <c r="K83" s="671"/>
      <c r="L83" s="673"/>
      <c r="M83" s="666"/>
      <c r="N83" s="672"/>
      <c r="O83" s="667"/>
      <c r="P83" s="666"/>
      <c r="Q83" s="672"/>
      <c r="R83" s="665"/>
      <c r="S83" s="674"/>
      <c r="T83" s="669"/>
      <c r="U83" s="581"/>
      <c r="V83" s="675" t="s">
        <v>72</v>
      </c>
      <c r="W83" s="453"/>
      <c r="X83" s="575"/>
    </row>
    <row r="84" spans="1:24" ht="12">
      <c r="A84" s="40"/>
      <c r="B84" s="39"/>
      <c r="C84" s="657"/>
      <c r="D84" s="671"/>
      <c r="E84" s="671"/>
      <c r="F84" s="672"/>
      <c r="G84" s="671"/>
      <c r="H84" s="673"/>
      <c r="I84" s="671"/>
      <c r="J84" s="671"/>
      <c r="K84" s="671"/>
      <c r="L84" s="673"/>
      <c r="M84" s="666"/>
      <c r="N84" s="672"/>
      <c r="O84" s="667"/>
      <c r="P84" s="666"/>
      <c r="Q84" s="672"/>
      <c r="R84" s="665"/>
      <c r="S84" s="670"/>
      <c r="T84" s="464"/>
      <c r="U84" s="581"/>
      <c r="V84" s="675" t="s">
        <v>73</v>
      </c>
      <c r="W84" s="453"/>
      <c r="X84" s="575"/>
    </row>
    <row r="85" spans="1:24" ht="12">
      <c r="A85" s="534">
        <v>303</v>
      </c>
      <c r="B85" s="535" t="s">
        <v>74</v>
      </c>
      <c r="C85" s="676" t="s">
        <v>464</v>
      </c>
      <c r="D85" s="677" t="s">
        <v>465</v>
      </c>
      <c r="E85" s="677" t="s">
        <v>465</v>
      </c>
      <c r="F85" s="677" t="s">
        <v>465</v>
      </c>
      <c r="G85" s="677" t="s">
        <v>465</v>
      </c>
      <c r="H85" s="677" t="s">
        <v>465</v>
      </c>
      <c r="I85" s="677" t="s">
        <v>465</v>
      </c>
      <c r="J85" s="677" t="s">
        <v>465</v>
      </c>
      <c r="K85" s="677" t="s">
        <v>465</v>
      </c>
      <c r="L85" s="677" t="s">
        <v>465</v>
      </c>
      <c r="M85" s="678" t="s">
        <v>61</v>
      </c>
      <c r="N85" s="679" t="s">
        <v>61</v>
      </c>
      <c r="O85" s="680" t="s">
        <v>61</v>
      </c>
      <c r="P85" s="680" t="s">
        <v>61</v>
      </c>
      <c r="Q85" s="679" t="s">
        <v>61</v>
      </c>
      <c r="R85" s="679" t="s">
        <v>61</v>
      </c>
      <c r="S85" s="1166" t="s">
        <v>61</v>
      </c>
      <c r="T85" s="1167"/>
      <c r="U85" s="679" t="s">
        <v>61</v>
      </c>
      <c r="V85" s="679" t="s">
        <v>61</v>
      </c>
      <c r="W85" s="679" t="s">
        <v>61</v>
      </c>
      <c r="X85" s="681">
        <v>1</v>
      </c>
    </row>
    <row r="86" spans="1:24" ht="12">
      <c r="A86" s="40"/>
      <c r="B86" s="39"/>
      <c r="C86" s="657"/>
      <c r="D86" s="673"/>
      <c r="E86" s="673"/>
      <c r="F86" s="682"/>
      <c r="G86" s="673"/>
      <c r="H86" s="671"/>
      <c r="I86" s="671"/>
      <c r="J86" s="671"/>
      <c r="K86" s="671"/>
      <c r="L86" s="673"/>
      <c r="M86" s="666"/>
      <c r="N86" s="682"/>
      <c r="O86" s="667"/>
      <c r="P86" s="667"/>
      <c r="Q86" s="682"/>
      <c r="R86" s="581"/>
      <c r="S86" s="674"/>
      <c r="T86" s="669"/>
      <c r="U86" s="581"/>
      <c r="V86" s="675"/>
      <c r="W86" s="453"/>
      <c r="X86" s="575"/>
    </row>
    <row r="87" spans="1:24" ht="12">
      <c r="A87" s="40"/>
      <c r="B87" s="39"/>
      <c r="C87" s="657"/>
      <c r="D87" s="683"/>
      <c r="E87" s="683"/>
      <c r="F87" s="684"/>
      <c r="G87" s="683"/>
      <c r="H87" s="683"/>
      <c r="I87" s="671"/>
      <c r="J87" s="671"/>
      <c r="K87" s="671"/>
      <c r="L87" s="673"/>
      <c r="M87" s="666"/>
      <c r="N87" s="684"/>
      <c r="O87" s="667"/>
      <c r="P87" s="667"/>
      <c r="Q87" s="684"/>
      <c r="R87" s="665"/>
      <c r="S87" s="685"/>
      <c r="T87" s="464"/>
      <c r="U87" s="581"/>
      <c r="V87" s="675"/>
      <c r="W87" s="453"/>
      <c r="X87" s="575"/>
    </row>
    <row r="88" spans="1:24" ht="12">
      <c r="A88" s="534">
        <v>305</v>
      </c>
      <c r="B88" s="535" t="s">
        <v>75</v>
      </c>
      <c r="C88" s="676" t="s">
        <v>662</v>
      </c>
      <c r="D88" s="686">
        <v>912</v>
      </c>
      <c r="E88" s="686">
        <v>2117</v>
      </c>
      <c r="F88" s="679">
        <v>0</v>
      </c>
      <c r="G88" s="611">
        <v>110</v>
      </c>
      <c r="H88" s="665">
        <v>691</v>
      </c>
      <c r="I88" s="687">
        <v>899</v>
      </c>
      <c r="J88" s="687">
        <v>229</v>
      </c>
      <c r="K88" s="687">
        <v>188</v>
      </c>
      <c r="L88" s="686">
        <v>417</v>
      </c>
      <c r="M88" s="688">
        <v>2.3</v>
      </c>
      <c r="N88" s="679" t="s">
        <v>61</v>
      </c>
      <c r="O88" s="689">
        <v>42.47</v>
      </c>
      <c r="P88" s="477">
        <v>19.7</v>
      </c>
      <c r="Q88" s="679" t="s">
        <v>61</v>
      </c>
      <c r="R88" s="687">
        <v>2134</v>
      </c>
      <c r="S88" s="690" t="s">
        <v>650</v>
      </c>
      <c r="T88" s="691"/>
      <c r="U88" s="692">
        <v>420000</v>
      </c>
      <c r="V88" s="693" t="s">
        <v>76</v>
      </c>
      <c r="W88" s="472" t="s">
        <v>77</v>
      </c>
      <c r="X88" s="681">
        <v>4</v>
      </c>
    </row>
    <row r="89" spans="1:24" ht="12">
      <c r="A89" s="40"/>
      <c r="B89" s="39"/>
      <c r="C89" s="657"/>
      <c r="D89" s="673"/>
      <c r="E89" s="673"/>
      <c r="F89" s="682"/>
      <c r="G89" s="673"/>
      <c r="H89" s="671"/>
      <c r="I89" s="671"/>
      <c r="J89" s="671"/>
      <c r="K89" s="671"/>
      <c r="L89" s="673"/>
      <c r="M89" s="666"/>
      <c r="N89" s="682"/>
      <c r="O89" s="667"/>
      <c r="P89" s="667"/>
      <c r="Q89" s="682"/>
      <c r="R89" s="581"/>
      <c r="S89" s="674"/>
      <c r="T89" s="464"/>
      <c r="U89" s="581"/>
      <c r="V89" s="675" t="s">
        <v>78</v>
      </c>
      <c r="W89" s="675" t="s">
        <v>79</v>
      </c>
      <c r="X89" s="575"/>
    </row>
    <row r="90" spans="1:24" ht="12">
      <c r="A90" s="40"/>
      <c r="B90" s="39"/>
      <c r="C90" s="657"/>
      <c r="D90" s="673"/>
      <c r="E90" s="673"/>
      <c r="F90" s="682"/>
      <c r="G90" s="673"/>
      <c r="H90" s="671"/>
      <c r="I90" s="671"/>
      <c r="J90" s="671"/>
      <c r="K90" s="671"/>
      <c r="L90" s="673"/>
      <c r="M90" s="666"/>
      <c r="N90" s="682"/>
      <c r="O90" s="667"/>
      <c r="P90" s="667"/>
      <c r="Q90" s="682"/>
      <c r="R90" s="581"/>
      <c r="S90" s="674"/>
      <c r="T90" s="464"/>
      <c r="U90" s="581"/>
      <c r="V90" s="675" t="s">
        <v>80</v>
      </c>
      <c r="W90" s="581">
        <v>10000</v>
      </c>
      <c r="X90" s="575"/>
    </row>
    <row r="91" spans="1:24" ht="12">
      <c r="A91" s="40"/>
      <c r="B91" s="39"/>
      <c r="C91" s="657"/>
      <c r="D91" s="673"/>
      <c r="E91" s="673"/>
      <c r="F91" s="682"/>
      <c r="G91" s="673"/>
      <c r="H91" s="671"/>
      <c r="I91" s="671"/>
      <c r="J91" s="671"/>
      <c r="K91" s="671"/>
      <c r="L91" s="673"/>
      <c r="M91" s="666"/>
      <c r="N91" s="682"/>
      <c r="O91" s="667"/>
      <c r="P91" s="667"/>
      <c r="Q91" s="682"/>
      <c r="R91" s="665"/>
      <c r="S91" s="674"/>
      <c r="T91" s="464"/>
      <c r="U91" s="581"/>
      <c r="V91" s="453"/>
      <c r="W91" s="453"/>
      <c r="X91" s="575"/>
    </row>
    <row r="92" spans="1:24" ht="12">
      <c r="A92" s="534">
        <v>306</v>
      </c>
      <c r="B92" s="535" t="s">
        <v>81</v>
      </c>
      <c r="C92" s="676" t="s">
        <v>659</v>
      </c>
      <c r="D92" s="686">
        <v>8143</v>
      </c>
      <c r="E92" s="686">
        <v>13499</v>
      </c>
      <c r="F92" s="679">
        <v>0</v>
      </c>
      <c r="G92" s="686">
        <v>544</v>
      </c>
      <c r="H92" s="687">
        <v>6764</v>
      </c>
      <c r="I92" s="687">
        <v>5111</v>
      </c>
      <c r="J92" s="687">
        <v>684</v>
      </c>
      <c r="K92" s="687">
        <v>396</v>
      </c>
      <c r="L92" s="686">
        <v>1080</v>
      </c>
      <c r="M92" s="688">
        <v>1.7</v>
      </c>
      <c r="N92" s="679" t="s">
        <v>61</v>
      </c>
      <c r="O92" s="689">
        <v>37.86</v>
      </c>
      <c r="P92" s="477">
        <v>8</v>
      </c>
      <c r="Q92" s="679" t="s">
        <v>61</v>
      </c>
      <c r="R92" s="687">
        <v>13429</v>
      </c>
      <c r="S92" s="690" t="s">
        <v>650</v>
      </c>
      <c r="T92" s="694"/>
      <c r="U92" s="692">
        <v>420000</v>
      </c>
      <c r="V92" s="693" t="s">
        <v>660</v>
      </c>
      <c r="W92" s="679" t="s">
        <v>61</v>
      </c>
      <c r="X92" s="681">
        <v>5</v>
      </c>
    </row>
    <row r="93" spans="1:24" ht="12">
      <c r="A93" s="40"/>
      <c r="B93" s="39"/>
      <c r="C93" s="657"/>
      <c r="D93" s="671"/>
      <c r="E93" s="671"/>
      <c r="F93" s="672"/>
      <c r="G93" s="671"/>
      <c r="H93" s="671"/>
      <c r="I93" s="671"/>
      <c r="J93" s="671"/>
      <c r="K93" s="671"/>
      <c r="L93" s="673"/>
      <c r="M93" s="666"/>
      <c r="N93" s="672"/>
      <c r="O93" s="667"/>
      <c r="P93" s="666"/>
      <c r="Q93" s="672"/>
      <c r="R93" s="665"/>
      <c r="S93" s="674"/>
      <c r="T93" s="669"/>
      <c r="U93" s="665" t="s">
        <v>655</v>
      </c>
      <c r="V93" s="581" t="s">
        <v>105</v>
      </c>
      <c r="W93" s="453"/>
      <c r="X93" s="575"/>
    </row>
    <row r="94" spans="1:24" ht="12">
      <c r="A94" s="40"/>
      <c r="B94" s="39"/>
      <c r="C94" s="657"/>
      <c r="D94" s="671"/>
      <c r="E94" s="671"/>
      <c r="F94" s="672"/>
      <c r="G94" s="671"/>
      <c r="H94" s="671"/>
      <c r="I94" s="671"/>
      <c r="J94" s="671"/>
      <c r="K94" s="671"/>
      <c r="L94" s="673"/>
      <c r="M94" s="666"/>
      <c r="N94" s="672"/>
      <c r="O94" s="667"/>
      <c r="P94" s="666"/>
      <c r="Q94" s="672"/>
      <c r="R94" s="581"/>
      <c r="S94" s="674"/>
      <c r="T94" s="669"/>
      <c r="U94" s="581"/>
      <c r="V94" s="695" t="s">
        <v>661</v>
      </c>
      <c r="W94" s="453"/>
      <c r="X94" s="575"/>
    </row>
    <row r="95" spans="1:24" ht="12">
      <c r="A95" s="40"/>
      <c r="B95" s="39"/>
      <c r="C95" s="657"/>
      <c r="D95" s="671"/>
      <c r="E95" s="671"/>
      <c r="F95" s="672"/>
      <c r="G95" s="671"/>
      <c r="H95" s="671"/>
      <c r="I95" s="671"/>
      <c r="J95" s="671"/>
      <c r="K95" s="671"/>
      <c r="L95" s="673"/>
      <c r="M95" s="666"/>
      <c r="N95" s="672"/>
      <c r="O95" s="667"/>
      <c r="P95" s="666"/>
      <c r="Q95" s="672"/>
      <c r="R95" s="581"/>
      <c r="S95" s="674"/>
      <c r="T95" s="669"/>
      <c r="U95" s="581"/>
      <c r="V95" s="695"/>
      <c r="W95" s="453"/>
      <c r="X95" s="575"/>
    </row>
    <row r="96" spans="1:24" ht="12">
      <c r="A96" s="40"/>
      <c r="B96" s="39"/>
      <c r="C96" s="657"/>
      <c r="D96" s="671"/>
      <c r="E96" s="671"/>
      <c r="F96" s="672"/>
      <c r="G96" s="671"/>
      <c r="H96" s="671"/>
      <c r="I96" s="671"/>
      <c r="J96" s="671"/>
      <c r="K96" s="671"/>
      <c r="L96" s="673"/>
      <c r="M96" s="666"/>
      <c r="N96" s="672"/>
      <c r="O96" s="667"/>
      <c r="P96" s="666"/>
      <c r="Q96" s="672"/>
      <c r="R96" s="581"/>
      <c r="S96" s="685"/>
      <c r="T96" s="464"/>
      <c r="U96" s="581"/>
      <c r="V96" s="453"/>
      <c r="W96" s="453"/>
      <c r="X96" s="575"/>
    </row>
    <row r="97" spans="1:24" ht="24">
      <c r="A97" s="534">
        <v>307</v>
      </c>
      <c r="B97" s="535" t="s">
        <v>82</v>
      </c>
      <c r="C97" s="676" t="s">
        <v>656</v>
      </c>
      <c r="D97" s="686">
        <v>11214</v>
      </c>
      <c r="E97" s="686">
        <v>18775</v>
      </c>
      <c r="F97" s="679">
        <v>0</v>
      </c>
      <c r="G97" s="686">
        <v>513</v>
      </c>
      <c r="H97" s="687">
        <v>6753</v>
      </c>
      <c r="I97" s="687">
        <v>9410</v>
      </c>
      <c r="J97" s="687">
        <v>1352</v>
      </c>
      <c r="K97" s="687">
        <v>747</v>
      </c>
      <c r="L97" s="686">
        <v>2099</v>
      </c>
      <c r="M97" s="688">
        <v>1.7</v>
      </c>
      <c r="N97" s="679" t="s">
        <v>61</v>
      </c>
      <c r="O97" s="689">
        <v>50.12</v>
      </c>
      <c r="P97" s="477">
        <v>11.18</v>
      </c>
      <c r="Q97" s="679" t="s">
        <v>61</v>
      </c>
      <c r="R97" s="687">
        <v>18627</v>
      </c>
      <c r="S97" s="690" t="s">
        <v>650</v>
      </c>
      <c r="T97" s="694"/>
      <c r="U97" s="692">
        <v>420000</v>
      </c>
      <c r="V97" s="693" t="s">
        <v>83</v>
      </c>
      <c r="W97" s="696" t="s">
        <v>152</v>
      </c>
      <c r="X97" s="681">
        <v>10</v>
      </c>
    </row>
    <row r="98" spans="1:24" ht="12">
      <c r="A98" s="40"/>
      <c r="B98" s="39"/>
      <c r="C98" s="657"/>
      <c r="D98" s="671"/>
      <c r="E98" s="671"/>
      <c r="F98" s="672"/>
      <c r="G98" s="671"/>
      <c r="H98" s="671"/>
      <c r="I98" s="671"/>
      <c r="J98" s="671"/>
      <c r="K98" s="671"/>
      <c r="L98" s="673"/>
      <c r="M98" s="666"/>
      <c r="N98" s="672"/>
      <c r="O98" s="667"/>
      <c r="P98" s="666"/>
      <c r="Q98" s="672"/>
      <c r="R98" s="581"/>
      <c r="S98" s="674"/>
      <c r="T98" s="697"/>
      <c r="U98" s="581"/>
      <c r="V98" s="675" t="s">
        <v>85</v>
      </c>
      <c r="W98" s="670" t="s">
        <v>113</v>
      </c>
      <c r="X98" s="575"/>
    </row>
    <row r="99" spans="1:24" ht="12">
      <c r="A99" s="40"/>
      <c r="B99" s="39"/>
      <c r="C99" s="657"/>
      <c r="D99" s="671"/>
      <c r="E99" s="671"/>
      <c r="F99" s="672"/>
      <c r="G99" s="671"/>
      <c r="H99" s="671"/>
      <c r="I99" s="671"/>
      <c r="J99" s="671"/>
      <c r="K99" s="671"/>
      <c r="L99" s="673"/>
      <c r="M99" s="666"/>
      <c r="N99" s="672"/>
      <c r="O99" s="667"/>
      <c r="P99" s="666"/>
      <c r="Q99" s="672"/>
      <c r="R99" s="581"/>
      <c r="S99" s="674"/>
      <c r="T99" s="669"/>
      <c r="U99" s="581"/>
      <c r="V99" s="675" t="s">
        <v>86</v>
      </c>
      <c r="W99" s="453" t="s">
        <v>657</v>
      </c>
      <c r="X99" s="575"/>
    </row>
    <row r="100" spans="1:24" ht="12">
      <c r="A100" s="40"/>
      <c r="B100" s="39"/>
      <c r="C100" s="657"/>
      <c r="D100" s="671"/>
      <c r="E100" s="671"/>
      <c r="F100" s="672"/>
      <c r="G100" s="671"/>
      <c r="H100" s="671"/>
      <c r="I100" s="671"/>
      <c r="J100" s="671"/>
      <c r="K100" s="671"/>
      <c r="L100" s="673"/>
      <c r="M100" s="666"/>
      <c r="N100" s="672"/>
      <c r="O100" s="667"/>
      <c r="P100" s="666"/>
      <c r="Q100" s="672"/>
      <c r="R100" s="581"/>
      <c r="S100" s="674"/>
      <c r="T100" s="669"/>
      <c r="U100" s="581"/>
      <c r="V100" s="453" t="s">
        <v>115</v>
      </c>
      <c r="W100" s="670" t="s">
        <v>117</v>
      </c>
      <c r="X100" s="575"/>
    </row>
    <row r="101" spans="1:24" ht="12">
      <c r="A101" s="40"/>
      <c r="B101" s="39"/>
      <c r="C101" s="657"/>
      <c r="D101" s="671"/>
      <c r="E101" s="671"/>
      <c r="F101" s="672"/>
      <c r="G101" s="671"/>
      <c r="H101" s="671"/>
      <c r="I101" s="671"/>
      <c r="J101" s="671"/>
      <c r="K101" s="671"/>
      <c r="L101" s="673"/>
      <c r="M101" s="666"/>
      <c r="N101" s="672"/>
      <c r="O101" s="667"/>
      <c r="P101" s="666"/>
      <c r="Q101" s="672"/>
      <c r="R101" s="581"/>
      <c r="S101" s="685"/>
      <c r="T101" s="464"/>
      <c r="U101" s="581"/>
      <c r="V101" s="698">
        <v>300000</v>
      </c>
      <c r="W101" s="453" t="s">
        <v>658</v>
      </c>
      <c r="X101" s="575"/>
    </row>
    <row r="102" spans="1:24" ht="72">
      <c r="A102" s="40"/>
      <c r="B102" s="39"/>
      <c r="C102" s="657"/>
      <c r="D102" s="671"/>
      <c r="E102" s="671"/>
      <c r="F102" s="672"/>
      <c r="G102" s="671"/>
      <c r="H102" s="671"/>
      <c r="I102" s="671"/>
      <c r="J102" s="671"/>
      <c r="K102" s="671"/>
      <c r="L102" s="673"/>
      <c r="M102" s="666"/>
      <c r="N102" s="672"/>
      <c r="O102" s="667"/>
      <c r="P102" s="666"/>
      <c r="Q102" s="672"/>
      <c r="R102" s="581"/>
      <c r="S102" s="685"/>
      <c r="T102" s="464"/>
      <c r="U102" s="581"/>
      <c r="V102" s="699" t="s">
        <v>151</v>
      </c>
      <c r="W102" s="699" t="s">
        <v>153</v>
      </c>
      <c r="X102" s="575"/>
    </row>
    <row r="103" spans="1:24" ht="12">
      <c r="A103" s="40"/>
      <c r="B103" s="39"/>
      <c r="C103" s="657"/>
      <c r="D103" s="671"/>
      <c r="E103" s="671"/>
      <c r="F103" s="672"/>
      <c r="G103" s="671"/>
      <c r="H103" s="671"/>
      <c r="I103" s="671"/>
      <c r="J103" s="671"/>
      <c r="K103" s="671"/>
      <c r="L103" s="673"/>
      <c r="M103" s="666"/>
      <c r="N103" s="672"/>
      <c r="O103" s="667"/>
      <c r="P103" s="666"/>
      <c r="Q103" s="672"/>
      <c r="R103" s="581"/>
      <c r="S103" s="453"/>
      <c r="T103" s="464"/>
      <c r="U103" s="581"/>
      <c r="V103" s="453"/>
      <c r="W103" s="670" t="s">
        <v>154</v>
      </c>
      <c r="X103" s="575"/>
    </row>
    <row r="104" spans="1:24" ht="12">
      <c r="A104" s="534">
        <v>308</v>
      </c>
      <c r="B104" s="535" t="s">
        <v>87</v>
      </c>
      <c r="C104" s="676" t="s">
        <v>653</v>
      </c>
      <c r="D104" s="686">
        <v>1871</v>
      </c>
      <c r="E104" s="686">
        <v>2654</v>
      </c>
      <c r="F104" s="679">
        <v>0</v>
      </c>
      <c r="G104" s="686">
        <v>88</v>
      </c>
      <c r="H104" s="687">
        <v>889</v>
      </c>
      <c r="I104" s="687">
        <v>1287</v>
      </c>
      <c r="J104" s="687">
        <v>239</v>
      </c>
      <c r="K104" s="687">
        <v>151</v>
      </c>
      <c r="L104" s="686">
        <v>390</v>
      </c>
      <c r="M104" s="688">
        <v>1.4</v>
      </c>
      <c r="N104" s="679" t="s">
        <v>61</v>
      </c>
      <c r="O104" s="689">
        <v>48.49</v>
      </c>
      <c r="P104" s="477">
        <v>14.69</v>
      </c>
      <c r="Q104" s="679" t="s">
        <v>61</v>
      </c>
      <c r="R104" s="687">
        <v>2534</v>
      </c>
      <c r="S104" s="690" t="s">
        <v>650</v>
      </c>
      <c r="T104" s="700"/>
      <c r="U104" s="692">
        <v>420000</v>
      </c>
      <c r="V104" s="693" t="s">
        <v>654</v>
      </c>
      <c r="W104" s="679" t="s">
        <v>61</v>
      </c>
      <c r="X104" s="681">
        <v>5</v>
      </c>
    </row>
    <row r="105" spans="1:24" ht="12">
      <c r="A105" s="40"/>
      <c r="B105" s="39"/>
      <c r="C105" s="657"/>
      <c r="D105" s="673"/>
      <c r="E105" s="673"/>
      <c r="F105" s="682"/>
      <c r="G105" s="673"/>
      <c r="H105" s="671"/>
      <c r="I105" s="671"/>
      <c r="J105" s="671"/>
      <c r="K105" s="671"/>
      <c r="L105" s="673"/>
      <c r="M105" s="666"/>
      <c r="N105" s="682"/>
      <c r="O105" s="667"/>
      <c r="P105" s="667"/>
      <c r="Q105" s="682"/>
      <c r="R105" s="581"/>
      <c r="S105" s="674"/>
      <c r="T105" s="669"/>
      <c r="U105" s="665" t="s">
        <v>655</v>
      </c>
      <c r="V105" s="675" t="s">
        <v>80</v>
      </c>
      <c r="W105" s="701"/>
      <c r="X105" s="575"/>
    </row>
    <row r="106" spans="1:24" ht="12">
      <c r="A106" s="536"/>
      <c r="B106" s="537"/>
      <c r="C106" s="702"/>
      <c r="D106" s="683"/>
      <c r="E106" s="683"/>
      <c r="F106" s="684"/>
      <c r="G106" s="683"/>
      <c r="H106" s="703"/>
      <c r="I106" s="703"/>
      <c r="J106" s="703"/>
      <c r="K106" s="703"/>
      <c r="L106" s="683"/>
      <c r="M106" s="704"/>
      <c r="N106" s="684"/>
      <c r="O106" s="704"/>
      <c r="P106" s="704"/>
      <c r="Q106" s="684"/>
      <c r="R106" s="705"/>
      <c r="S106" s="706"/>
      <c r="T106" s="468"/>
      <c r="U106" s="707"/>
      <c r="V106" s="466"/>
      <c r="W106" s="466"/>
      <c r="X106" s="708"/>
    </row>
    <row r="107" spans="1:24" ht="12">
      <c r="A107" s="534">
        <v>309</v>
      </c>
      <c r="B107" s="535" t="s">
        <v>88</v>
      </c>
      <c r="C107" s="676" t="s">
        <v>649</v>
      </c>
      <c r="D107" s="686">
        <v>34752</v>
      </c>
      <c r="E107" s="686">
        <v>78399</v>
      </c>
      <c r="F107" s="679">
        <v>0</v>
      </c>
      <c r="G107" s="686">
        <v>5422</v>
      </c>
      <c r="H107" s="687">
        <v>30273</v>
      </c>
      <c r="I107" s="687">
        <v>31896</v>
      </c>
      <c r="J107" s="687">
        <v>7283</v>
      </c>
      <c r="K107" s="687">
        <v>3525</v>
      </c>
      <c r="L107" s="686">
        <v>10808</v>
      </c>
      <c r="M107" s="688">
        <v>2.3</v>
      </c>
      <c r="N107" s="679" t="s">
        <v>61</v>
      </c>
      <c r="O107" s="689">
        <v>40.68</v>
      </c>
      <c r="P107" s="463">
        <v>13.79</v>
      </c>
      <c r="Q107" s="679" t="s">
        <v>61</v>
      </c>
      <c r="R107" s="687">
        <v>77748</v>
      </c>
      <c r="S107" s="690" t="s">
        <v>650</v>
      </c>
      <c r="T107" s="694"/>
      <c r="U107" s="692">
        <v>420000</v>
      </c>
      <c r="V107" s="693" t="s">
        <v>89</v>
      </c>
      <c r="W107" s="472" t="s">
        <v>84</v>
      </c>
      <c r="X107" s="681">
        <v>31</v>
      </c>
    </row>
    <row r="108" spans="1:24" ht="12">
      <c r="A108" s="40"/>
      <c r="B108" s="39"/>
      <c r="C108" s="657"/>
      <c r="D108" s="671"/>
      <c r="E108" s="671"/>
      <c r="F108" s="672"/>
      <c r="G108" s="671"/>
      <c r="H108" s="671"/>
      <c r="I108" s="671"/>
      <c r="J108" s="671"/>
      <c r="K108" s="671"/>
      <c r="L108" s="673"/>
      <c r="M108" s="666"/>
      <c r="N108" s="672"/>
      <c r="O108" s="667"/>
      <c r="P108" s="666"/>
      <c r="Q108" s="672"/>
      <c r="R108" s="581"/>
      <c r="S108" s="674"/>
      <c r="T108" s="669"/>
      <c r="U108" s="581"/>
      <c r="V108" s="675" t="s">
        <v>90</v>
      </c>
      <c r="W108" s="670" t="s">
        <v>91</v>
      </c>
      <c r="X108" s="575"/>
    </row>
    <row r="109" spans="1:24" ht="12">
      <c r="A109" s="40"/>
      <c r="B109" s="39"/>
      <c r="C109" s="657"/>
      <c r="D109" s="671"/>
      <c r="E109" s="671"/>
      <c r="F109" s="672"/>
      <c r="G109" s="671"/>
      <c r="H109" s="671"/>
      <c r="I109" s="671"/>
      <c r="J109" s="671"/>
      <c r="K109" s="671"/>
      <c r="L109" s="673"/>
      <c r="M109" s="666"/>
      <c r="N109" s="672"/>
      <c r="O109" s="667"/>
      <c r="P109" s="666"/>
      <c r="Q109" s="672"/>
      <c r="R109" s="581"/>
      <c r="S109" s="670"/>
      <c r="T109" s="464"/>
      <c r="U109" s="581"/>
      <c r="V109" s="453"/>
      <c r="W109" s="453" t="s">
        <v>92</v>
      </c>
      <c r="X109" s="575"/>
    </row>
    <row r="110" spans="1:24" ht="12">
      <c r="A110" s="40"/>
      <c r="B110" s="39"/>
      <c r="C110" s="657"/>
      <c r="D110" s="671"/>
      <c r="E110" s="671"/>
      <c r="F110" s="672"/>
      <c r="G110" s="671"/>
      <c r="H110" s="671"/>
      <c r="I110" s="671"/>
      <c r="J110" s="671"/>
      <c r="K110" s="671"/>
      <c r="L110" s="673"/>
      <c r="M110" s="666"/>
      <c r="N110" s="672"/>
      <c r="O110" s="667"/>
      <c r="P110" s="666"/>
      <c r="Q110" s="672"/>
      <c r="R110" s="581"/>
      <c r="S110" s="453"/>
      <c r="T110" s="464"/>
      <c r="U110" s="581"/>
      <c r="V110" s="453"/>
      <c r="W110" s="670" t="s">
        <v>93</v>
      </c>
      <c r="X110" s="575"/>
    </row>
    <row r="111" spans="1:24" ht="12">
      <c r="A111" s="40"/>
      <c r="B111" s="39"/>
      <c r="C111" s="657"/>
      <c r="D111" s="709"/>
      <c r="E111" s="709"/>
      <c r="F111" s="672"/>
      <c r="G111" s="671"/>
      <c r="H111" s="709"/>
      <c r="I111" s="709"/>
      <c r="J111" s="709"/>
      <c r="K111" s="709"/>
      <c r="L111" s="710"/>
      <c r="M111" s="666"/>
      <c r="N111" s="672"/>
      <c r="O111" s="667"/>
      <c r="P111" s="666"/>
      <c r="Q111" s="672"/>
      <c r="R111" s="581"/>
      <c r="S111" s="453"/>
      <c r="T111" s="464"/>
      <c r="U111" s="581"/>
      <c r="V111" s="453"/>
      <c r="W111" s="453" t="s">
        <v>651</v>
      </c>
      <c r="X111" s="575"/>
    </row>
    <row r="112" spans="1:24" ht="12">
      <c r="A112" s="40"/>
      <c r="B112" s="39"/>
      <c r="C112" s="657"/>
      <c r="D112" s="709"/>
      <c r="E112" s="709"/>
      <c r="F112" s="672"/>
      <c r="G112" s="671"/>
      <c r="H112" s="709"/>
      <c r="I112" s="709"/>
      <c r="J112" s="709"/>
      <c r="K112" s="709"/>
      <c r="L112" s="710"/>
      <c r="M112" s="666"/>
      <c r="N112" s="653"/>
      <c r="O112" s="667"/>
      <c r="P112" s="666"/>
      <c r="Q112" s="661"/>
      <c r="R112" s="581"/>
      <c r="S112" s="453"/>
      <c r="T112" s="464"/>
      <c r="U112" s="581"/>
      <c r="V112" s="453"/>
      <c r="W112" s="453" t="s">
        <v>94</v>
      </c>
      <c r="X112" s="575"/>
    </row>
    <row r="113" spans="1:24" ht="12">
      <c r="A113" s="40"/>
      <c r="B113" s="39"/>
      <c r="C113" s="657"/>
      <c r="D113" s="709"/>
      <c r="E113" s="709"/>
      <c r="F113" s="672"/>
      <c r="G113" s="709"/>
      <c r="H113" s="709"/>
      <c r="I113" s="709"/>
      <c r="J113" s="709"/>
      <c r="K113" s="709"/>
      <c r="L113" s="710"/>
      <c r="M113" s="666"/>
      <c r="N113" s="653"/>
      <c r="O113" s="667"/>
      <c r="P113" s="666"/>
      <c r="Q113" s="661"/>
      <c r="R113" s="581"/>
      <c r="S113" s="453"/>
      <c r="T113" s="464"/>
      <c r="U113" s="581"/>
      <c r="V113" s="453"/>
      <c r="W113" s="453" t="s">
        <v>112</v>
      </c>
      <c r="X113" s="575"/>
    </row>
    <row r="114" spans="1:24" ht="12">
      <c r="A114" s="40"/>
      <c r="B114" s="39"/>
      <c r="C114" s="657"/>
      <c r="D114" s="709"/>
      <c r="E114" s="709"/>
      <c r="F114" s="672"/>
      <c r="G114" s="709"/>
      <c r="H114" s="709"/>
      <c r="I114" s="709"/>
      <c r="J114" s="709"/>
      <c r="K114" s="709"/>
      <c r="L114" s="710"/>
      <c r="M114" s="666"/>
      <c r="N114" s="653"/>
      <c r="O114" s="667"/>
      <c r="P114" s="666"/>
      <c r="Q114" s="661"/>
      <c r="R114" s="581"/>
      <c r="S114" s="453"/>
      <c r="T114" s="464"/>
      <c r="U114" s="581"/>
      <c r="V114" s="453"/>
      <c r="W114" s="463" t="s">
        <v>92</v>
      </c>
      <c r="X114" s="575"/>
    </row>
    <row r="115" spans="1:24" ht="12">
      <c r="A115" s="40"/>
      <c r="B115" s="39"/>
      <c r="C115" s="657"/>
      <c r="D115" s="709"/>
      <c r="E115" s="709"/>
      <c r="F115" s="672"/>
      <c r="G115" s="709"/>
      <c r="H115" s="709"/>
      <c r="I115" s="709"/>
      <c r="J115" s="709"/>
      <c r="K115" s="709"/>
      <c r="L115" s="710"/>
      <c r="M115" s="666"/>
      <c r="N115" s="653"/>
      <c r="O115" s="667"/>
      <c r="P115" s="666"/>
      <c r="Q115" s="661"/>
      <c r="R115" s="581"/>
      <c r="S115" s="453"/>
      <c r="T115" s="464"/>
      <c r="U115" s="581"/>
      <c r="V115" s="453"/>
      <c r="W115" s="453" t="s">
        <v>113</v>
      </c>
      <c r="X115" s="575"/>
    </row>
    <row r="116" spans="1:24" ht="24">
      <c r="A116" s="40"/>
      <c r="B116" s="39"/>
      <c r="C116" s="657"/>
      <c r="D116" s="709"/>
      <c r="E116" s="709"/>
      <c r="F116" s="672"/>
      <c r="G116" s="709"/>
      <c r="H116" s="709"/>
      <c r="I116" s="709"/>
      <c r="J116" s="709"/>
      <c r="K116" s="709"/>
      <c r="L116" s="711"/>
      <c r="M116" s="666"/>
      <c r="N116" s="653"/>
      <c r="O116" s="712"/>
      <c r="P116" s="713"/>
      <c r="Q116" s="714"/>
      <c r="R116" s="594"/>
      <c r="S116" s="478"/>
      <c r="T116" s="715"/>
      <c r="U116" s="594"/>
      <c r="V116" s="478"/>
      <c r="W116" s="716" t="s">
        <v>652</v>
      </c>
      <c r="X116" s="717"/>
    </row>
    <row r="117" spans="1:24" ht="12">
      <c r="A117" s="538"/>
      <c r="B117" s="539"/>
      <c r="C117" s="718"/>
      <c r="D117" s="719"/>
      <c r="E117" s="719"/>
      <c r="F117" s="719"/>
      <c r="G117" s="719"/>
      <c r="H117" s="719"/>
      <c r="I117" s="719"/>
      <c r="J117" s="719"/>
      <c r="K117" s="719"/>
      <c r="L117" s="719"/>
      <c r="M117" s="720"/>
      <c r="N117" s="720"/>
      <c r="O117" s="720"/>
      <c r="P117" s="720"/>
      <c r="Q117" s="721"/>
      <c r="R117" s="721"/>
      <c r="S117" s="722"/>
      <c r="T117" s="722"/>
      <c r="U117" s="721"/>
      <c r="V117" s="722"/>
      <c r="W117" s="722"/>
      <c r="X117" s="544"/>
    </row>
    <row r="118" spans="1:24" ht="12">
      <c r="A118" s="540"/>
      <c r="B118" s="541"/>
      <c r="C118" s="638" t="s">
        <v>466</v>
      </c>
      <c r="D118" s="643"/>
      <c r="E118" s="643"/>
      <c r="F118" s="643"/>
      <c r="G118" s="643"/>
      <c r="H118" s="643"/>
      <c r="I118" s="643"/>
      <c r="J118" s="643"/>
      <c r="K118" s="643"/>
      <c r="L118" s="643"/>
      <c r="M118" s="643"/>
      <c r="N118" s="643"/>
      <c r="O118" s="607" t="s">
        <v>452</v>
      </c>
      <c r="P118" s="607"/>
      <c r="Q118" s="607"/>
      <c r="R118" s="607"/>
      <c r="S118" s="464"/>
      <c r="T118" s="553"/>
      <c r="U118" s="607"/>
      <c r="V118" s="464"/>
      <c r="W118" s="464"/>
      <c r="X118" s="544"/>
    </row>
    <row r="119" spans="1:24" ht="12" customHeight="1">
      <c r="A119" s="3"/>
      <c r="B119" s="528"/>
      <c r="C119" s="723" t="s">
        <v>111</v>
      </c>
      <c r="D119" s="643"/>
      <c r="E119" s="643"/>
      <c r="F119" s="643"/>
      <c r="G119" s="643"/>
      <c r="H119" s="643"/>
      <c r="I119" s="643"/>
      <c r="J119" s="643"/>
      <c r="K119" s="643"/>
      <c r="L119" s="643"/>
      <c r="M119" s="643"/>
      <c r="N119" s="643"/>
      <c r="O119" s="643" t="s">
        <v>453</v>
      </c>
      <c r="P119" s="643"/>
      <c r="Q119" s="544"/>
      <c r="R119" s="544"/>
      <c r="S119" s="544"/>
      <c r="T119" s="544"/>
      <c r="U119" s="544"/>
      <c r="V119" s="544"/>
      <c r="W119" s="544"/>
      <c r="X119" s="544"/>
    </row>
    <row r="120" spans="1:24" ht="12">
      <c r="A120" s="3"/>
      <c r="B120" s="528"/>
      <c r="C120" s="724" t="s">
        <v>501</v>
      </c>
      <c r="D120" s="643"/>
      <c r="E120" s="643"/>
      <c r="F120" s="643"/>
      <c r="G120" s="643"/>
      <c r="H120" s="643"/>
      <c r="I120" s="643"/>
      <c r="J120" s="643"/>
      <c r="K120" s="643"/>
      <c r="L120" s="643"/>
      <c r="M120" s="643"/>
      <c r="N120" s="643"/>
      <c r="O120" s="643"/>
      <c r="P120" s="643"/>
      <c r="Q120" s="544"/>
      <c r="R120" s="544"/>
      <c r="S120" s="544"/>
      <c r="T120" s="544"/>
      <c r="U120" s="544"/>
      <c r="V120" s="544"/>
      <c r="W120" s="544"/>
      <c r="X120" s="544"/>
    </row>
    <row r="121" spans="1:24" ht="12">
      <c r="A121" s="3"/>
      <c r="B121" s="528"/>
      <c r="C121" s="638" t="s">
        <v>135</v>
      </c>
      <c r="D121" s="646"/>
      <c r="E121" s="646"/>
      <c r="F121" s="643"/>
      <c r="G121" s="643"/>
      <c r="H121" s="643"/>
      <c r="I121" s="643"/>
      <c r="J121" s="643"/>
      <c r="K121" s="643"/>
      <c r="L121" s="643"/>
      <c r="M121" s="643"/>
      <c r="N121" s="646"/>
      <c r="O121" s="643"/>
      <c r="P121" s="643"/>
      <c r="Q121" s="544"/>
      <c r="R121" s="544"/>
      <c r="S121" s="544"/>
      <c r="T121" s="544"/>
      <c r="U121" s="544"/>
      <c r="V121" s="544"/>
      <c r="W121" s="544"/>
      <c r="X121" s="544"/>
    </row>
    <row r="122" spans="1:24" ht="12">
      <c r="A122" s="3"/>
      <c r="B122" s="529"/>
      <c r="C122" s="638" t="s">
        <v>467</v>
      </c>
      <c r="D122" s="646"/>
      <c r="E122" s="646"/>
      <c r="F122" s="643"/>
      <c r="G122" s="643"/>
      <c r="H122" s="643"/>
      <c r="I122" s="643"/>
      <c r="J122" s="643"/>
      <c r="K122" s="643"/>
      <c r="L122" s="643"/>
      <c r="M122" s="643"/>
      <c r="N122" s="646"/>
      <c r="O122" s="646"/>
      <c r="P122" s="646"/>
      <c r="Q122" s="549"/>
      <c r="R122" s="549"/>
      <c r="S122" s="549"/>
      <c r="T122" s="549"/>
      <c r="U122" s="549"/>
      <c r="V122" s="549"/>
      <c r="W122" s="549"/>
      <c r="X122" s="544"/>
    </row>
    <row r="123" spans="1:24" ht="12">
      <c r="A123" s="3"/>
      <c r="B123" s="529"/>
      <c r="C123" s="638" t="s">
        <v>468</v>
      </c>
      <c r="D123" s="646"/>
      <c r="E123" s="646"/>
      <c r="F123" s="643"/>
      <c r="G123" s="643"/>
      <c r="H123" s="643"/>
      <c r="I123" s="643"/>
      <c r="J123" s="643"/>
      <c r="K123" s="643"/>
      <c r="L123" s="643"/>
      <c r="M123" s="643"/>
      <c r="N123" s="646"/>
      <c r="O123" s="646"/>
      <c r="P123" s="646"/>
      <c r="Q123" s="549"/>
      <c r="R123" s="549"/>
      <c r="S123" s="549"/>
      <c r="T123" s="549"/>
      <c r="U123" s="549"/>
      <c r="V123" s="549"/>
      <c r="W123" s="549"/>
      <c r="X123" s="544"/>
    </row>
    <row r="124" spans="1:24" ht="12">
      <c r="A124" s="3"/>
      <c r="B124" s="529"/>
      <c r="C124" s="723" t="s">
        <v>469</v>
      </c>
      <c r="D124" s="646"/>
      <c r="E124" s="646"/>
      <c r="F124" s="643"/>
      <c r="G124" s="643"/>
      <c r="H124" s="643"/>
      <c r="I124" s="643"/>
      <c r="J124" s="643"/>
      <c r="K124" s="643"/>
      <c r="L124" s="643"/>
      <c r="M124" s="643"/>
      <c r="N124" s="646"/>
      <c r="O124" s="646"/>
      <c r="P124" s="646"/>
      <c r="Q124" s="549"/>
      <c r="R124" s="549"/>
      <c r="S124" s="549"/>
      <c r="T124" s="549"/>
      <c r="U124" s="549"/>
      <c r="V124" s="549"/>
      <c r="W124" s="549"/>
      <c r="X124" s="544"/>
    </row>
    <row r="125" spans="1:24" ht="12">
      <c r="A125" s="3"/>
      <c r="B125" s="529"/>
      <c r="C125" s="638" t="s">
        <v>118</v>
      </c>
      <c r="D125" s="646"/>
      <c r="E125" s="646"/>
      <c r="F125" s="643"/>
      <c r="G125" s="643"/>
      <c r="H125" s="643"/>
      <c r="I125" s="643"/>
      <c r="J125" s="643"/>
      <c r="K125" s="643"/>
      <c r="L125" s="643"/>
      <c r="M125" s="643"/>
      <c r="N125" s="646"/>
      <c r="O125" s="646"/>
      <c r="P125" s="646"/>
      <c r="Q125" s="549"/>
      <c r="R125" s="549"/>
      <c r="S125" s="549"/>
      <c r="T125" s="549"/>
      <c r="U125" s="549"/>
      <c r="V125" s="549"/>
      <c r="W125" s="549"/>
      <c r="X125" s="544"/>
    </row>
    <row r="126" spans="1:24" ht="12">
      <c r="A126" s="3"/>
      <c r="B126" s="529"/>
      <c r="C126" s="638" t="s">
        <v>119</v>
      </c>
      <c r="D126" s="544"/>
      <c r="E126" s="544"/>
      <c r="F126" s="544"/>
      <c r="G126" s="544"/>
      <c r="H126" s="544"/>
      <c r="I126" s="544"/>
      <c r="J126" s="544"/>
      <c r="K126" s="544"/>
      <c r="L126" s="544"/>
      <c r="M126" s="544"/>
      <c r="N126" s="544"/>
      <c r="O126" s="646"/>
      <c r="P126" s="646"/>
      <c r="Q126" s="549"/>
      <c r="R126" s="549"/>
      <c r="S126" s="549"/>
      <c r="T126" s="549"/>
      <c r="U126" s="549"/>
      <c r="V126" s="549"/>
      <c r="W126" s="549"/>
      <c r="X126" s="544"/>
    </row>
    <row r="127" spans="1:24" ht="12">
      <c r="A127" s="3"/>
      <c r="B127" s="529"/>
      <c r="C127" s="638" t="s">
        <v>120</v>
      </c>
      <c r="D127" s="646"/>
      <c r="E127" s="646"/>
      <c r="F127" s="643"/>
      <c r="G127" s="643"/>
      <c r="H127" s="643"/>
      <c r="I127" s="643"/>
      <c r="J127" s="643"/>
      <c r="K127" s="643"/>
      <c r="L127" s="643"/>
      <c r="M127" s="643"/>
      <c r="N127" s="646"/>
      <c r="O127" s="646"/>
      <c r="P127" s="646"/>
      <c r="Q127" s="549"/>
      <c r="R127" s="549"/>
      <c r="S127" s="549"/>
      <c r="T127" s="549"/>
      <c r="U127" s="549"/>
      <c r="V127" s="549"/>
      <c r="W127" s="549"/>
      <c r="X127" s="544"/>
    </row>
    <row r="128" spans="1:24" ht="12">
      <c r="A128" s="3"/>
      <c r="B128" s="529"/>
      <c r="C128" s="638" t="s">
        <v>119</v>
      </c>
      <c r="D128" s="544"/>
      <c r="E128" s="544"/>
      <c r="F128" s="544"/>
      <c r="G128" s="544"/>
      <c r="H128" s="544"/>
      <c r="I128" s="544"/>
      <c r="J128" s="544"/>
      <c r="K128" s="544"/>
      <c r="L128" s="544"/>
      <c r="M128" s="544"/>
      <c r="N128" s="544"/>
      <c r="O128" s="646"/>
      <c r="P128" s="646"/>
      <c r="Q128" s="549"/>
      <c r="R128" s="549"/>
      <c r="S128" s="549"/>
      <c r="T128" s="549"/>
      <c r="U128" s="549"/>
      <c r="V128" s="549"/>
      <c r="W128" s="549"/>
      <c r="X128" s="544"/>
    </row>
    <row r="129" spans="1:24" ht="12">
      <c r="A129" s="3"/>
      <c r="B129" s="529"/>
      <c r="C129" s="723" t="s">
        <v>116</v>
      </c>
      <c r="D129" s="646"/>
      <c r="E129" s="646"/>
      <c r="F129" s="643"/>
      <c r="G129" s="643"/>
      <c r="H129" s="643"/>
      <c r="I129" s="643"/>
      <c r="J129" s="643"/>
      <c r="K129" s="643"/>
      <c r="L129" s="643"/>
      <c r="M129" s="643"/>
      <c r="N129" s="646"/>
      <c r="O129" s="643"/>
      <c r="P129" s="643"/>
      <c r="Q129" s="725"/>
      <c r="R129" s="544"/>
      <c r="S129" s="544"/>
      <c r="T129" s="544"/>
      <c r="U129" s="544"/>
      <c r="V129" s="544"/>
      <c r="W129" s="544"/>
      <c r="X129" s="544"/>
    </row>
    <row r="130" spans="1:24" ht="12">
      <c r="A130" s="542"/>
      <c r="B130" s="3"/>
      <c r="C130" s="645" t="s">
        <v>470</v>
      </c>
      <c r="D130" s="646"/>
      <c r="E130" s="646"/>
      <c r="F130" s="643"/>
      <c r="G130" s="643"/>
      <c r="H130" s="643"/>
      <c r="I130" s="643"/>
      <c r="J130" s="643"/>
      <c r="K130" s="643"/>
      <c r="L130" s="643"/>
      <c r="M130" s="643"/>
      <c r="N130" s="726"/>
      <c r="O130" s="544"/>
      <c r="P130" s="544"/>
      <c r="Q130" s="544"/>
      <c r="R130" s="544"/>
      <c r="S130" s="544"/>
      <c r="T130" s="544"/>
      <c r="U130" s="544"/>
      <c r="V130" s="544"/>
      <c r="W130" s="544"/>
      <c r="X130" s="544"/>
    </row>
    <row r="131" spans="1:24" ht="12">
      <c r="A131" s="542"/>
      <c r="B131" s="3"/>
      <c r="C131" s="638" t="s">
        <v>471</v>
      </c>
      <c r="D131" s="544"/>
      <c r="E131" s="544"/>
      <c r="F131" s="544"/>
      <c r="G131" s="544"/>
      <c r="H131" s="544"/>
      <c r="I131" s="544"/>
      <c r="J131" s="544"/>
      <c r="K131" s="544"/>
      <c r="L131" s="544"/>
      <c r="M131" s="544"/>
      <c r="N131" s="544"/>
      <c r="O131" s="544"/>
      <c r="P131" s="544"/>
      <c r="Q131" s="544"/>
      <c r="R131" s="544"/>
      <c r="S131" s="544"/>
      <c r="T131" s="544"/>
      <c r="U131" s="544"/>
      <c r="V131" s="544"/>
      <c r="W131" s="544"/>
      <c r="X131" s="544"/>
    </row>
    <row r="132" spans="1:24" ht="12">
      <c r="A132" s="542"/>
      <c r="B132" s="3"/>
      <c r="C132" s="638" t="s">
        <v>610</v>
      </c>
      <c r="D132" s="544"/>
      <c r="E132" s="544"/>
      <c r="F132" s="544"/>
      <c r="G132" s="544"/>
      <c r="H132" s="544"/>
      <c r="I132" s="544"/>
      <c r="J132" s="544"/>
      <c r="K132" s="544"/>
      <c r="L132" s="544"/>
      <c r="M132" s="544"/>
      <c r="N132" s="544"/>
      <c r="O132" s="544"/>
      <c r="P132" s="544"/>
      <c r="Q132" s="544"/>
      <c r="R132" s="544"/>
      <c r="S132" s="544"/>
      <c r="T132" s="544"/>
      <c r="U132" s="544"/>
      <c r="V132" s="544"/>
      <c r="W132" s="544"/>
      <c r="X132" s="544"/>
    </row>
    <row r="133" spans="1:24" ht="12">
      <c r="A133" s="542"/>
      <c r="B133" s="3"/>
      <c r="C133" s="531"/>
      <c r="D133" s="21"/>
      <c r="E133" s="21"/>
      <c r="F133" s="21"/>
      <c r="G133" s="21"/>
      <c r="H133" s="21"/>
      <c r="I133" s="21"/>
      <c r="J133" s="21"/>
      <c r="K133" s="21"/>
      <c r="L133" s="21"/>
      <c r="M133" s="21"/>
      <c r="N133" s="21"/>
      <c r="O133" s="21"/>
      <c r="P133" s="21"/>
      <c r="Q133" s="21"/>
      <c r="R133" s="21"/>
      <c r="S133" s="21"/>
      <c r="T133" s="21"/>
      <c r="U133" s="21"/>
      <c r="V133" s="21"/>
      <c r="W133" s="21"/>
      <c r="X133" s="21"/>
    </row>
    <row r="134" spans="1:22" ht="12">
      <c r="A134" s="372"/>
      <c r="B134" s="373"/>
      <c r="C134" s="374"/>
      <c r="D134" s="375"/>
      <c r="E134" s="375"/>
      <c r="F134" s="375"/>
      <c r="G134" s="375"/>
      <c r="H134" s="375"/>
      <c r="I134" s="375"/>
      <c r="J134" s="375"/>
      <c r="K134" s="375"/>
      <c r="L134" s="375"/>
      <c r="M134" s="375"/>
      <c r="N134" s="375"/>
      <c r="O134" s="373"/>
      <c r="P134" s="373"/>
      <c r="Q134" s="373"/>
      <c r="R134" s="375"/>
      <c r="S134" s="375"/>
      <c r="T134" s="375"/>
      <c r="U134" s="375"/>
      <c r="V134" s="373"/>
    </row>
    <row r="135" spans="1:22" ht="12">
      <c r="A135" s="372"/>
      <c r="B135" s="303"/>
      <c r="C135" s="376"/>
      <c r="D135" s="376"/>
      <c r="E135" s="376"/>
      <c r="F135" s="376"/>
      <c r="G135" s="376"/>
      <c r="H135" s="376"/>
      <c r="I135" s="376"/>
      <c r="J135" s="376"/>
      <c r="K135" s="376"/>
      <c r="L135" s="376"/>
      <c r="M135" s="375"/>
      <c r="N135" s="375"/>
      <c r="O135" s="377"/>
      <c r="P135" s="377"/>
      <c r="Q135" s="376"/>
      <c r="R135" s="376"/>
      <c r="S135" s="375"/>
      <c r="T135" s="375"/>
      <c r="U135" s="375"/>
      <c r="V135" s="373"/>
    </row>
    <row r="136" spans="1:22" ht="12">
      <c r="A136" s="372"/>
      <c r="B136" s="303"/>
      <c r="C136" s="378"/>
      <c r="D136" s="378"/>
      <c r="E136" s="378"/>
      <c r="F136" s="378"/>
      <c r="G136" s="378"/>
      <c r="H136" s="378"/>
      <c r="I136" s="378"/>
      <c r="J136" s="378"/>
      <c r="K136" s="378"/>
      <c r="L136" s="378"/>
      <c r="M136" s="375"/>
      <c r="N136" s="375"/>
      <c r="O136" s="377"/>
      <c r="P136" s="377"/>
      <c r="Q136" s="378"/>
      <c r="R136" s="378"/>
      <c r="S136" s="375"/>
      <c r="T136" s="375"/>
      <c r="U136" s="375"/>
      <c r="V136" s="373"/>
    </row>
    <row r="137" spans="1:22" ht="12">
      <c r="A137" s="372"/>
      <c r="B137" s="303"/>
      <c r="C137" s="378"/>
      <c r="D137" s="378"/>
      <c r="E137" s="378"/>
      <c r="F137" s="378"/>
      <c r="G137" s="378"/>
      <c r="H137" s="378"/>
      <c r="I137" s="378"/>
      <c r="J137" s="378"/>
      <c r="K137" s="378"/>
      <c r="L137" s="378"/>
      <c r="M137" s="375"/>
      <c r="N137" s="375"/>
      <c r="O137" s="377"/>
      <c r="P137" s="377"/>
      <c r="Q137" s="378"/>
      <c r="R137" s="378"/>
      <c r="S137" s="375"/>
      <c r="T137" s="375"/>
      <c r="U137" s="375"/>
      <c r="V137" s="373"/>
    </row>
    <row r="138" spans="1:22" ht="12">
      <c r="A138" s="372"/>
      <c r="B138" s="303"/>
      <c r="C138" s="378"/>
      <c r="D138" s="378"/>
      <c r="E138" s="378"/>
      <c r="F138" s="378"/>
      <c r="G138" s="378"/>
      <c r="H138" s="378"/>
      <c r="I138" s="378"/>
      <c r="J138" s="378"/>
      <c r="K138" s="378"/>
      <c r="L138" s="378"/>
      <c r="M138" s="375"/>
      <c r="N138" s="375"/>
      <c r="O138" s="377"/>
      <c r="P138" s="377"/>
      <c r="Q138" s="378"/>
      <c r="R138" s="378"/>
      <c r="S138" s="375"/>
      <c r="T138" s="375"/>
      <c r="U138" s="375"/>
      <c r="V138" s="373"/>
    </row>
    <row r="139" spans="1:22" ht="12">
      <c r="A139" s="372"/>
      <c r="B139" s="303"/>
      <c r="C139" s="378"/>
      <c r="D139" s="378"/>
      <c r="E139" s="378"/>
      <c r="F139" s="378"/>
      <c r="G139" s="378"/>
      <c r="H139" s="378"/>
      <c r="I139" s="378"/>
      <c r="J139" s="378"/>
      <c r="K139" s="378"/>
      <c r="L139" s="378"/>
      <c r="M139" s="375"/>
      <c r="N139" s="375"/>
      <c r="O139" s="377"/>
      <c r="P139" s="377"/>
      <c r="Q139" s="378"/>
      <c r="R139" s="378"/>
      <c r="S139" s="375"/>
      <c r="T139" s="375"/>
      <c r="U139" s="375"/>
      <c r="V139" s="373"/>
    </row>
    <row r="140" spans="1:22" ht="12">
      <c r="A140" s="372"/>
      <c r="B140" s="303"/>
      <c r="C140" s="379"/>
      <c r="D140" s="379"/>
      <c r="E140" s="379"/>
      <c r="F140" s="379"/>
      <c r="G140" s="379"/>
      <c r="H140" s="379"/>
      <c r="I140" s="379"/>
      <c r="J140" s="379"/>
      <c r="K140" s="379"/>
      <c r="L140" s="379"/>
      <c r="M140" s="375"/>
      <c r="N140" s="375"/>
      <c r="O140" s="377"/>
      <c r="P140" s="377"/>
      <c r="Q140" s="379"/>
      <c r="R140" s="379"/>
      <c r="S140" s="375"/>
      <c r="T140" s="375"/>
      <c r="U140" s="375"/>
      <c r="V140" s="373"/>
    </row>
    <row r="141" spans="1:22" ht="12">
      <c r="A141" s="372"/>
      <c r="B141" s="303"/>
      <c r="C141" s="379"/>
      <c r="D141" s="379"/>
      <c r="E141" s="379"/>
      <c r="F141" s="379"/>
      <c r="G141" s="379"/>
      <c r="H141" s="379"/>
      <c r="I141" s="379"/>
      <c r="J141" s="379"/>
      <c r="K141" s="379"/>
      <c r="L141" s="379"/>
      <c r="M141" s="375"/>
      <c r="N141" s="375"/>
      <c r="O141" s="377"/>
      <c r="P141" s="377"/>
      <c r="Q141" s="379"/>
      <c r="R141" s="379"/>
      <c r="S141" s="375"/>
      <c r="T141" s="375"/>
      <c r="U141" s="375"/>
      <c r="V141" s="373"/>
    </row>
    <row r="142" spans="1:22" ht="12">
      <c r="A142" s="372"/>
      <c r="B142" s="303"/>
      <c r="C142" s="378"/>
      <c r="D142" s="378"/>
      <c r="E142" s="378"/>
      <c r="F142" s="378"/>
      <c r="G142" s="378"/>
      <c r="H142" s="378"/>
      <c r="I142" s="378"/>
      <c r="J142" s="378"/>
      <c r="K142" s="378"/>
      <c r="L142" s="378"/>
      <c r="M142" s="375"/>
      <c r="N142" s="375"/>
      <c r="O142" s="377"/>
      <c r="P142" s="377"/>
      <c r="Q142" s="378"/>
      <c r="R142" s="378"/>
      <c r="S142" s="375"/>
      <c r="T142" s="375"/>
      <c r="U142" s="375"/>
      <c r="V142" s="373"/>
    </row>
    <row r="143" spans="1:22" ht="12">
      <c r="A143" s="372"/>
      <c r="B143" s="303"/>
      <c r="C143" s="380"/>
      <c r="D143" s="380"/>
      <c r="E143" s="380"/>
      <c r="F143" s="380"/>
      <c r="G143" s="380"/>
      <c r="H143" s="380"/>
      <c r="I143" s="380"/>
      <c r="J143" s="380"/>
      <c r="K143" s="380"/>
      <c r="L143" s="380"/>
      <c r="M143" s="375"/>
      <c r="N143" s="375"/>
      <c r="O143" s="377"/>
      <c r="P143" s="377"/>
      <c r="Q143" s="380"/>
      <c r="R143" s="380"/>
      <c r="S143" s="375"/>
      <c r="T143" s="375"/>
      <c r="U143" s="375"/>
      <c r="V143" s="373"/>
    </row>
    <row r="144" spans="1:22" ht="12">
      <c r="A144" s="372"/>
      <c r="B144" s="303"/>
      <c r="C144" s="380"/>
      <c r="D144" s="380"/>
      <c r="E144" s="380"/>
      <c r="F144" s="380"/>
      <c r="G144" s="380"/>
      <c r="H144" s="380"/>
      <c r="I144" s="380"/>
      <c r="J144" s="380"/>
      <c r="K144" s="380"/>
      <c r="L144" s="380"/>
      <c r="M144" s="375"/>
      <c r="N144" s="375"/>
      <c r="O144" s="377"/>
      <c r="P144" s="377"/>
      <c r="Q144" s="380"/>
      <c r="R144" s="380"/>
      <c r="S144" s="375"/>
      <c r="T144" s="375"/>
      <c r="U144" s="375"/>
      <c r="V144" s="373"/>
    </row>
    <row r="145" spans="1:22" ht="12">
      <c r="A145" s="372"/>
      <c r="B145" s="109"/>
      <c r="C145" s="378"/>
      <c r="D145" s="378"/>
      <c r="E145" s="378"/>
      <c r="F145" s="378"/>
      <c r="G145" s="378"/>
      <c r="H145" s="378"/>
      <c r="I145" s="378"/>
      <c r="J145" s="378"/>
      <c r="K145" s="378"/>
      <c r="L145" s="378"/>
      <c r="M145" s="375"/>
      <c r="N145" s="375"/>
      <c r="O145" s="36"/>
      <c r="P145" s="36"/>
      <c r="Q145" s="381"/>
      <c r="R145" s="381"/>
      <c r="S145" s="375"/>
      <c r="T145" s="375"/>
      <c r="U145" s="375"/>
      <c r="V145" s="373"/>
    </row>
    <row r="146" spans="1:22" ht="12">
      <c r="A146" s="372"/>
      <c r="B146" s="109"/>
      <c r="C146" s="382"/>
      <c r="D146" s="382"/>
      <c r="E146" s="382"/>
      <c r="F146" s="382"/>
      <c r="G146" s="383"/>
      <c r="H146" s="383"/>
      <c r="I146" s="375"/>
      <c r="J146" s="375"/>
      <c r="K146" s="375"/>
      <c r="L146" s="375"/>
      <c r="M146" s="375"/>
      <c r="N146" s="375"/>
      <c r="O146" s="375"/>
      <c r="P146" s="375"/>
      <c r="Q146" s="375"/>
      <c r="R146" s="375"/>
      <c r="S146" s="373"/>
      <c r="T146" s="373"/>
      <c r="U146" s="373"/>
      <c r="V146" s="373"/>
    </row>
    <row r="147" spans="1:22" ht="12">
      <c r="A147" s="372"/>
      <c r="B147" s="373"/>
      <c r="C147" s="374"/>
      <c r="D147" s="375"/>
      <c r="E147" s="375"/>
      <c r="F147" s="375"/>
      <c r="G147" s="375"/>
      <c r="H147" s="375"/>
      <c r="I147" s="375"/>
      <c r="J147" s="375"/>
      <c r="K147" s="375"/>
      <c r="L147" s="375"/>
      <c r="M147" s="375"/>
      <c r="N147" s="375"/>
      <c r="O147" s="375"/>
      <c r="P147" s="375"/>
      <c r="Q147" s="375"/>
      <c r="R147" s="375"/>
      <c r="S147" s="373"/>
      <c r="T147" s="373"/>
      <c r="U147" s="373"/>
      <c r="V147" s="373"/>
    </row>
    <row r="148" spans="1:22" ht="12">
      <c r="A148" s="372"/>
      <c r="B148" s="373"/>
      <c r="C148" s="374"/>
      <c r="D148" s="375"/>
      <c r="E148" s="375"/>
      <c r="F148" s="375"/>
      <c r="G148" s="375"/>
      <c r="H148" s="375"/>
      <c r="I148" s="375"/>
      <c r="J148" s="375"/>
      <c r="K148" s="375"/>
      <c r="L148" s="375"/>
      <c r="M148" s="375"/>
      <c r="N148" s="375"/>
      <c r="O148" s="375"/>
      <c r="P148" s="375"/>
      <c r="Q148" s="375"/>
      <c r="R148" s="375"/>
      <c r="S148" s="373"/>
      <c r="T148" s="373"/>
      <c r="U148" s="373"/>
      <c r="V148" s="373"/>
    </row>
    <row r="149" spans="1:22" ht="12">
      <c r="A149" s="372"/>
      <c r="B149" s="373"/>
      <c r="C149" s="374"/>
      <c r="D149" s="375"/>
      <c r="E149" s="375"/>
      <c r="F149" s="375"/>
      <c r="G149" s="375"/>
      <c r="H149" s="375"/>
      <c r="I149" s="375"/>
      <c r="J149" s="375"/>
      <c r="K149" s="375"/>
      <c r="L149" s="375"/>
      <c r="M149" s="375"/>
      <c r="N149" s="375"/>
      <c r="O149" s="375"/>
      <c r="P149" s="375"/>
      <c r="Q149" s="375"/>
      <c r="R149" s="375"/>
      <c r="S149" s="375"/>
      <c r="T149" s="375"/>
      <c r="U149" s="375"/>
      <c r="V149" s="375"/>
    </row>
    <row r="150" spans="1:22" ht="12">
      <c r="A150" s="372"/>
      <c r="B150" s="373"/>
      <c r="C150" s="374"/>
      <c r="D150" s="375"/>
      <c r="E150" s="375"/>
      <c r="F150" s="375"/>
      <c r="G150" s="375"/>
      <c r="H150" s="375"/>
      <c r="I150" s="375"/>
      <c r="J150" s="375"/>
      <c r="K150" s="375"/>
      <c r="L150" s="375"/>
      <c r="M150" s="375"/>
      <c r="N150" s="375"/>
      <c r="O150" s="375"/>
      <c r="P150" s="375"/>
      <c r="Q150" s="375"/>
      <c r="R150" s="375"/>
      <c r="S150" s="375"/>
      <c r="T150" s="375"/>
      <c r="U150" s="375"/>
      <c r="V150" s="375"/>
    </row>
    <row r="151" ht="12">
      <c r="A151" s="14"/>
    </row>
    <row r="152" ht="12">
      <c r="A152" s="14"/>
    </row>
    <row r="153" ht="12">
      <c r="A153" s="14"/>
    </row>
    <row r="154" ht="12">
      <c r="A154" s="14"/>
    </row>
    <row r="155" ht="12">
      <c r="A155" s="14"/>
    </row>
    <row r="156" ht="12">
      <c r="A156" s="14"/>
    </row>
    <row r="157" ht="12">
      <c r="A157" s="14"/>
    </row>
    <row r="158" ht="12">
      <c r="A158" s="14"/>
    </row>
    <row r="159" ht="12">
      <c r="A159" s="14"/>
    </row>
    <row r="160" ht="12">
      <c r="A160" s="14"/>
    </row>
    <row r="161" ht="12">
      <c r="A161" s="14"/>
    </row>
    <row r="162" ht="12">
      <c r="A162" s="14"/>
    </row>
    <row r="163" ht="12">
      <c r="A163" s="14"/>
    </row>
    <row r="164" ht="12">
      <c r="A164" s="14"/>
    </row>
    <row r="165" ht="12">
      <c r="A165" s="14"/>
    </row>
    <row r="166" ht="12">
      <c r="A166" s="14"/>
    </row>
    <row r="167" ht="12">
      <c r="A167" s="14"/>
    </row>
    <row r="168" ht="12">
      <c r="A168" s="14"/>
    </row>
    <row r="169" ht="12">
      <c r="A169" s="14"/>
    </row>
    <row r="170" ht="12">
      <c r="A170" s="14"/>
    </row>
    <row r="171" ht="12">
      <c r="A171" s="14"/>
    </row>
    <row r="172" ht="12">
      <c r="A172" s="14"/>
    </row>
    <row r="173" ht="12">
      <c r="A173" s="14"/>
    </row>
    <row r="174" ht="12">
      <c r="A174" s="14"/>
    </row>
    <row r="175" ht="12">
      <c r="A175" s="14"/>
    </row>
    <row r="176" ht="12">
      <c r="A176" s="14"/>
    </row>
    <row r="177" ht="12">
      <c r="A177" s="14"/>
    </row>
    <row r="178" ht="12">
      <c r="A178" s="14"/>
    </row>
    <row r="179" ht="12">
      <c r="A179" s="14"/>
    </row>
    <row r="180" ht="12">
      <c r="A180" s="14"/>
    </row>
    <row r="181" ht="12">
      <c r="A181" s="14"/>
    </row>
    <row r="182" ht="12">
      <c r="A182" s="14"/>
    </row>
    <row r="183" ht="12">
      <c r="A183" s="14"/>
    </row>
    <row r="184" ht="12">
      <c r="A184" s="14"/>
    </row>
    <row r="185" ht="12">
      <c r="A185" s="14"/>
    </row>
    <row r="186" ht="12">
      <c r="A186" s="14"/>
    </row>
  </sheetData>
  <sheetProtection/>
  <mergeCells count="1">
    <mergeCell ref="S85:T85"/>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5" r:id="rId1"/>
  <headerFooter alignWithMargins="0">
    <oddHeader>&amp;C&amp;F</oddHeader>
    <oddFooter>&amp;C&amp;A</oddFooter>
  </headerFooter>
  <rowBreaks count="1" manualBreakCount="1">
    <brk id="76" max="19" man="1"/>
  </rowBreaks>
  <colBreaks count="1" manualBreakCount="1">
    <brk id="12" max="139" man="1"/>
  </colBreaks>
</worksheet>
</file>

<file path=xl/worksheets/sheet10.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selection activeCell="C13" sqref="C13"/>
    </sheetView>
  </sheetViews>
  <sheetFormatPr defaultColWidth="16.75390625" defaultRowHeight="12.75"/>
  <cols>
    <col min="1" max="1" width="5.00390625" style="1250" customWidth="1"/>
    <col min="2" max="2" width="15.00390625" style="1250" customWidth="1"/>
    <col min="3" max="3" width="12.25390625" style="1250" customWidth="1"/>
    <col min="4" max="5" width="12.625" style="1250" customWidth="1"/>
    <col min="6" max="6" width="13.75390625" style="1250" customWidth="1"/>
    <col min="7" max="7" width="9.00390625" style="1250" customWidth="1"/>
    <col min="8" max="10" width="9.625" style="1250" customWidth="1"/>
    <col min="11" max="11" width="12.125" style="1250" customWidth="1"/>
    <col min="12" max="12" width="9.875" style="1250" customWidth="1"/>
    <col min="13" max="13" width="10.00390625" style="1250" customWidth="1"/>
    <col min="14" max="14" width="10.625" style="1250" customWidth="1"/>
    <col min="15" max="15" width="7.375" style="1250" customWidth="1"/>
    <col min="16" max="16384" width="16.75390625" style="1250" customWidth="1"/>
  </cols>
  <sheetData>
    <row r="1" spans="1:15" ht="25.5" customHeight="1">
      <c r="A1" s="1248"/>
      <c r="B1" s="1249" t="s">
        <v>740</v>
      </c>
      <c r="L1" s="1251" t="s">
        <v>716</v>
      </c>
      <c r="M1" s="1251"/>
      <c r="O1" s="1251"/>
    </row>
    <row r="2" ht="9.75" customHeight="1"/>
    <row r="3" spans="1:15" ht="19.5" customHeight="1">
      <c r="A3" s="1252"/>
      <c r="B3" s="1253" t="s">
        <v>8</v>
      </c>
      <c r="C3" s="1254" t="s">
        <v>741</v>
      </c>
      <c r="D3" s="1255"/>
      <c r="E3" s="1255"/>
      <c r="F3" s="1255"/>
      <c r="G3" s="1256" t="s">
        <v>742</v>
      </c>
      <c r="H3" s="1257"/>
      <c r="I3" s="1257"/>
      <c r="J3" s="1257"/>
      <c r="K3" s="1258" t="s">
        <v>743</v>
      </c>
      <c r="L3" s="1259"/>
      <c r="M3" s="1259"/>
      <c r="N3" s="1260"/>
      <c r="O3" s="1261"/>
    </row>
    <row r="4" spans="1:15" ht="19.5" customHeight="1">
      <c r="A4" s="1262"/>
      <c r="B4" s="1262"/>
      <c r="C4" s="1263" t="s">
        <v>720</v>
      </c>
      <c r="D4" s="1263" t="s">
        <v>721</v>
      </c>
      <c r="E4" s="1263" t="s">
        <v>722</v>
      </c>
      <c r="F4" s="1263" t="s">
        <v>218</v>
      </c>
      <c r="G4" s="1264" t="s">
        <v>720</v>
      </c>
      <c r="H4" s="1264" t="s">
        <v>721</v>
      </c>
      <c r="I4" s="1264" t="s">
        <v>722</v>
      </c>
      <c r="J4" s="1264" t="s">
        <v>218</v>
      </c>
      <c r="K4" s="1265" t="s">
        <v>720</v>
      </c>
      <c r="L4" s="1265" t="s">
        <v>721</v>
      </c>
      <c r="M4" s="1265" t="s">
        <v>722</v>
      </c>
      <c r="N4" s="1266" t="s">
        <v>218</v>
      </c>
      <c r="O4" s="1261"/>
    </row>
    <row r="5" spans="1:15" ht="18.75" customHeight="1">
      <c r="A5" s="1267"/>
      <c r="B5" s="1234">
        <v>25</v>
      </c>
      <c r="C5" s="1268">
        <v>23.822355942180653</v>
      </c>
      <c r="D5" s="1268">
        <v>982.3978023415527</v>
      </c>
      <c r="E5" s="1268">
        <v>224.2788933219962</v>
      </c>
      <c r="F5" s="1268">
        <v>1230.4990516057296</v>
      </c>
      <c r="G5" s="1269">
        <v>14.612871341496897</v>
      </c>
      <c r="H5" s="1269">
        <v>1.67583629163482</v>
      </c>
      <c r="I5" s="1269">
        <v>2.0135958005249344</v>
      </c>
      <c r="J5" s="1269">
        <v>1.9878584603281755</v>
      </c>
      <c r="K5" s="1270">
        <v>580007.3078908352</v>
      </c>
      <c r="L5" s="1270">
        <v>15697.891467841288</v>
      </c>
      <c r="M5" s="1270">
        <v>13734.798279381745</v>
      </c>
      <c r="N5" s="1271">
        <v>26265.06695228325</v>
      </c>
      <c r="O5" s="1261"/>
    </row>
    <row r="6" spans="1:15" ht="18.75" customHeight="1">
      <c r="A6" s="1267"/>
      <c r="B6" s="1234">
        <v>26</v>
      </c>
      <c r="C6" s="1268">
        <v>24.805077646755592</v>
      </c>
      <c r="D6" s="1268">
        <v>977.7546878020491</v>
      </c>
      <c r="E6" s="1268">
        <v>231.67729879502542</v>
      </c>
      <c r="F6" s="1268">
        <v>1234.23706424383</v>
      </c>
      <c r="G6" s="1269">
        <v>13.752045720223405</v>
      </c>
      <c r="H6" s="1269">
        <v>1.6552538837566788</v>
      </c>
      <c r="I6" s="1269">
        <v>1.9617427824442344</v>
      </c>
      <c r="J6" s="1269">
        <v>1.9558998388075675</v>
      </c>
      <c r="K6" s="1270">
        <v>553797.1171580725</v>
      </c>
      <c r="L6" s="1270">
        <v>15828.677324858185</v>
      </c>
      <c r="M6" s="1270">
        <v>13437.966290259776</v>
      </c>
      <c r="N6" s="1271">
        <v>26191.739509113573</v>
      </c>
      <c r="O6" s="1261"/>
    </row>
    <row r="7" spans="1:15" ht="18.75" customHeight="1">
      <c r="A7" s="1267"/>
      <c r="B7" s="1234">
        <v>27</v>
      </c>
      <c r="C7" s="1268">
        <v>24.622275562032534</v>
      </c>
      <c r="D7" s="1268">
        <v>987.5334862090396</v>
      </c>
      <c r="E7" s="1268">
        <v>235.7471978740276</v>
      </c>
      <c r="F7" s="1268">
        <v>1247.9029596450998</v>
      </c>
      <c r="G7" s="1269">
        <v>14.347985029158325</v>
      </c>
      <c r="H7" s="1269">
        <v>1.635693250548511</v>
      </c>
      <c r="I7" s="1269">
        <v>1.9288012945219177</v>
      </c>
      <c r="J7" s="1269">
        <v>1.9418908985993089</v>
      </c>
      <c r="K7" s="1270">
        <v>585159.8063364958</v>
      </c>
      <c r="L7" s="1270">
        <v>16214.892886827707</v>
      </c>
      <c r="M7" s="1270">
        <v>13578.207678042218</v>
      </c>
      <c r="N7" s="1271">
        <v>26942.591852085923</v>
      </c>
      <c r="O7" s="1261"/>
    </row>
    <row r="8" spans="1:15" ht="18.75" customHeight="1">
      <c r="A8" s="1267"/>
      <c r="B8" s="1234">
        <v>28</v>
      </c>
      <c r="C8" s="1268">
        <v>25.358268116678524</v>
      </c>
      <c r="D8" s="1268">
        <v>968.3233390927262</v>
      </c>
      <c r="E8" s="1268">
        <v>233.49933936375646</v>
      </c>
      <c r="F8" s="1268">
        <v>1227.1809465731612</v>
      </c>
      <c r="G8" s="1269">
        <v>14.134268537074147</v>
      </c>
      <c r="H8" s="1269">
        <v>1.628545938002939</v>
      </c>
      <c r="I8" s="1269">
        <v>1.8848263254113347</v>
      </c>
      <c r="J8" s="1269">
        <v>1.935725387671267</v>
      </c>
      <c r="K8" s="1270">
        <v>598269.1802271209</v>
      </c>
      <c r="L8" s="1270">
        <v>17032.151472955007</v>
      </c>
      <c r="M8" s="1270">
        <v>13502.569861582659</v>
      </c>
      <c r="N8" s="1271">
        <v>28371.155292123447</v>
      </c>
      <c r="O8" s="1261"/>
    </row>
    <row r="9" spans="1:15" ht="18.75" customHeight="1">
      <c r="A9" s="1267"/>
      <c r="B9" s="1272" t="s">
        <v>723</v>
      </c>
      <c r="C9" s="1268">
        <v>25.984251968503933</v>
      </c>
      <c r="D9" s="1268">
        <v>972.6811690911518</v>
      </c>
      <c r="E9" s="1268">
        <v>234.19858534632323</v>
      </c>
      <c r="F9" s="1268">
        <v>1232.864006405979</v>
      </c>
      <c r="G9" s="1269">
        <v>14.531073446327683</v>
      </c>
      <c r="H9" s="1269">
        <v>1.6029046554066106</v>
      </c>
      <c r="I9" s="1269">
        <v>1.8283044134826338</v>
      </c>
      <c r="J9" s="1269">
        <v>1.9182006635743165</v>
      </c>
      <c r="K9" s="1270">
        <v>594617.8484848485</v>
      </c>
      <c r="L9" s="1270">
        <v>17303.748295212874</v>
      </c>
      <c r="M9" s="1270">
        <v>13241.836823660142</v>
      </c>
      <c r="N9" s="1271">
        <v>28699.79932018814</v>
      </c>
      <c r="O9" s="1261"/>
    </row>
    <row r="10" spans="1:15" ht="18.75" customHeight="1">
      <c r="A10" s="1267"/>
      <c r="B10" s="1273" t="s">
        <v>34</v>
      </c>
      <c r="C10" s="1268">
        <v>25.65988749459109</v>
      </c>
      <c r="D10" s="1268">
        <v>974.8088850425502</v>
      </c>
      <c r="E10" s="1268">
        <v>234.84782922255877</v>
      </c>
      <c r="F10" s="1268">
        <v>1235.3166017597</v>
      </c>
      <c r="G10" s="1269">
        <v>14.485385047779651</v>
      </c>
      <c r="H10" s="1269">
        <v>1.605021935827532</v>
      </c>
      <c r="I10" s="1269">
        <v>1.826127011423658</v>
      </c>
      <c r="J10" s="1269">
        <v>1.9146063086362815</v>
      </c>
      <c r="K10" s="1270">
        <v>597391.574480045</v>
      </c>
      <c r="L10" s="1270">
        <v>17245.176736925434</v>
      </c>
      <c r="M10" s="1270">
        <v>13196.588779019776</v>
      </c>
      <c r="N10" s="1271">
        <v>28526.243617511926</v>
      </c>
      <c r="O10" s="1261"/>
    </row>
    <row r="11" spans="1:15" ht="18.75" customHeight="1">
      <c r="A11" s="1267"/>
      <c r="B11" s="1273" t="s">
        <v>35</v>
      </c>
      <c r="C11" s="1268">
        <v>30</v>
      </c>
      <c r="D11" s="1268">
        <v>946.3392857142857</v>
      </c>
      <c r="E11" s="1268">
        <v>226.16071428571428</v>
      </c>
      <c r="F11" s="1268">
        <v>1202.5</v>
      </c>
      <c r="G11" s="1269">
        <v>15.014880952380953</v>
      </c>
      <c r="H11" s="1269">
        <v>1.5759033871119916</v>
      </c>
      <c r="I11" s="1269">
        <v>1.8562968811685747</v>
      </c>
      <c r="J11" s="1269">
        <v>1.963914463914464</v>
      </c>
      <c r="K11" s="1270">
        <v>565246.0714285715</v>
      </c>
      <c r="L11" s="1270">
        <v>18050.700066043966</v>
      </c>
      <c r="M11" s="1270">
        <v>13823.541255428347</v>
      </c>
      <c r="N11" s="1271">
        <v>30907.119097119095</v>
      </c>
      <c r="O11" s="1261"/>
    </row>
    <row r="12" spans="1:15" ht="18.75" customHeight="1">
      <c r="A12" s="1267"/>
      <c r="B12" s="1273" t="s">
        <v>36</v>
      </c>
      <c r="C12" s="1268">
        <v>25.984251968503933</v>
      </c>
      <c r="D12" s="1268">
        <v>972.6811690911518</v>
      </c>
      <c r="E12" s="1268">
        <v>234.19858534632323</v>
      </c>
      <c r="F12" s="1268">
        <v>1232.864006405979</v>
      </c>
      <c r="G12" s="1269">
        <v>14.531073446327683</v>
      </c>
      <c r="H12" s="1269">
        <v>1.6029046554066106</v>
      </c>
      <c r="I12" s="1269">
        <v>1.8283044134826338</v>
      </c>
      <c r="J12" s="1269">
        <v>1.9182006635743165</v>
      </c>
      <c r="K12" s="1270">
        <v>594617.8484848485</v>
      </c>
      <c r="L12" s="1270">
        <v>17303.748295212874</v>
      </c>
      <c r="M12" s="1270">
        <v>13241.836823660142</v>
      </c>
      <c r="N12" s="1271">
        <v>28699.79932018814</v>
      </c>
      <c r="O12" s="1261"/>
    </row>
    <row r="13" spans="1:15" ht="18.75" customHeight="1">
      <c r="A13" s="1267"/>
      <c r="B13" s="1273" t="s">
        <v>38</v>
      </c>
      <c r="C13" s="1268"/>
      <c r="D13" s="1268" t="s">
        <v>280</v>
      </c>
      <c r="E13" s="1268" t="s">
        <v>280</v>
      </c>
      <c r="F13" s="1268" t="s">
        <v>280</v>
      </c>
      <c r="G13" s="1268" t="s">
        <v>280</v>
      </c>
      <c r="H13" s="1268" t="s">
        <v>280</v>
      </c>
      <c r="I13" s="1268" t="s">
        <v>280</v>
      </c>
      <c r="J13" s="1268" t="s">
        <v>280</v>
      </c>
      <c r="K13" s="1268" t="s">
        <v>280</v>
      </c>
      <c r="L13" s="1268" t="s">
        <v>280</v>
      </c>
      <c r="M13" s="1268" t="s">
        <v>280</v>
      </c>
      <c r="N13" s="1274" t="s">
        <v>280</v>
      </c>
      <c r="O13" s="1261"/>
    </row>
    <row r="14" spans="1:15" ht="18.75" customHeight="1">
      <c r="A14" s="1267"/>
      <c r="B14" s="1273"/>
      <c r="C14" s="1268"/>
      <c r="D14" s="1268"/>
      <c r="E14" s="1268"/>
      <c r="F14" s="1268"/>
      <c r="G14" s="1269"/>
      <c r="H14" s="1269"/>
      <c r="I14" s="1269"/>
      <c r="J14" s="1269"/>
      <c r="K14" s="1270"/>
      <c r="L14" s="1270"/>
      <c r="M14" s="1270"/>
      <c r="N14" s="1271"/>
      <c r="O14" s="1261"/>
    </row>
    <row r="15" spans="1:15" ht="18.75" customHeight="1">
      <c r="A15" s="1273" t="s">
        <v>293</v>
      </c>
      <c r="B15" s="1273" t="s">
        <v>294</v>
      </c>
      <c r="C15" s="1268">
        <v>21.734860883797054</v>
      </c>
      <c r="D15" s="1268">
        <v>984.4844517184943</v>
      </c>
      <c r="E15" s="1268">
        <v>232.47135842880522</v>
      </c>
      <c r="F15" s="1268">
        <v>1238.6906710310966</v>
      </c>
      <c r="G15" s="1269">
        <v>13.140060240963855</v>
      </c>
      <c r="H15" s="1269">
        <v>1.6145764064370263</v>
      </c>
      <c r="I15" s="1269">
        <v>1.790340749084765</v>
      </c>
      <c r="J15" s="1269">
        <v>1.8497965223825379</v>
      </c>
      <c r="K15" s="1270">
        <v>656015.6024096386</v>
      </c>
      <c r="L15" s="1270">
        <v>17135.64988695305</v>
      </c>
      <c r="M15" s="1270">
        <v>13326.627710504083</v>
      </c>
      <c r="N15" s="1271">
        <v>27630.98874266688</v>
      </c>
      <c r="O15" s="1261"/>
    </row>
    <row r="16" spans="1:15" ht="18.75" customHeight="1">
      <c r="A16" s="1273" t="s">
        <v>296</v>
      </c>
      <c r="B16" s="1273" t="s">
        <v>439</v>
      </c>
      <c r="C16" s="1268">
        <v>28.376327769347498</v>
      </c>
      <c r="D16" s="1268">
        <v>961.0773899848255</v>
      </c>
      <c r="E16" s="1268">
        <v>213.05007587253414</v>
      </c>
      <c r="F16" s="1268">
        <v>1202.5037936267072</v>
      </c>
      <c r="G16" s="1269">
        <v>16.080213903743317</v>
      </c>
      <c r="H16" s="1269">
        <v>1.5371437593747532</v>
      </c>
      <c r="I16" s="1269">
        <v>1.8985042735042734</v>
      </c>
      <c r="J16" s="1269">
        <v>1.9443498012492901</v>
      </c>
      <c r="K16" s="1270">
        <v>539865.3743315508</v>
      </c>
      <c r="L16" s="1270">
        <v>16551.437593747534</v>
      </c>
      <c r="M16" s="1270">
        <v>13047.884615384615</v>
      </c>
      <c r="N16" s="1271">
        <v>28279.712915641365</v>
      </c>
      <c r="O16" s="1261"/>
    </row>
    <row r="17" spans="1:15" ht="18.75" customHeight="1">
      <c r="A17" s="1273" t="s">
        <v>298</v>
      </c>
      <c r="B17" s="1273" t="s">
        <v>299</v>
      </c>
      <c r="C17" s="1268">
        <v>34.84848484848485</v>
      </c>
      <c r="D17" s="1268">
        <v>1031.7234848484848</v>
      </c>
      <c r="E17" s="1268">
        <v>252.93560606060606</v>
      </c>
      <c r="F17" s="1268">
        <v>1319.5075757575758</v>
      </c>
      <c r="G17" s="1269">
        <v>15.040760869565217</v>
      </c>
      <c r="H17" s="1269">
        <v>1.7697108765488756</v>
      </c>
      <c r="I17" s="1269">
        <v>1.8266566828903033</v>
      </c>
      <c r="J17" s="1269">
        <v>2.131118128319219</v>
      </c>
      <c r="K17" s="1270">
        <v>579456.7119565217</v>
      </c>
      <c r="L17" s="1270">
        <v>19662.386324001836</v>
      </c>
      <c r="M17" s="1270">
        <v>12694.492699363534</v>
      </c>
      <c r="N17" s="1271">
        <v>33111.00610018659</v>
      </c>
      <c r="O17" s="1261"/>
    </row>
    <row r="18" spans="1:15" ht="18.75" customHeight="1">
      <c r="A18" s="1273" t="s">
        <v>300</v>
      </c>
      <c r="B18" s="1273" t="s">
        <v>301</v>
      </c>
      <c r="C18" s="1268">
        <v>24.824355971896956</v>
      </c>
      <c r="D18" s="1268">
        <v>979.6252927400468</v>
      </c>
      <c r="E18" s="1268">
        <v>242.85714285714283</v>
      </c>
      <c r="F18" s="1268">
        <v>1247.3067915690865</v>
      </c>
      <c r="G18" s="1269">
        <v>15.415094339622641</v>
      </c>
      <c r="H18" s="1269">
        <v>1.6180970595266555</v>
      </c>
      <c r="I18" s="1269">
        <v>1.8432979749276759</v>
      </c>
      <c r="J18" s="1269">
        <v>1.9365377393916636</v>
      </c>
      <c r="K18" s="1270">
        <v>626407.6698113207</v>
      </c>
      <c r="L18" s="1270">
        <v>15299.565503227348</v>
      </c>
      <c r="M18" s="1270">
        <v>13669.614271938284</v>
      </c>
      <c r="N18" s="1271">
        <v>27144.70249718363</v>
      </c>
      <c r="O18" s="1261"/>
    </row>
    <row r="19" spans="1:15" ht="18.75" customHeight="1">
      <c r="A19" s="1273" t="s">
        <v>302</v>
      </c>
      <c r="B19" s="1273" t="s">
        <v>303</v>
      </c>
      <c r="C19" s="1268">
        <v>28.028503562945367</v>
      </c>
      <c r="D19" s="1268">
        <v>1017.8147268408552</v>
      </c>
      <c r="E19" s="1268">
        <v>251.3064133016627</v>
      </c>
      <c r="F19" s="1268">
        <v>1297.1496437054632</v>
      </c>
      <c r="G19" s="1269">
        <v>15.860169491525424</v>
      </c>
      <c r="H19" s="1269">
        <v>1.6365227537922986</v>
      </c>
      <c r="I19" s="1269">
        <v>1.7618147448015122</v>
      </c>
      <c r="J19" s="1269">
        <v>1.9681377037172678</v>
      </c>
      <c r="K19" s="1270">
        <v>612950.0847457628</v>
      </c>
      <c r="L19" s="1270">
        <v>15803.571761960327</v>
      </c>
      <c r="M19" s="1270">
        <v>12466.577032136105</v>
      </c>
      <c r="N19" s="1271">
        <v>28060.072056399928</v>
      </c>
      <c r="O19" s="1261"/>
    </row>
    <row r="20" spans="1:15" ht="18.75" customHeight="1">
      <c r="A20" s="1273" t="s">
        <v>304</v>
      </c>
      <c r="B20" s="1273" t="s">
        <v>440</v>
      </c>
      <c r="C20" s="1268">
        <v>19.10569105691057</v>
      </c>
      <c r="D20" s="1268">
        <v>1031.7073170731708</v>
      </c>
      <c r="E20" s="1268">
        <v>238.21138211382114</v>
      </c>
      <c r="F20" s="1268">
        <v>1289.0243902439024</v>
      </c>
      <c r="G20" s="1269">
        <v>13.617021276595745</v>
      </c>
      <c r="H20" s="1269">
        <v>1.689913317572892</v>
      </c>
      <c r="I20" s="1269">
        <v>1.9590443686006827</v>
      </c>
      <c r="J20" s="1269">
        <v>1.9164301482182278</v>
      </c>
      <c r="K20" s="1270">
        <v>505381.27659574465</v>
      </c>
      <c r="L20" s="1270">
        <v>25580.417651694246</v>
      </c>
      <c r="M20" s="1270">
        <v>14987.78156996587</v>
      </c>
      <c r="N20" s="1271">
        <v>30734.424471775466</v>
      </c>
      <c r="O20" s="1261"/>
    </row>
    <row r="21" spans="1:15" ht="18.75" customHeight="1">
      <c r="A21" s="1273" t="s">
        <v>306</v>
      </c>
      <c r="B21" s="1273" t="s">
        <v>307</v>
      </c>
      <c r="C21" s="1268">
        <v>30.046948356807512</v>
      </c>
      <c r="D21" s="1268">
        <v>1020.18779342723</v>
      </c>
      <c r="E21" s="1268">
        <v>293.89671361502343</v>
      </c>
      <c r="F21" s="1268">
        <v>1344.131455399061</v>
      </c>
      <c r="G21" s="1269">
        <v>14.5</v>
      </c>
      <c r="H21" s="1269">
        <v>1.558214450069029</v>
      </c>
      <c r="I21" s="1269">
        <v>1.6549520766773163</v>
      </c>
      <c r="J21" s="1269">
        <v>1.868669228082431</v>
      </c>
      <c r="K21" s="1270">
        <v>626152.78125</v>
      </c>
      <c r="L21" s="1270">
        <v>12387.37873907041</v>
      </c>
      <c r="M21" s="1270">
        <v>11075.35143769968</v>
      </c>
      <c r="N21" s="1271">
        <v>25820.72022354174</v>
      </c>
      <c r="O21" s="1261"/>
    </row>
    <row r="22" spans="1:15" ht="18.75" customHeight="1">
      <c r="A22" s="1273" t="s">
        <v>308</v>
      </c>
      <c r="B22" s="1273" t="s">
        <v>309</v>
      </c>
      <c r="C22" s="1268">
        <v>16.135458167330675</v>
      </c>
      <c r="D22" s="1268">
        <v>1004.5816733067729</v>
      </c>
      <c r="E22" s="1268">
        <v>248.20717131474103</v>
      </c>
      <c r="F22" s="1268">
        <v>1268.9243027888447</v>
      </c>
      <c r="G22" s="1269">
        <v>11.716049382716049</v>
      </c>
      <c r="H22" s="1269">
        <v>1.5556216537775134</v>
      </c>
      <c r="I22" s="1269">
        <v>1.9991974317817014</v>
      </c>
      <c r="J22" s="1269">
        <v>1.771585557299843</v>
      </c>
      <c r="K22" s="1270">
        <v>872598.4444444445</v>
      </c>
      <c r="L22" s="1270">
        <v>20153.789609359508</v>
      </c>
      <c r="M22" s="1270">
        <v>14881.284109149277</v>
      </c>
      <c r="N22" s="1271">
        <v>29962.027472527472</v>
      </c>
      <c r="O22" s="1261"/>
    </row>
    <row r="23" spans="1:15" ht="18.75" customHeight="1">
      <c r="A23" s="1273" t="s">
        <v>310</v>
      </c>
      <c r="B23" s="1273" t="s">
        <v>311</v>
      </c>
      <c r="C23" s="1268">
        <v>30.097087378640776</v>
      </c>
      <c r="D23" s="1268">
        <v>826.2135922330098</v>
      </c>
      <c r="E23" s="1268">
        <v>266.99029126213594</v>
      </c>
      <c r="F23" s="1268">
        <v>1123.3009708737864</v>
      </c>
      <c r="G23" s="1269">
        <v>12.741935483870968</v>
      </c>
      <c r="H23" s="1269">
        <v>1.7790834312573442</v>
      </c>
      <c r="I23" s="1269">
        <v>1.9163636363636363</v>
      </c>
      <c r="J23" s="1269">
        <v>2.105445116681072</v>
      </c>
      <c r="K23" s="1270">
        <v>647628.0645161291</v>
      </c>
      <c r="L23" s="1270">
        <v>39431.0223266745</v>
      </c>
      <c r="M23" s="1270">
        <v>12190.10909090909</v>
      </c>
      <c r="N23" s="1271">
        <v>49251.98789974071</v>
      </c>
      <c r="O23" s="1261"/>
    </row>
    <row r="24" spans="1:15" ht="18.75" customHeight="1">
      <c r="A24" s="1273" t="s">
        <v>312</v>
      </c>
      <c r="B24" s="1273" t="s">
        <v>50</v>
      </c>
      <c r="C24" s="1268">
        <v>25.49019607843137</v>
      </c>
      <c r="D24" s="1268">
        <v>986.9281045751634</v>
      </c>
      <c r="E24" s="1268">
        <v>236.27450980392157</v>
      </c>
      <c r="F24" s="1268">
        <v>1248.6928104575163</v>
      </c>
      <c r="G24" s="1269">
        <v>13.23076923076923</v>
      </c>
      <c r="H24" s="1269">
        <v>1.5834437086092714</v>
      </c>
      <c r="I24" s="1269">
        <v>1.829875518672199</v>
      </c>
      <c r="J24" s="1269">
        <v>1.8678356451190787</v>
      </c>
      <c r="K24" s="1270">
        <v>478050.7051282051</v>
      </c>
      <c r="L24" s="1270">
        <v>15323.91821192053</v>
      </c>
      <c r="M24" s="1270">
        <v>12661.701244813277</v>
      </c>
      <c r="N24" s="1271">
        <v>24266.05548285789</v>
      </c>
      <c r="O24" s="1261"/>
    </row>
    <row r="25" spans="1:15" ht="18.75" customHeight="1">
      <c r="A25" s="1273" t="s">
        <v>313</v>
      </c>
      <c r="B25" s="1273" t="s">
        <v>314</v>
      </c>
      <c r="C25" s="1268">
        <v>42.857142857142854</v>
      </c>
      <c r="D25" s="1268">
        <v>903.9408866995075</v>
      </c>
      <c r="E25" s="1268">
        <v>247.29064039408865</v>
      </c>
      <c r="F25" s="1268">
        <v>1194.088669950739</v>
      </c>
      <c r="G25" s="1269">
        <v>11.068965517241379</v>
      </c>
      <c r="H25" s="1269">
        <v>1.537874659400545</v>
      </c>
      <c r="I25" s="1269">
        <v>1.697211155378486</v>
      </c>
      <c r="J25" s="1269">
        <v>1.912953795379538</v>
      </c>
      <c r="K25" s="1270">
        <v>618700.9195402298</v>
      </c>
      <c r="L25" s="1270">
        <v>17644.277929155312</v>
      </c>
      <c r="M25" s="1270">
        <v>11299.442231075696</v>
      </c>
      <c r="N25" s="1271">
        <v>37902.867161716174</v>
      </c>
      <c r="O25" s="1261"/>
    </row>
    <row r="26" spans="1:15" ht="18.75" customHeight="1">
      <c r="A26" s="1273" t="s">
        <v>315</v>
      </c>
      <c r="B26" s="1273" t="s">
        <v>316</v>
      </c>
      <c r="C26" s="1268">
        <v>31.782945736434108</v>
      </c>
      <c r="D26" s="1268">
        <v>978.2945736434108</v>
      </c>
      <c r="E26" s="1268">
        <v>327.90697674418607</v>
      </c>
      <c r="F26" s="1268">
        <v>1337.984496124031</v>
      </c>
      <c r="G26" s="1269">
        <v>10</v>
      </c>
      <c r="H26" s="1269">
        <v>1.8177496038034866</v>
      </c>
      <c r="I26" s="1269">
        <v>1.9196217494089836</v>
      </c>
      <c r="J26" s="1269">
        <v>2.037079953650058</v>
      </c>
      <c r="K26" s="1270">
        <v>517504.14634146343</v>
      </c>
      <c r="L26" s="1270">
        <v>14450.689381933438</v>
      </c>
      <c r="M26" s="1270">
        <v>12941.182033096926</v>
      </c>
      <c r="N26" s="1271">
        <v>26030.45191193511</v>
      </c>
      <c r="O26" s="1261"/>
    </row>
    <row r="27" spans="1:15" ht="18.75" customHeight="1">
      <c r="A27" s="1273" t="s">
        <v>317</v>
      </c>
      <c r="B27" s="1273" t="s">
        <v>318</v>
      </c>
      <c r="C27" s="1268">
        <v>24.372759856630825</v>
      </c>
      <c r="D27" s="1268">
        <v>936.5591397849462</v>
      </c>
      <c r="E27" s="1268">
        <v>255.7347670250896</v>
      </c>
      <c r="F27" s="1268">
        <v>1216.6666666666665</v>
      </c>
      <c r="G27" s="1269">
        <v>11.889705882352942</v>
      </c>
      <c r="H27" s="1269">
        <v>1.6299272866437045</v>
      </c>
      <c r="I27" s="1269">
        <v>1.7589348283111423</v>
      </c>
      <c r="J27" s="1269">
        <v>1.8625718073353954</v>
      </c>
      <c r="K27" s="1270">
        <v>584108.1985294118</v>
      </c>
      <c r="L27" s="1270">
        <v>21715.413318025257</v>
      </c>
      <c r="M27" s="1270">
        <v>12830.581639803784</v>
      </c>
      <c r="N27" s="1271">
        <v>31113.96450139932</v>
      </c>
      <c r="O27" s="1261"/>
    </row>
    <row r="28" spans="1:15" ht="18.75" customHeight="1">
      <c r="A28" s="1273" t="s">
        <v>319</v>
      </c>
      <c r="B28" s="1273" t="s">
        <v>320</v>
      </c>
      <c r="C28" s="1268">
        <v>23.140495867768596</v>
      </c>
      <c r="D28" s="1268">
        <v>967.3553719008264</v>
      </c>
      <c r="E28" s="1268">
        <v>230.57851239669424</v>
      </c>
      <c r="F28" s="1268">
        <v>1221.0743801652893</v>
      </c>
      <c r="G28" s="1269">
        <v>13.892857142857142</v>
      </c>
      <c r="H28" s="1269">
        <v>1.5014950875694149</v>
      </c>
      <c r="I28" s="1269">
        <v>1.8494623655913978</v>
      </c>
      <c r="J28" s="1269">
        <v>1.8020304568527918</v>
      </c>
      <c r="K28" s="1270">
        <v>463229.64285714284</v>
      </c>
      <c r="L28" s="1270">
        <v>14075.378043571123</v>
      </c>
      <c r="M28" s="1270">
        <v>14368.207885304659</v>
      </c>
      <c r="N28" s="1271">
        <v>22642.565143824027</v>
      </c>
      <c r="O28" s="1261"/>
    </row>
    <row r="29" spans="1:15" ht="18.75" customHeight="1">
      <c r="A29" s="1273" t="s">
        <v>321</v>
      </c>
      <c r="B29" s="1273" t="s">
        <v>322</v>
      </c>
      <c r="C29" s="1268">
        <v>24.92836676217765</v>
      </c>
      <c r="D29" s="1268">
        <v>1001.1461318051577</v>
      </c>
      <c r="E29" s="1268">
        <v>220.91690544412606</v>
      </c>
      <c r="F29" s="1268">
        <v>1246.9914040114613</v>
      </c>
      <c r="G29" s="1269">
        <v>13.448275862068966</v>
      </c>
      <c r="H29" s="1269">
        <v>1.8543216943331424</v>
      </c>
      <c r="I29" s="1269">
        <v>1.8975356679636834</v>
      </c>
      <c r="J29" s="1269">
        <v>2.09375</v>
      </c>
      <c r="K29" s="1270">
        <v>627240.6896551724</v>
      </c>
      <c r="L29" s="1270">
        <v>13859.295935890097</v>
      </c>
      <c r="M29" s="1270">
        <v>14257.444876783398</v>
      </c>
      <c r="N29" s="1271">
        <v>26191.822150735294</v>
      </c>
      <c r="O29" s="1261"/>
    </row>
    <row r="30" spans="1:15" ht="18.75" customHeight="1">
      <c r="A30" s="1273" t="s">
        <v>323</v>
      </c>
      <c r="B30" s="1273" t="s">
        <v>324</v>
      </c>
      <c r="C30" s="1268">
        <v>28.985507246376812</v>
      </c>
      <c r="D30" s="1268">
        <v>933.0917874396135</v>
      </c>
      <c r="E30" s="1268">
        <v>232.3671497584541</v>
      </c>
      <c r="F30" s="1268">
        <v>1194.4444444444446</v>
      </c>
      <c r="G30" s="1269">
        <v>14.491666666666667</v>
      </c>
      <c r="H30" s="1269">
        <v>1.5371472948485634</v>
      </c>
      <c r="I30" s="1269">
        <v>1.7671517671517671</v>
      </c>
      <c r="J30" s="1269">
        <v>1.8962588473205257</v>
      </c>
      <c r="K30" s="1270">
        <v>625111.5</v>
      </c>
      <c r="L30" s="1270">
        <v>14728.675381827596</v>
      </c>
      <c r="M30" s="1270">
        <v>13388.471933471934</v>
      </c>
      <c r="N30" s="1271">
        <v>29280.073407482305</v>
      </c>
      <c r="O30" s="1261"/>
    </row>
    <row r="31" spans="1:15" ht="18.75" customHeight="1">
      <c r="A31" s="1273" t="s">
        <v>325</v>
      </c>
      <c r="B31" s="1273" t="s">
        <v>326</v>
      </c>
      <c r="C31" s="1268">
        <v>31.57894736842105</v>
      </c>
      <c r="D31" s="1268">
        <v>976.555023923445</v>
      </c>
      <c r="E31" s="1268">
        <v>311.4832535885168</v>
      </c>
      <c r="F31" s="1268">
        <v>1319.6172248803828</v>
      </c>
      <c r="G31" s="1269">
        <v>17.37878787878788</v>
      </c>
      <c r="H31" s="1269">
        <v>1.4208721215090643</v>
      </c>
      <c r="I31" s="1269">
        <v>1.738863287250384</v>
      </c>
      <c r="J31" s="1269">
        <v>1.8778100072516317</v>
      </c>
      <c r="K31" s="1270">
        <v>618295.9090909091</v>
      </c>
      <c r="L31" s="1270">
        <v>10756.785889269966</v>
      </c>
      <c r="M31" s="1270">
        <v>12534.777265745008</v>
      </c>
      <c r="N31" s="1271">
        <v>25715.108774474258</v>
      </c>
      <c r="O31" s="1261"/>
    </row>
    <row r="32" spans="1:15" ht="18.75" customHeight="1">
      <c r="A32" s="1273" t="s">
        <v>327</v>
      </c>
      <c r="B32" s="1273" t="s">
        <v>328</v>
      </c>
      <c r="C32" s="1268">
        <v>11.470588235294118</v>
      </c>
      <c r="D32" s="1268">
        <v>953.2352941176472</v>
      </c>
      <c r="E32" s="1268">
        <v>255.58823529411762</v>
      </c>
      <c r="F32" s="1268">
        <v>1220.2941176470588</v>
      </c>
      <c r="G32" s="1269">
        <v>10.153846153846153</v>
      </c>
      <c r="H32" s="1269">
        <v>1.5831533477321815</v>
      </c>
      <c r="I32" s="1269">
        <v>1.7917146144994247</v>
      </c>
      <c r="J32" s="1269">
        <v>1.7073993733429742</v>
      </c>
      <c r="K32" s="1270">
        <v>624899.2307692308</v>
      </c>
      <c r="L32" s="1270">
        <v>20908.883060783708</v>
      </c>
      <c r="M32" s="1270">
        <v>11571.185270425776</v>
      </c>
      <c r="N32" s="1271">
        <v>24630.54229934924</v>
      </c>
      <c r="O32" s="1261"/>
    </row>
    <row r="33" spans="1:15" ht="18.75" customHeight="1">
      <c r="A33" s="1273" t="s">
        <v>329</v>
      </c>
      <c r="B33" s="1273" t="s">
        <v>330</v>
      </c>
      <c r="C33" s="1268">
        <v>21.3768115942029</v>
      </c>
      <c r="D33" s="1268">
        <v>930.072463768116</v>
      </c>
      <c r="E33" s="1268">
        <v>249.6376811594203</v>
      </c>
      <c r="F33" s="1268">
        <v>1201.086956521739</v>
      </c>
      <c r="G33" s="1269">
        <v>17.610169491525422</v>
      </c>
      <c r="H33" s="1269">
        <v>1.4265679781846514</v>
      </c>
      <c r="I33" s="1269">
        <v>1.6879535558780843</v>
      </c>
      <c r="J33" s="1269">
        <v>1.7689291101055806</v>
      </c>
      <c r="K33" s="1270">
        <v>752781.6949152543</v>
      </c>
      <c r="L33" s="1270">
        <v>16596.532917802884</v>
      </c>
      <c r="M33" s="1270">
        <v>12364.847605224964</v>
      </c>
      <c r="N33" s="1271">
        <v>28819.547511312216</v>
      </c>
      <c r="O33" s="1261"/>
    </row>
    <row r="34" spans="1:15" ht="18.75" customHeight="1">
      <c r="A34" s="1273" t="s">
        <v>331</v>
      </c>
      <c r="B34" s="1273" t="s">
        <v>188</v>
      </c>
      <c r="C34" s="1268">
        <v>25.36231884057971</v>
      </c>
      <c r="D34" s="1268">
        <v>875.3623188405797</v>
      </c>
      <c r="E34" s="1268">
        <v>293.47826086956525</v>
      </c>
      <c r="F34" s="1268">
        <v>1194.2028985507245</v>
      </c>
      <c r="G34" s="1269">
        <v>10.342857142857143</v>
      </c>
      <c r="H34" s="1269">
        <v>1.5620860927152318</v>
      </c>
      <c r="I34" s="1269">
        <v>1.6814814814814816</v>
      </c>
      <c r="J34" s="1269">
        <v>1.7779126213592233</v>
      </c>
      <c r="K34" s="1270">
        <v>558766.5714285715</v>
      </c>
      <c r="L34" s="1270">
        <v>18835.273178807947</v>
      </c>
      <c r="M34" s="1270">
        <v>11936.518518518518</v>
      </c>
      <c r="N34" s="1271">
        <v>28606.875</v>
      </c>
      <c r="O34" s="1261"/>
    </row>
    <row r="35" spans="1:15" ht="18.75" customHeight="1">
      <c r="A35" s="1273" t="s">
        <v>332</v>
      </c>
      <c r="B35" s="1273" t="s">
        <v>744</v>
      </c>
      <c r="C35" s="1268">
        <v>21.693121693121693</v>
      </c>
      <c r="D35" s="1268">
        <v>1075.1322751322753</v>
      </c>
      <c r="E35" s="1268">
        <v>241.79894179894183</v>
      </c>
      <c r="F35" s="1268">
        <v>1338.6243386243386</v>
      </c>
      <c r="G35" s="1269">
        <v>14.121951219512194</v>
      </c>
      <c r="H35" s="1269">
        <v>1.548720472440945</v>
      </c>
      <c r="I35" s="1269">
        <v>2.0481400437636763</v>
      </c>
      <c r="J35" s="1269">
        <v>1.8426877470355731</v>
      </c>
      <c r="K35" s="1270">
        <v>386988.7804878049</v>
      </c>
      <c r="L35" s="1270">
        <v>14072.485236220473</v>
      </c>
      <c r="M35" s="1270">
        <v>15159.124726477025</v>
      </c>
      <c r="N35" s="1271">
        <v>20312.075098814228</v>
      </c>
      <c r="O35" s="1261"/>
    </row>
    <row r="36" spans="1:15" ht="18.75" customHeight="1">
      <c r="A36" s="1273" t="s">
        <v>334</v>
      </c>
      <c r="B36" s="1273" t="s">
        <v>745</v>
      </c>
      <c r="C36" s="1268">
        <v>32.58426966292135</v>
      </c>
      <c r="D36" s="1268">
        <v>966.2921348314607</v>
      </c>
      <c r="E36" s="1268">
        <v>187.64044943820224</v>
      </c>
      <c r="F36" s="1268">
        <v>1186.5168539325844</v>
      </c>
      <c r="G36" s="1269">
        <v>14.379310344827585</v>
      </c>
      <c r="H36" s="1269">
        <v>1.5744186046511628</v>
      </c>
      <c r="I36" s="1269">
        <v>2.2035928143712575</v>
      </c>
      <c r="J36" s="1269">
        <v>2.0255681818181817</v>
      </c>
      <c r="K36" s="1270">
        <v>470894.4827586207</v>
      </c>
      <c r="L36" s="1270">
        <v>16631.04651162791</v>
      </c>
      <c r="M36" s="1270">
        <v>13957.005988023951</v>
      </c>
      <c r="N36" s="1271">
        <v>28683.200757575756</v>
      </c>
      <c r="O36" s="1261"/>
    </row>
    <row r="37" spans="1:15" ht="18.75" customHeight="1">
      <c r="A37" s="1273" t="s">
        <v>336</v>
      </c>
      <c r="B37" s="1273" t="s">
        <v>337</v>
      </c>
      <c r="C37" s="1268">
        <v>30.935251798561154</v>
      </c>
      <c r="D37" s="1268">
        <v>981.2949640287769</v>
      </c>
      <c r="E37" s="1268">
        <v>224.46043165467623</v>
      </c>
      <c r="F37" s="1268">
        <v>1236.6906474820144</v>
      </c>
      <c r="G37" s="1269">
        <v>15.395348837209303</v>
      </c>
      <c r="H37" s="1269">
        <v>1.7104105571847508</v>
      </c>
      <c r="I37" s="1269">
        <v>1.7788461538461537</v>
      </c>
      <c r="J37" s="1269">
        <v>2.065154159394997</v>
      </c>
      <c r="K37" s="1270">
        <v>658984.6511627907</v>
      </c>
      <c r="L37" s="1270">
        <v>24911.107038123166</v>
      </c>
      <c r="M37" s="1270">
        <v>13262.692307692309</v>
      </c>
      <c r="N37" s="1271">
        <v>38657.969749854565</v>
      </c>
      <c r="O37" s="1261"/>
    </row>
    <row r="38" spans="1:15" ht="18.75" customHeight="1">
      <c r="A38" s="1273" t="s">
        <v>338</v>
      </c>
      <c r="B38" s="1273" t="s">
        <v>339</v>
      </c>
      <c r="C38" s="1268">
        <v>17.80821917808219</v>
      </c>
      <c r="D38" s="1268">
        <v>1034.2465753424656</v>
      </c>
      <c r="E38" s="1268">
        <v>200</v>
      </c>
      <c r="F38" s="1268">
        <v>1252.0547945205478</v>
      </c>
      <c r="G38" s="1269">
        <v>13.615384615384615</v>
      </c>
      <c r="H38" s="1269">
        <v>1.4794701986754968</v>
      </c>
      <c r="I38" s="1269">
        <v>1.8013698630136987</v>
      </c>
      <c r="J38" s="1269">
        <v>1.7035010940919038</v>
      </c>
      <c r="K38" s="1270">
        <v>506349.23076923075</v>
      </c>
      <c r="L38" s="1270">
        <v>11646.278145695363</v>
      </c>
      <c r="M38" s="1270">
        <v>12857.945205479453</v>
      </c>
      <c r="N38" s="1271">
        <v>18876.083150984683</v>
      </c>
      <c r="O38" s="1261"/>
    </row>
    <row r="39" spans="1:15" ht="18.75" customHeight="1">
      <c r="A39" s="1273" t="s">
        <v>340</v>
      </c>
      <c r="B39" s="1273" t="s">
        <v>341</v>
      </c>
      <c r="C39" s="1268">
        <v>13.23529411764706</v>
      </c>
      <c r="D39" s="1268">
        <v>1094.1176470588236</v>
      </c>
      <c r="E39" s="1268">
        <v>161.76470588235296</v>
      </c>
      <c r="F39" s="1268">
        <v>1269.1176470588236</v>
      </c>
      <c r="G39" s="1269">
        <v>12.777777777777779</v>
      </c>
      <c r="H39" s="1269">
        <v>1.493279569892473</v>
      </c>
      <c r="I39" s="1269">
        <v>2.0090909090909093</v>
      </c>
      <c r="J39" s="1269">
        <v>1.6767091541135573</v>
      </c>
      <c r="K39" s="1270">
        <v>432544.44444444444</v>
      </c>
      <c r="L39" s="1270">
        <v>11603.64247311828</v>
      </c>
      <c r="M39" s="1270">
        <v>13979.454545454546</v>
      </c>
      <c r="N39" s="1271">
        <v>16296.349942062572</v>
      </c>
      <c r="O39" s="1261"/>
    </row>
    <row r="40" spans="1:15" ht="18.75" customHeight="1">
      <c r="A40" s="1273" t="s">
        <v>342</v>
      </c>
      <c r="B40" s="1273" t="s">
        <v>343</v>
      </c>
      <c r="C40" s="1268">
        <v>22.22222222222222</v>
      </c>
      <c r="D40" s="1268">
        <v>976.5432098765432</v>
      </c>
      <c r="E40" s="1268">
        <v>248.14814814814815</v>
      </c>
      <c r="F40" s="1268">
        <v>1246.9135802469136</v>
      </c>
      <c r="G40" s="1269">
        <v>7.944444444444445</v>
      </c>
      <c r="H40" s="1269">
        <v>1.6877370417193427</v>
      </c>
      <c r="I40" s="1269">
        <v>1.7412935323383085</v>
      </c>
      <c r="J40" s="1269">
        <v>1.80990099009901</v>
      </c>
      <c r="K40" s="1270">
        <v>448360.55555555556</v>
      </c>
      <c r="L40" s="1270">
        <v>16160.695322376738</v>
      </c>
      <c r="M40" s="1270">
        <v>12606.81592039801</v>
      </c>
      <c r="N40" s="1271">
        <v>23156.0099009901</v>
      </c>
      <c r="O40" s="1261"/>
    </row>
    <row r="41" spans="1:15" ht="18.75" customHeight="1">
      <c r="A41" s="1273" t="s">
        <v>344</v>
      </c>
      <c r="B41" s="1273" t="s">
        <v>746</v>
      </c>
      <c r="C41" s="1268">
        <v>19.642857142857142</v>
      </c>
      <c r="D41" s="1268">
        <v>919.6428571428571</v>
      </c>
      <c r="E41" s="1268">
        <v>175</v>
      </c>
      <c r="F41" s="1268">
        <v>1114.2857142857142</v>
      </c>
      <c r="G41" s="1269">
        <v>14.454545454545455</v>
      </c>
      <c r="H41" s="1269">
        <v>1.4427184466019418</v>
      </c>
      <c r="I41" s="1269">
        <v>1.6428571428571428</v>
      </c>
      <c r="J41" s="1269">
        <v>1.703525641025641</v>
      </c>
      <c r="K41" s="1270">
        <v>394920</v>
      </c>
      <c r="L41" s="1270">
        <v>9659.184466019418</v>
      </c>
      <c r="M41" s="1270">
        <v>14868.163265306122</v>
      </c>
      <c r="N41" s="1271">
        <v>17268.71794871795</v>
      </c>
      <c r="O41" s="1261"/>
    </row>
    <row r="42" spans="1:15" ht="18.75" customHeight="1">
      <c r="A42" s="1273" t="s">
        <v>345</v>
      </c>
      <c r="B42" s="1273" t="s">
        <v>346</v>
      </c>
      <c r="C42" s="1268">
        <v>59.25925925925925</v>
      </c>
      <c r="D42" s="1268">
        <v>972.2222222222222</v>
      </c>
      <c r="E42" s="1268">
        <v>197.22222222222223</v>
      </c>
      <c r="F42" s="1268">
        <v>1228.7037037037037</v>
      </c>
      <c r="G42" s="1269">
        <v>21.640625</v>
      </c>
      <c r="H42" s="1269">
        <v>1.6838095238095239</v>
      </c>
      <c r="I42" s="1269">
        <v>2.023474178403756</v>
      </c>
      <c r="J42" s="1269">
        <v>2.700828937452901</v>
      </c>
      <c r="K42" s="1270">
        <v>462211.09375</v>
      </c>
      <c r="L42" s="1270">
        <v>25244.904761904763</v>
      </c>
      <c r="M42" s="1270">
        <v>14775.962441314554</v>
      </c>
      <c r="N42" s="1271">
        <v>44638.99020346646</v>
      </c>
      <c r="O42" s="1261"/>
    </row>
    <row r="43" spans="1:15" ht="18.75" customHeight="1">
      <c r="A43" s="1273" t="s">
        <v>347</v>
      </c>
      <c r="B43" s="1273" t="s">
        <v>747</v>
      </c>
      <c r="C43" s="1268">
        <v>24.2320819112628</v>
      </c>
      <c r="D43" s="1268">
        <v>925.2559726962457</v>
      </c>
      <c r="E43" s="1268">
        <v>222.18430034129693</v>
      </c>
      <c r="F43" s="1268">
        <v>1171.6723549488056</v>
      </c>
      <c r="G43" s="1269">
        <v>17.591549295774648</v>
      </c>
      <c r="H43" s="1269">
        <v>1.5890815197344152</v>
      </c>
      <c r="I43" s="1269">
        <v>1.976958525345622</v>
      </c>
      <c r="J43" s="1269">
        <v>1.9935916108360034</v>
      </c>
      <c r="K43" s="1270">
        <v>504951.1267605634</v>
      </c>
      <c r="L43" s="1270">
        <v>13166.196975285873</v>
      </c>
      <c r="M43" s="1270">
        <v>16339.508448540706</v>
      </c>
      <c r="N43" s="1271">
        <v>23938.86105447131</v>
      </c>
      <c r="O43" s="1261"/>
    </row>
    <row r="44" spans="1:15" ht="18.75" customHeight="1">
      <c r="A44" s="1273" t="s">
        <v>349</v>
      </c>
      <c r="B44" s="1273" t="s">
        <v>350</v>
      </c>
      <c r="C44" s="1268">
        <v>26.744186046511626</v>
      </c>
      <c r="D44" s="1268">
        <v>1029.0697674418604</v>
      </c>
      <c r="E44" s="1268">
        <v>246.51162790697674</v>
      </c>
      <c r="F44" s="1268">
        <v>1302.3255813953488</v>
      </c>
      <c r="G44" s="1269">
        <v>15.826086956521738</v>
      </c>
      <c r="H44" s="1269">
        <v>1.7389830508474575</v>
      </c>
      <c r="I44" s="1269">
        <v>2.1556603773584904</v>
      </c>
      <c r="J44" s="1269">
        <v>2.107142857142857</v>
      </c>
      <c r="K44" s="1270">
        <v>608060.8695652174</v>
      </c>
      <c r="L44" s="1270">
        <v>17504</v>
      </c>
      <c r="M44" s="1270">
        <v>23598.915094339623</v>
      </c>
      <c r="N44" s="1271">
        <v>30785.1875</v>
      </c>
      <c r="O44" s="1261"/>
    </row>
    <row r="45" spans="1:15" ht="18.75" customHeight="1">
      <c r="A45" s="1273" t="s">
        <v>351</v>
      </c>
      <c r="B45" s="1273" t="s">
        <v>352</v>
      </c>
      <c r="C45" s="1268">
        <v>35.92233009708738</v>
      </c>
      <c r="D45" s="1268">
        <v>902.9126213592233</v>
      </c>
      <c r="E45" s="1268">
        <v>230.09708737864077</v>
      </c>
      <c r="F45" s="1268">
        <v>1168.9320388349515</v>
      </c>
      <c r="G45" s="1269">
        <v>11.64864864864865</v>
      </c>
      <c r="H45" s="1269">
        <v>1.450537634408602</v>
      </c>
      <c r="I45" s="1269">
        <v>1.6666666666666667</v>
      </c>
      <c r="J45" s="1269">
        <v>1.8064784053156147</v>
      </c>
      <c r="K45" s="1270">
        <v>623964.0540540541</v>
      </c>
      <c r="L45" s="1270">
        <v>15828.967741935483</v>
      </c>
      <c r="M45" s="1270">
        <v>11436.666666666666</v>
      </c>
      <c r="N45" s="1271">
        <v>33652.90697674418</v>
      </c>
      <c r="O45" s="1261"/>
    </row>
    <row r="46" spans="1:15" ht="18.75" customHeight="1">
      <c r="A46" s="1273" t="s">
        <v>353</v>
      </c>
      <c r="B46" s="1273" t="s">
        <v>748</v>
      </c>
      <c r="C46" s="1268">
        <v>23.88888888888889</v>
      </c>
      <c r="D46" s="1268">
        <v>907.7777777777777</v>
      </c>
      <c r="E46" s="1268">
        <v>145.55555555555554</v>
      </c>
      <c r="F46" s="1268">
        <v>1077.2222222222222</v>
      </c>
      <c r="G46" s="1269">
        <v>16.162790697674417</v>
      </c>
      <c r="H46" s="1269">
        <v>1.6003671970624236</v>
      </c>
      <c r="I46" s="1269">
        <v>1.984732824427481</v>
      </c>
      <c r="J46" s="1269">
        <v>1.9752449716348632</v>
      </c>
      <c r="K46" s="1270">
        <v>407810.79069767444</v>
      </c>
      <c r="L46" s="1270">
        <v>16193.335373317013</v>
      </c>
      <c r="M46" s="1270">
        <v>15025.801526717558</v>
      </c>
      <c r="N46" s="1271">
        <v>24720.234141309953</v>
      </c>
      <c r="O46" s="1261"/>
    </row>
    <row r="47" spans="1:15" ht="18.75" customHeight="1">
      <c r="A47" s="1273" t="s">
        <v>355</v>
      </c>
      <c r="B47" s="1273" t="s">
        <v>749</v>
      </c>
      <c r="C47" s="1268">
        <v>32.926829268292686</v>
      </c>
      <c r="D47" s="1268">
        <v>800</v>
      </c>
      <c r="E47" s="1268">
        <v>257.3170731707317</v>
      </c>
      <c r="F47" s="1268">
        <v>1090.2439024390244</v>
      </c>
      <c r="G47" s="1269">
        <v>19.51851851851852</v>
      </c>
      <c r="H47" s="1269">
        <v>1.4603658536585367</v>
      </c>
      <c r="I47" s="1269">
        <v>1.8293838862559242</v>
      </c>
      <c r="J47" s="1269">
        <v>2.092841163310962</v>
      </c>
      <c r="K47" s="1270">
        <v>679152.5925925926</v>
      </c>
      <c r="L47" s="1270">
        <v>18130.396341463416</v>
      </c>
      <c r="M47" s="1270">
        <v>14567.677725118483</v>
      </c>
      <c r="N47" s="1271">
        <v>37253.288590604025</v>
      </c>
      <c r="O47" s="1261"/>
    </row>
    <row r="48" spans="1:15" ht="18.75" customHeight="1">
      <c r="A48" s="1273" t="s">
        <v>356</v>
      </c>
      <c r="B48" s="1273" t="s">
        <v>750</v>
      </c>
      <c r="C48" s="1268">
        <v>27.835051546391753</v>
      </c>
      <c r="D48" s="1268">
        <v>867.0103092783504</v>
      </c>
      <c r="E48" s="1268">
        <v>227.83505154639175</v>
      </c>
      <c r="F48" s="1268">
        <v>1122.680412371134</v>
      </c>
      <c r="G48" s="1269">
        <v>11.222222222222221</v>
      </c>
      <c r="H48" s="1269">
        <v>1.4375743162901309</v>
      </c>
      <c r="I48" s="1269">
        <v>1.9638009049773755</v>
      </c>
      <c r="J48" s="1269">
        <v>1.7869605142332414</v>
      </c>
      <c r="K48" s="1270">
        <v>758993.3333333334</v>
      </c>
      <c r="L48" s="1270">
        <v>19605.945303210465</v>
      </c>
      <c r="M48" s="1270">
        <v>10730.27149321267</v>
      </c>
      <c r="N48" s="1271">
        <v>36136.64830119375</v>
      </c>
      <c r="O48" s="1261"/>
    </row>
    <row r="49" spans="1:15" ht="18.75" customHeight="1">
      <c r="A49" s="1273" t="s">
        <v>358</v>
      </c>
      <c r="B49" s="1273" t="s">
        <v>751</v>
      </c>
      <c r="C49" s="1268">
        <v>44</v>
      </c>
      <c r="D49" s="1268">
        <v>998.2857142857142</v>
      </c>
      <c r="E49" s="1268">
        <v>162.28571428571428</v>
      </c>
      <c r="F49" s="1268">
        <v>1204.5714285714287</v>
      </c>
      <c r="G49" s="1269">
        <v>22.233766233766232</v>
      </c>
      <c r="H49" s="1269">
        <v>1.3674871207784773</v>
      </c>
      <c r="I49" s="1269">
        <v>1.6373239436619718</v>
      </c>
      <c r="J49" s="1269">
        <v>2.166034155597723</v>
      </c>
      <c r="K49" s="1270">
        <v>526234.6753246753</v>
      </c>
      <c r="L49" s="1270">
        <v>14524.705208929594</v>
      </c>
      <c r="M49" s="1270">
        <v>11650.528169014084</v>
      </c>
      <c r="N49" s="1271">
        <v>32828.97533206831</v>
      </c>
      <c r="O49" s="1261"/>
    </row>
    <row r="50" spans="1:15" ht="18.75" customHeight="1">
      <c r="A50" s="1273" t="s">
        <v>360</v>
      </c>
      <c r="B50" s="1273" t="s">
        <v>752</v>
      </c>
      <c r="C50" s="1268">
        <v>27.972027972027973</v>
      </c>
      <c r="D50" s="1268">
        <v>957.3426573426573</v>
      </c>
      <c r="E50" s="1268">
        <v>209.0909090909091</v>
      </c>
      <c r="F50" s="1268">
        <v>1194.4055944055942</v>
      </c>
      <c r="G50" s="1269">
        <v>13.825</v>
      </c>
      <c r="H50" s="1269">
        <v>1.5412710007304602</v>
      </c>
      <c r="I50" s="1269">
        <v>1.6187290969899666</v>
      </c>
      <c r="J50" s="1269">
        <v>1.8425058548009368</v>
      </c>
      <c r="K50" s="1270">
        <v>711420.25</v>
      </c>
      <c r="L50" s="1270">
        <v>16701.738495252008</v>
      </c>
      <c r="M50" s="1270">
        <v>13248.929765886287</v>
      </c>
      <c r="N50" s="1271">
        <v>32367.049180327867</v>
      </c>
      <c r="O50" s="1261"/>
    </row>
    <row r="51" spans="1:15" ht="18.75" customHeight="1">
      <c r="A51" s="1273" t="s">
        <v>362</v>
      </c>
      <c r="B51" s="1273" t="s">
        <v>753</v>
      </c>
      <c r="C51" s="1268">
        <v>37.03703703703704</v>
      </c>
      <c r="D51" s="1268">
        <v>1009.7643097643097</v>
      </c>
      <c r="E51" s="1268">
        <v>233.67003367003366</v>
      </c>
      <c r="F51" s="1268">
        <v>1280.4713804713804</v>
      </c>
      <c r="G51" s="1269">
        <v>14.60909090909091</v>
      </c>
      <c r="H51" s="1269">
        <v>1.5788596198732912</v>
      </c>
      <c r="I51" s="1269">
        <v>1.9135446685878963</v>
      </c>
      <c r="J51" s="1269">
        <v>2.016828819353142</v>
      </c>
      <c r="K51" s="1270">
        <v>566992.7272727273</v>
      </c>
      <c r="L51" s="1270">
        <v>20298.546182060687</v>
      </c>
      <c r="M51" s="1270">
        <v>13375.489913544669</v>
      </c>
      <c r="N51" s="1271">
        <v>34848.048908756246</v>
      </c>
      <c r="O51" s="1261"/>
    </row>
    <row r="52" spans="1:15" ht="18.75" customHeight="1">
      <c r="A52" s="1273" t="s">
        <v>364</v>
      </c>
      <c r="B52" s="1273" t="s">
        <v>754</v>
      </c>
      <c r="C52" s="1268">
        <v>23.394495412844037</v>
      </c>
      <c r="D52" s="1268">
        <v>922.9357798165138</v>
      </c>
      <c r="E52" s="1268">
        <v>314.22018348623857</v>
      </c>
      <c r="F52" s="1268">
        <v>1260.5504587155963</v>
      </c>
      <c r="G52" s="1269">
        <v>14.627450980392156</v>
      </c>
      <c r="H52" s="1269">
        <v>1.5611332007952285</v>
      </c>
      <c r="I52" s="1269">
        <v>1.532846715328467</v>
      </c>
      <c r="J52" s="1269">
        <v>1.7965793304221251</v>
      </c>
      <c r="K52" s="1270">
        <v>507390.49019607843</v>
      </c>
      <c r="L52" s="1270">
        <v>17841.356858846917</v>
      </c>
      <c r="M52" s="1270">
        <v>11387.036496350365</v>
      </c>
      <c r="N52" s="1271">
        <v>25317.99308588064</v>
      </c>
      <c r="O52" s="1261"/>
    </row>
    <row r="53" spans="1:15" ht="18.75" customHeight="1">
      <c r="A53" s="1273" t="s">
        <v>366</v>
      </c>
      <c r="B53" s="1273" t="s">
        <v>755</v>
      </c>
      <c r="C53" s="1268">
        <v>28.292682926829265</v>
      </c>
      <c r="D53" s="1268">
        <v>910.7317073170732</v>
      </c>
      <c r="E53" s="1268">
        <v>189.7560975609756</v>
      </c>
      <c r="F53" s="1268">
        <v>1128.780487804878</v>
      </c>
      <c r="G53" s="1269">
        <v>9.517241379310345</v>
      </c>
      <c r="H53" s="1269">
        <v>1.5393679700053562</v>
      </c>
      <c r="I53" s="1269">
        <v>1.93573264781491</v>
      </c>
      <c r="J53" s="1269">
        <v>1.8059636992221262</v>
      </c>
      <c r="K53" s="1270">
        <v>393468.4482758621</v>
      </c>
      <c r="L53" s="1270">
        <v>19008.109266202464</v>
      </c>
      <c r="M53" s="1270">
        <v>13765.141388174807</v>
      </c>
      <c r="N53" s="1271">
        <v>27512.51080380294</v>
      </c>
      <c r="O53" s="1261"/>
    </row>
    <row r="54" spans="1:15" ht="18.75" customHeight="1">
      <c r="A54" s="1273" t="s">
        <v>368</v>
      </c>
      <c r="B54" s="1273" t="s">
        <v>756</v>
      </c>
      <c r="C54" s="1268">
        <v>27.47747747747748</v>
      </c>
      <c r="D54" s="1268">
        <v>957.2072072072071</v>
      </c>
      <c r="E54" s="1268">
        <v>177.92792792792793</v>
      </c>
      <c r="F54" s="1268">
        <v>1162.6126126126126</v>
      </c>
      <c r="G54" s="1269">
        <v>17.459016393442624</v>
      </c>
      <c r="H54" s="1269">
        <v>1.6329411764705883</v>
      </c>
      <c r="I54" s="1269">
        <v>2.1746835443037975</v>
      </c>
      <c r="J54" s="1269">
        <v>2.0898876404494384</v>
      </c>
      <c r="K54" s="1270">
        <v>826391.8032786886</v>
      </c>
      <c r="L54" s="1270">
        <v>17361.16705882353</v>
      </c>
      <c r="M54" s="1270">
        <v>15235.87341772152</v>
      </c>
      <c r="N54" s="1271">
        <v>36156.74157303371</v>
      </c>
      <c r="O54" s="1261"/>
    </row>
    <row r="55" spans="1:15" ht="18.75" customHeight="1">
      <c r="A55" s="1273" t="s">
        <v>370</v>
      </c>
      <c r="B55" s="1273" t="s">
        <v>757</v>
      </c>
      <c r="C55" s="1268">
        <v>19.38534278959811</v>
      </c>
      <c r="D55" s="1268">
        <v>846.8085106382979</v>
      </c>
      <c r="E55" s="1268">
        <v>152.71867612293144</v>
      </c>
      <c r="F55" s="1268">
        <v>1018.9125295508275</v>
      </c>
      <c r="G55" s="1269">
        <v>15.378048780487806</v>
      </c>
      <c r="H55" s="1269">
        <v>1.5147962032384144</v>
      </c>
      <c r="I55" s="1269">
        <v>1.9179566563467492</v>
      </c>
      <c r="J55" s="1269">
        <v>1.8389791183294664</v>
      </c>
      <c r="K55" s="1270">
        <v>595764.3902439025</v>
      </c>
      <c r="L55" s="1270">
        <v>18389.67615857063</v>
      </c>
      <c r="M55" s="1270">
        <v>13290.851393188854</v>
      </c>
      <c r="N55" s="1271">
        <v>28610.299303944317</v>
      </c>
      <c r="O55" s="1261"/>
    </row>
    <row r="56" spans="1:15" ht="18.75" customHeight="1">
      <c r="A56" s="1273" t="s">
        <v>419</v>
      </c>
      <c r="B56" s="1273" t="s">
        <v>70</v>
      </c>
      <c r="C56" s="1268"/>
      <c r="D56" s="1268"/>
      <c r="E56" s="1268"/>
      <c r="F56" s="1268"/>
      <c r="G56" s="1269"/>
      <c r="H56" s="1269"/>
      <c r="I56" s="1269"/>
      <c r="J56" s="1269"/>
      <c r="K56" s="1270"/>
      <c r="L56" s="1270"/>
      <c r="M56" s="1270"/>
      <c r="N56" s="1271"/>
      <c r="O56" s="1261"/>
    </row>
    <row r="57" spans="1:15" ht="18.75" customHeight="1">
      <c r="A57" s="1273" t="s">
        <v>422</v>
      </c>
      <c r="B57" s="1273" t="s">
        <v>738</v>
      </c>
      <c r="C57" s="1268"/>
      <c r="D57" s="1268"/>
      <c r="E57" s="1268"/>
      <c r="F57" s="1268"/>
      <c r="G57" s="1269"/>
      <c r="H57" s="1269"/>
      <c r="I57" s="1269"/>
      <c r="J57" s="1269"/>
      <c r="K57" s="1270"/>
      <c r="L57" s="1270"/>
      <c r="M57" s="1270"/>
      <c r="N57" s="1271"/>
      <c r="O57" s="1261"/>
    </row>
    <row r="58" spans="1:15" ht="18.75" customHeight="1">
      <c r="A58" s="1273" t="s">
        <v>423</v>
      </c>
      <c r="B58" s="1273" t="s">
        <v>81</v>
      </c>
      <c r="C58" s="1268"/>
      <c r="D58" s="1268"/>
      <c r="E58" s="1268"/>
      <c r="F58" s="1268"/>
      <c r="G58" s="1269"/>
      <c r="H58" s="1269"/>
      <c r="I58" s="1269"/>
      <c r="J58" s="1269"/>
      <c r="K58" s="1270"/>
      <c r="L58" s="1270"/>
      <c r="M58" s="1270"/>
      <c r="N58" s="1271"/>
      <c r="O58" s="1261"/>
    </row>
    <row r="59" spans="1:15" ht="18.75" customHeight="1">
      <c r="A59" s="1273" t="s">
        <v>424</v>
      </c>
      <c r="B59" s="1273" t="s">
        <v>739</v>
      </c>
      <c r="C59" s="1268"/>
      <c r="D59" s="1268"/>
      <c r="E59" s="1268"/>
      <c r="F59" s="1268"/>
      <c r="G59" s="1269"/>
      <c r="H59" s="1269"/>
      <c r="I59" s="1269"/>
      <c r="J59" s="1269"/>
      <c r="K59" s="1270"/>
      <c r="L59" s="1270"/>
      <c r="M59" s="1270"/>
      <c r="N59" s="1271"/>
      <c r="O59" s="1261"/>
    </row>
    <row r="60" spans="1:15" ht="18.75" customHeight="1">
      <c r="A60" s="1273" t="s">
        <v>425</v>
      </c>
      <c r="B60" s="1273" t="s">
        <v>87</v>
      </c>
      <c r="C60" s="1268"/>
      <c r="D60" s="1268"/>
      <c r="E60" s="1268"/>
      <c r="F60" s="1268"/>
      <c r="G60" s="1269"/>
      <c r="H60" s="1275"/>
      <c r="I60" s="1269"/>
      <c r="J60" s="1269"/>
      <c r="K60" s="1270"/>
      <c r="L60" s="1270"/>
      <c r="M60" s="1270"/>
      <c r="N60" s="1271"/>
      <c r="O60" s="1261"/>
    </row>
    <row r="61" spans="1:15" ht="18.75" customHeight="1">
      <c r="A61" s="1262" t="s">
        <v>426</v>
      </c>
      <c r="B61" s="1262" t="s">
        <v>88</v>
      </c>
      <c r="C61" s="1276"/>
      <c r="D61" s="1276"/>
      <c r="E61" s="1276"/>
      <c r="F61" s="1277"/>
      <c r="G61" s="1278"/>
      <c r="H61" s="1279"/>
      <c r="I61" s="1278"/>
      <c r="J61" s="1278"/>
      <c r="K61" s="1280"/>
      <c r="L61" s="1280"/>
      <c r="M61" s="1280"/>
      <c r="N61" s="1281"/>
      <c r="O61" s="1261"/>
    </row>
    <row r="62" spans="1:14" ht="16.5" customHeight="1">
      <c r="A62" s="1282"/>
      <c r="B62" s="1282"/>
      <c r="C62" s="1283"/>
      <c r="D62" s="1283"/>
      <c r="E62" s="1283"/>
      <c r="F62" s="1283"/>
      <c r="G62" s="1284"/>
      <c r="H62" s="1284"/>
      <c r="I62" s="1284"/>
      <c r="J62" s="1284"/>
      <c r="K62" s="1285"/>
      <c r="L62" s="1285"/>
      <c r="M62" s="1285"/>
      <c r="N62" s="1285"/>
    </row>
  </sheetData>
  <sheetProtection/>
  <printOptions/>
  <pageMargins left="0.5511811023622047" right="0.2362204724409449" top="0.4330708661417323" bottom="0.3937007874015748" header="0.35433070866141736" footer="0.2755905511811024"/>
  <pageSetup fitToHeight="1" fitToWidth="1" horizontalDpi="600" verticalDpi="600" orientation="portrait" paperSize="9" scale="70" r:id="rId1"/>
  <headerFooter alignWithMargins="0">
    <oddHeader>&amp;C&amp;F</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selection activeCell="D5" sqref="D5"/>
    </sheetView>
  </sheetViews>
  <sheetFormatPr defaultColWidth="16.75390625" defaultRowHeight="12.75"/>
  <cols>
    <col min="1" max="1" width="7.125" style="1250" customWidth="1"/>
    <col min="2" max="2" width="15.125" style="1250" customWidth="1"/>
    <col min="3" max="5" width="12.00390625" style="1250" customWidth="1"/>
    <col min="6" max="6" width="13.875" style="1250" customWidth="1"/>
    <col min="7" max="7" width="8.75390625" style="1250" customWidth="1"/>
    <col min="8" max="8" width="8.875" style="1250" customWidth="1"/>
    <col min="9" max="9" width="9.25390625" style="1250" customWidth="1"/>
    <col min="10" max="10" width="9.375" style="1250" customWidth="1"/>
    <col min="11" max="11" width="12.125" style="1250" customWidth="1"/>
    <col min="12" max="12" width="11.375" style="1250" customWidth="1"/>
    <col min="13" max="13" width="10.375" style="1250" customWidth="1"/>
    <col min="14" max="14" width="11.75390625" style="1250" customWidth="1"/>
    <col min="15" max="15" width="6.00390625" style="1250" customWidth="1"/>
    <col min="16" max="16384" width="16.75390625" style="1250" customWidth="1"/>
  </cols>
  <sheetData>
    <row r="1" spans="1:12" ht="22.5" customHeight="1">
      <c r="A1" s="1248"/>
      <c r="B1" s="1249" t="s">
        <v>758</v>
      </c>
      <c r="L1" s="1251" t="s">
        <v>716</v>
      </c>
    </row>
    <row r="2" ht="9" customHeight="1"/>
    <row r="3" spans="1:15" ht="20.25" customHeight="1">
      <c r="A3" s="1252"/>
      <c r="B3" s="1253" t="s">
        <v>8</v>
      </c>
      <c r="C3" s="1254" t="s">
        <v>741</v>
      </c>
      <c r="D3" s="1255"/>
      <c r="E3" s="1255"/>
      <c r="F3" s="1255"/>
      <c r="G3" s="1256" t="s">
        <v>742</v>
      </c>
      <c r="H3" s="1257"/>
      <c r="I3" s="1257"/>
      <c r="J3" s="1257"/>
      <c r="K3" s="1258" t="s">
        <v>759</v>
      </c>
      <c r="L3" s="1259"/>
      <c r="M3" s="1259"/>
      <c r="N3" s="1259"/>
      <c r="O3" s="1261"/>
    </row>
    <row r="4" spans="1:15" ht="20.25" customHeight="1">
      <c r="A4" s="1262"/>
      <c r="B4" s="1262"/>
      <c r="C4" s="1263" t="s">
        <v>720</v>
      </c>
      <c r="D4" s="1263" t="s">
        <v>721</v>
      </c>
      <c r="E4" s="1263" t="s">
        <v>722</v>
      </c>
      <c r="F4" s="1263" t="s">
        <v>218</v>
      </c>
      <c r="G4" s="1264" t="s">
        <v>720</v>
      </c>
      <c r="H4" s="1264" t="s">
        <v>721</v>
      </c>
      <c r="I4" s="1264" t="s">
        <v>722</v>
      </c>
      <c r="J4" s="1264" t="s">
        <v>218</v>
      </c>
      <c r="K4" s="1265" t="s">
        <v>720</v>
      </c>
      <c r="L4" s="1265" t="s">
        <v>721</v>
      </c>
      <c r="M4" s="1265" t="s">
        <v>722</v>
      </c>
      <c r="N4" s="1266" t="s">
        <v>218</v>
      </c>
      <c r="O4" s="1261"/>
    </row>
    <row r="5" spans="1:15" ht="19.5" customHeight="1">
      <c r="A5" s="1267"/>
      <c r="B5" s="1234">
        <v>25</v>
      </c>
      <c r="C5" s="1268">
        <v>21.60427339256869</v>
      </c>
      <c r="D5" s="1268">
        <v>854.8372787446106</v>
      </c>
      <c r="E5" s="1268">
        <v>185.97929874282065</v>
      </c>
      <c r="F5" s="1268">
        <v>1062.4208508799998</v>
      </c>
      <c r="G5" s="1269">
        <v>15.55516649481771</v>
      </c>
      <c r="H5" s="1269">
        <v>1.696757999485753</v>
      </c>
      <c r="I5" s="1269">
        <v>1.994735699724063</v>
      </c>
      <c r="J5" s="1269">
        <v>2.030729729574138</v>
      </c>
      <c r="K5" s="1270">
        <v>529050.9559490533</v>
      </c>
      <c r="L5" s="1270">
        <v>13713.782400084472</v>
      </c>
      <c r="M5" s="1270">
        <v>13676.36947965921</v>
      </c>
      <c r="N5" s="1271">
        <v>24186.576007843927</v>
      </c>
      <c r="O5" s="1261"/>
    </row>
    <row r="6" spans="1:15" ht="19.5" customHeight="1">
      <c r="A6" s="1267"/>
      <c r="B6" s="1234">
        <v>26</v>
      </c>
      <c r="C6" s="1268">
        <v>21.950808349081388</v>
      </c>
      <c r="D6" s="1268">
        <v>863.2743795288636</v>
      </c>
      <c r="E6" s="1268">
        <v>192.28849341467878</v>
      </c>
      <c r="F6" s="1268">
        <v>1077.513681292624</v>
      </c>
      <c r="G6" s="1269">
        <v>15.383327456476396</v>
      </c>
      <c r="H6" s="1269">
        <v>1.671811040182736</v>
      </c>
      <c r="I6" s="1269">
        <v>1.9533152083070384</v>
      </c>
      <c r="J6" s="1269">
        <v>2.0013742629734836</v>
      </c>
      <c r="K6" s="1270">
        <v>538412.2113636499</v>
      </c>
      <c r="L6" s="1270">
        <v>13890.382810579651</v>
      </c>
      <c r="M6" s="1270">
        <v>13628.047088340742</v>
      </c>
      <c r="N6" s="1270">
        <v>24528.979973381607</v>
      </c>
      <c r="O6" s="1261"/>
    </row>
    <row r="7" spans="1:15" ht="19.5" customHeight="1">
      <c r="A7" s="1267"/>
      <c r="B7" s="1234">
        <v>27</v>
      </c>
      <c r="C7" s="1268">
        <v>22.339598272545036</v>
      </c>
      <c r="D7" s="1268">
        <v>876.4133783583796</v>
      </c>
      <c r="E7" s="1268">
        <v>196.06109324758842</v>
      </c>
      <c r="F7" s="1268">
        <v>1094.8140698785132</v>
      </c>
      <c r="G7" s="1269">
        <v>15.324616978223164</v>
      </c>
      <c r="H7" s="1269">
        <v>1.641747231817789</v>
      </c>
      <c r="I7" s="1269">
        <v>1.9164957172584278</v>
      </c>
      <c r="J7" s="1269">
        <v>1.9701475617603548</v>
      </c>
      <c r="K7" s="1270">
        <v>549380.0016109799</v>
      </c>
      <c r="L7" s="1270">
        <v>14136.814934329788</v>
      </c>
      <c r="M7" s="1270">
        <v>13592.877150763139</v>
      </c>
      <c r="N7" s="1270">
        <v>24960.987794193737</v>
      </c>
      <c r="O7" s="1261"/>
    </row>
    <row r="8" spans="1:15" ht="19.5" customHeight="1">
      <c r="A8" s="1267"/>
      <c r="B8" s="1234">
        <v>28</v>
      </c>
      <c r="C8" s="1268">
        <v>22.72009629650365</v>
      </c>
      <c r="D8" s="1268">
        <v>878.6338633373457</v>
      </c>
      <c r="E8" s="1268">
        <v>198.2964056770148</v>
      </c>
      <c r="F8" s="1268">
        <v>1099.6503653108641</v>
      </c>
      <c r="G8" s="1269">
        <v>15.182900459569016</v>
      </c>
      <c r="H8" s="1269">
        <v>1.612995406203517</v>
      </c>
      <c r="I8" s="1269">
        <v>1.8776278923182201</v>
      </c>
      <c r="J8" s="1269">
        <v>1.9410862537583233</v>
      </c>
      <c r="K8" s="1270">
        <v>555706.0415768268</v>
      </c>
      <c r="L8" s="1270">
        <v>14332.902848233469</v>
      </c>
      <c r="M8" s="1270">
        <v>13631.54421197552</v>
      </c>
      <c r="N8" s="1270">
        <v>25391.847883145325</v>
      </c>
      <c r="O8" s="1261"/>
    </row>
    <row r="9" spans="1:15" ht="19.5" customHeight="1">
      <c r="A9" s="1267"/>
      <c r="B9" s="1272" t="s">
        <v>723</v>
      </c>
      <c r="C9" s="1268">
        <v>23.094532455148904</v>
      </c>
      <c r="D9" s="1268">
        <v>884.0664749780025</v>
      </c>
      <c r="E9" s="1268">
        <v>202.3451794964307</v>
      </c>
      <c r="F9" s="1268">
        <v>1109.506186929582</v>
      </c>
      <c r="G9" s="1269">
        <v>15.20289942865888</v>
      </c>
      <c r="H9" s="1269">
        <v>1.589602126372511</v>
      </c>
      <c r="I9" s="1269">
        <v>1.8363409095871268</v>
      </c>
      <c r="J9" s="1269">
        <v>1.9179636479569404</v>
      </c>
      <c r="K9" s="1270">
        <v>564642.207471433</v>
      </c>
      <c r="L9" s="1270">
        <v>14508.27964691942</v>
      </c>
      <c r="M9" s="1270">
        <v>13482.032300604791</v>
      </c>
      <c r="N9" s="1270">
        <v>25772.23634634897</v>
      </c>
      <c r="O9" s="1261"/>
    </row>
    <row r="10" spans="1:15" ht="19.5" customHeight="1">
      <c r="A10" s="1267"/>
      <c r="B10" s="1273" t="s">
        <v>34</v>
      </c>
      <c r="C10" s="1268">
        <v>24.041965118910493</v>
      </c>
      <c r="D10" s="1268">
        <v>907.8967687909432</v>
      </c>
      <c r="E10" s="1268">
        <v>206.18407457979364</v>
      </c>
      <c r="F10" s="1268">
        <v>1138.1228084896472</v>
      </c>
      <c r="G10" s="1269">
        <v>15.380964971655809</v>
      </c>
      <c r="H10" s="1269">
        <v>1.5991084330015901</v>
      </c>
      <c r="I10" s="1269">
        <v>1.8446056047842752</v>
      </c>
      <c r="J10" s="1269">
        <v>1.9347141501552652</v>
      </c>
      <c r="K10" s="1270">
        <v>567168.1652353555</v>
      </c>
      <c r="L10" s="1270">
        <v>14600.766499292082</v>
      </c>
      <c r="M10" s="1270">
        <v>13528.47824993135</v>
      </c>
      <c r="N10" s="1270">
        <v>26079.0685493306</v>
      </c>
      <c r="O10" s="1261"/>
    </row>
    <row r="11" spans="1:15" ht="19.5" customHeight="1">
      <c r="A11" s="1267"/>
      <c r="B11" s="1273" t="s">
        <v>35</v>
      </c>
      <c r="C11" s="1268">
        <v>28.103523907003947</v>
      </c>
      <c r="D11" s="1268">
        <v>913.1728160387322</v>
      </c>
      <c r="E11" s="1268">
        <v>196.48909034784162</v>
      </c>
      <c r="F11" s="1268">
        <v>1137.7654302935778</v>
      </c>
      <c r="G11" s="1269">
        <v>16.10798936293213</v>
      </c>
      <c r="H11" s="1269">
        <v>1.5733889376177572</v>
      </c>
      <c r="I11" s="1269">
        <v>1.8383095889731356</v>
      </c>
      <c r="J11" s="1269">
        <v>1.9781538356090052</v>
      </c>
      <c r="K11" s="1270">
        <v>539886.8357035496</v>
      </c>
      <c r="L11" s="1270">
        <v>15109.708460023448</v>
      </c>
      <c r="M11" s="1270">
        <v>13718.866290174548</v>
      </c>
      <c r="N11" s="1270">
        <v>27831.83979146259</v>
      </c>
      <c r="O11" s="1261"/>
    </row>
    <row r="12" spans="1:15" ht="19.5" customHeight="1">
      <c r="A12" s="1267"/>
      <c r="B12" s="1273" t="s">
        <v>36</v>
      </c>
      <c r="C12" s="1268">
        <v>24.243346963237926</v>
      </c>
      <c r="D12" s="1268">
        <v>908.1583678914247</v>
      </c>
      <c r="E12" s="1268">
        <v>205.7033739652711</v>
      </c>
      <c r="F12" s="1268">
        <v>1138.1050888199338</v>
      </c>
      <c r="G12" s="1269">
        <v>15.42275231430717</v>
      </c>
      <c r="H12" s="1269">
        <v>1.597826157339218</v>
      </c>
      <c r="I12" s="1269">
        <v>1.844307416615986</v>
      </c>
      <c r="J12" s="1269">
        <v>1.9368673513444647</v>
      </c>
      <c r="K12" s="1270">
        <v>565600.1101895971</v>
      </c>
      <c r="L12" s="1270">
        <v>14626.140398743313</v>
      </c>
      <c r="M12" s="1270">
        <v>13537.495295422852</v>
      </c>
      <c r="N12" s="1270">
        <v>26165.949222694875</v>
      </c>
      <c r="O12" s="1261"/>
    </row>
    <row r="13" spans="1:15" ht="19.5" customHeight="1">
      <c r="A13" s="1267"/>
      <c r="B13" s="1273" t="s">
        <v>38</v>
      </c>
      <c r="C13" s="1268">
        <v>10.875879263517739</v>
      </c>
      <c r="D13" s="1268">
        <v>627.827994208213</v>
      </c>
      <c r="E13" s="1268">
        <v>166.62782628066176</v>
      </c>
      <c r="F13" s="1268">
        <v>805.3316997523925</v>
      </c>
      <c r="G13" s="1269">
        <v>9.990546714983457</v>
      </c>
      <c r="H13" s="1269">
        <v>1.463076331023415</v>
      </c>
      <c r="I13" s="1269">
        <v>1.7317400492588042</v>
      </c>
      <c r="J13" s="1269">
        <v>1.6338265817977167</v>
      </c>
      <c r="K13" s="1270">
        <v>541931.8990861825</v>
      </c>
      <c r="L13" s="1270">
        <v>12695.00518025825</v>
      </c>
      <c r="M13" s="1270">
        <v>12753.798841029808</v>
      </c>
      <c r="N13" s="1270">
        <v>19854.43181351527</v>
      </c>
      <c r="O13" s="1261"/>
    </row>
    <row r="14" spans="1:15" ht="19.5" customHeight="1">
      <c r="A14" s="1267"/>
      <c r="B14" s="1273"/>
      <c r="C14" s="1268"/>
      <c r="D14" s="1268"/>
      <c r="E14" s="1268"/>
      <c r="F14" s="1268"/>
      <c r="G14" s="1269"/>
      <c r="H14" s="1269"/>
      <c r="I14" s="1269"/>
      <c r="J14" s="1269"/>
      <c r="K14" s="1270"/>
      <c r="L14" s="1270"/>
      <c r="M14" s="1270"/>
      <c r="N14" s="1270"/>
      <c r="O14" s="1261"/>
    </row>
    <row r="15" spans="1:15" ht="19.5" customHeight="1">
      <c r="A15" s="1273" t="s">
        <v>293</v>
      </c>
      <c r="B15" s="1273" t="s">
        <v>294</v>
      </c>
      <c r="C15" s="1268">
        <v>23.182454068737655</v>
      </c>
      <c r="D15" s="1268">
        <v>891.1022630435479</v>
      </c>
      <c r="E15" s="1268">
        <v>201.70898906142298</v>
      </c>
      <c r="F15" s="1268">
        <v>1115.9937061737085</v>
      </c>
      <c r="G15" s="1269">
        <v>15.175114166708486</v>
      </c>
      <c r="H15" s="1269">
        <v>1.6054441640436208</v>
      </c>
      <c r="I15" s="1269">
        <v>1.8401448234693614</v>
      </c>
      <c r="J15" s="1269">
        <v>1.9297466061697475</v>
      </c>
      <c r="K15" s="1270">
        <v>576420.6783384352</v>
      </c>
      <c r="L15" s="1270">
        <v>14669.670133635</v>
      </c>
      <c r="M15" s="1270">
        <v>13582.70644842214</v>
      </c>
      <c r="N15" s="1270">
        <v>26142.419960855957</v>
      </c>
      <c r="O15" s="1261"/>
    </row>
    <row r="16" spans="1:15" ht="19.5" customHeight="1">
      <c r="A16" s="1273" t="s">
        <v>296</v>
      </c>
      <c r="B16" s="1273" t="s">
        <v>439</v>
      </c>
      <c r="C16" s="1268">
        <v>23.452252551232057</v>
      </c>
      <c r="D16" s="1268">
        <v>890.3999004397245</v>
      </c>
      <c r="E16" s="1268">
        <v>198.62938687463702</v>
      </c>
      <c r="F16" s="1268">
        <v>1112.4815398655937</v>
      </c>
      <c r="G16" s="1269">
        <v>15.816039905189797</v>
      </c>
      <c r="H16" s="1269">
        <v>1.5769265532301093</v>
      </c>
      <c r="I16" s="1269">
        <v>1.8923636637038028</v>
      </c>
      <c r="J16" s="1269">
        <v>1.933421783105646</v>
      </c>
      <c r="K16" s="1270">
        <v>562524.2766123042</v>
      </c>
      <c r="L16" s="1270">
        <v>14902.558379200875</v>
      </c>
      <c r="M16" s="1270">
        <v>13595.134615384615</v>
      </c>
      <c r="N16" s="1270">
        <v>26213.550613256728</v>
      </c>
      <c r="O16" s="1261"/>
    </row>
    <row r="17" spans="1:15" ht="19.5" customHeight="1">
      <c r="A17" s="1273" t="s">
        <v>298</v>
      </c>
      <c r="B17" s="1273" t="s">
        <v>299</v>
      </c>
      <c r="C17" s="1268">
        <v>22.709950733326398</v>
      </c>
      <c r="D17" s="1268">
        <v>884.6989626575635</v>
      </c>
      <c r="E17" s="1268">
        <v>193.8440298436894</v>
      </c>
      <c r="F17" s="1268">
        <v>1101.2529432345793</v>
      </c>
      <c r="G17" s="1269">
        <v>15.212150233177882</v>
      </c>
      <c r="H17" s="1269">
        <v>1.6842379790888626</v>
      </c>
      <c r="I17" s="1269">
        <v>1.904576763971277</v>
      </c>
      <c r="J17" s="1269">
        <v>2.0019938415883414</v>
      </c>
      <c r="K17" s="1270">
        <v>593435.6060542972</v>
      </c>
      <c r="L17" s="1270">
        <v>14890.301827319583</v>
      </c>
      <c r="M17" s="1270">
        <v>14284.160045270059</v>
      </c>
      <c r="N17" s="1270">
        <v>26714.323247918146</v>
      </c>
      <c r="O17" s="1261"/>
    </row>
    <row r="18" spans="1:15" ht="19.5" customHeight="1">
      <c r="A18" s="1273" t="s">
        <v>300</v>
      </c>
      <c r="B18" s="1273" t="s">
        <v>301</v>
      </c>
      <c r="C18" s="1268">
        <v>24.06011465492668</v>
      </c>
      <c r="D18" s="1268">
        <v>936.7006619580021</v>
      </c>
      <c r="E18" s="1268">
        <v>208.7749026066576</v>
      </c>
      <c r="F18" s="1268">
        <v>1169.5356792195862</v>
      </c>
      <c r="G18" s="1269">
        <v>15.181991706707036</v>
      </c>
      <c r="H18" s="1269">
        <v>1.6313760695465174</v>
      </c>
      <c r="I18" s="1269">
        <v>1.9215370961747058</v>
      </c>
      <c r="J18" s="1269">
        <v>1.961941192799063</v>
      </c>
      <c r="K18" s="1270">
        <v>587256.4632396499</v>
      </c>
      <c r="L18" s="1270">
        <v>14449.419039069197</v>
      </c>
      <c r="M18" s="1270">
        <v>13956.595639938407</v>
      </c>
      <c r="N18" s="1270">
        <v>26145.44015625952</v>
      </c>
      <c r="O18" s="1261"/>
    </row>
    <row r="19" spans="1:15" ht="19.5" customHeight="1">
      <c r="A19" s="1273" t="s">
        <v>302</v>
      </c>
      <c r="B19" s="1273" t="s">
        <v>303</v>
      </c>
      <c r="C19" s="1268">
        <v>21.99243727826992</v>
      </c>
      <c r="D19" s="1268">
        <v>938.4073672806068</v>
      </c>
      <c r="E19" s="1268">
        <v>225.43921143755443</v>
      </c>
      <c r="F19" s="1268">
        <v>1185.839015996431</v>
      </c>
      <c r="G19" s="1269">
        <v>14.500458826370442</v>
      </c>
      <c r="H19" s="1269">
        <v>1.6263813381959606</v>
      </c>
      <c r="I19" s="1269">
        <v>1.814560737271605</v>
      </c>
      <c r="J19" s="1269">
        <v>1.9009172175346196</v>
      </c>
      <c r="K19" s="1270">
        <v>575917.2365129195</v>
      </c>
      <c r="L19" s="1270">
        <v>14515.34918214818</v>
      </c>
      <c r="M19" s="1270">
        <v>13326.912957850001</v>
      </c>
      <c r="N19" s="1270">
        <v>24701.11260099246</v>
      </c>
      <c r="O19" s="1261"/>
    </row>
    <row r="20" spans="1:15" ht="19.5" customHeight="1">
      <c r="A20" s="1273" t="s">
        <v>304</v>
      </c>
      <c r="B20" s="1273" t="s">
        <v>440</v>
      </c>
      <c r="C20" s="1268">
        <v>25.500508992195453</v>
      </c>
      <c r="D20" s="1268">
        <v>970.8517136070581</v>
      </c>
      <c r="E20" s="1268">
        <v>185.3919239904988</v>
      </c>
      <c r="F20" s="1268">
        <v>1181.7441465897523</v>
      </c>
      <c r="G20" s="1269">
        <v>16.447438456420493</v>
      </c>
      <c r="H20" s="1269">
        <v>1.4911659851106218</v>
      </c>
      <c r="I20" s="1269">
        <v>1.9991305939416124</v>
      </c>
      <c r="J20" s="1269">
        <v>1.8935924309423993</v>
      </c>
      <c r="K20" s="1270">
        <v>591133.0861610114</v>
      </c>
      <c r="L20" s="1270">
        <v>15306.323127468457</v>
      </c>
      <c r="M20" s="1270">
        <v>14941.0609041823</v>
      </c>
      <c r="N20" s="1270">
        <v>27674.616995922588</v>
      </c>
      <c r="O20" s="1261"/>
    </row>
    <row r="21" spans="1:15" ht="19.5" customHeight="1">
      <c r="A21" s="1273" t="s">
        <v>306</v>
      </c>
      <c r="B21" s="1273" t="s">
        <v>307</v>
      </c>
      <c r="C21" s="1268">
        <v>20.887092847753056</v>
      </c>
      <c r="D21" s="1268">
        <v>927.7131311164126</v>
      </c>
      <c r="E21" s="1268">
        <v>242.5580602755733</v>
      </c>
      <c r="F21" s="1268">
        <v>1191.158284239739</v>
      </c>
      <c r="G21" s="1269">
        <v>13.95967365967366</v>
      </c>
      <c r="H21" s="1269">
        <v>1.5945692048513984</v>
      </c>
      <c r="I21" s="1269">
        <v>1.7633633754190168</v>
      </c>
      <c r="J21" s="1269">
        <v>1.8457645962428266</v>
      </c>
      <c r="K21" s="1270">
        <v>552152.1251748252</v>
      </c>
      <c r="L21" s="1270">
        <v>14267.328225125037</v>
      </c>
      <c r="M21" s="1270">
        <v>12320.545896144042</v>
      </c>
      <c r="N21" s="1270">
        <v>23302.770527116067</v>
      </c>
      <c r="O21" s="1261"/>
    </row>
    <row r="22" spans="1:15" ht="19.5" customHeight="1">
      <c r="A22" s="1273" t="s">
        <v>308</v>
      </c>
      <c r="B22" s="1273" t="s">
        <v>309</v>
      </c>
      <c r="C22" s="1268">
        <v>23.119402292449763</v>
      </c>
      <c r="D22" s="1268">
        <v>910.2139310408836</v>
      </c>
      <c r="E22" s="1268">
        <v>210.8984175599796</v>
      </c>
      <c r="F22" s="1268">
        <v>1144.231750893313</v>
      </c>
      <c r="G22" s="1269">
        <v>15.074568446407065</v>
      </c>
      <c r="H22" s="1269">
        <v>1.6215598902835702</v>
      </c>
      <c r="I22" s="1269">
        <v>1.8615955024039255</v>
      </c>
      <c r="J22" s="1269">
        <v>1.9376223027491124</v>
      </c>
      <c r="K22" s="1270">
        <v>567117.7113608993</v>
      </c>
      <c r="L22" s="1270">
        <v>14477.917139113499</v>
      </c>
      <c r="M22" s="1270">
        <v>13552.799643536906</v>
      </c>
      <c r="N22" s="1270">
        <v>25473.588164439785</v>
      </c>
      <c r="O22" s="1261"/>
    </row>
    <row r="23" spans="1:15" ht="19.5" customHeight="1">
      <c r="A23" s="1273" t="s">
        <v>310</v>
      </c>
      <c r="B23" s="1273" t="s">
        <v>311</v>
      </c>
      <c r="C23" s="1268">
        <v>35.35690460306871</v>
      </c>
      <c r="D23" s="1268">
        <v>880.3068712474984</v>
      </c>
      <c r="E23" s="1268">
        <v>210.52701801200803</v>
      </c>
      <c r="F23" s="1268">
        <v>1126.190793862575</v>
      </c>
      <c r="G23" s="1269">
        <v>15.350566037735849</v>
      </c>
      <c r="H23" s="1269">
        <v>1.7737158792949272</v>
      </c>
      <c r="I23" s="1269">
        <v>1.7956777996070727</v>
      </c>
      <c r="J23" s="1269">
        <v>2.2040683347549996</v>
      </c>
      <c r="K23" s="1270">
        <v>488628.8622641509</v>
      </c>
      <c r="L23" s="1270">
        <v>19133.218963609634</v>
      </c>
      <c r="M23" s="1270">
        <v>12629.249001837887</v>
      </c>
      <c r="N23" s="1270">
        <v>32657.260674343663</v>
      </c>
      <c r="O23" s="1261"/>
    </row>
    <row r="24" spans="1:15" ht="19.5" customHeight="1">
      <c r="A24" s="1273" t="s">
        <v>312</v>
      </c>
      <c r="B24" s="1273" t="s">
        <v>50</v>
      </c>
      <c r="C24" s="1268">
        <v>24.69786896357895</v>
      </c>
      <c r="D24" s="1268">
        <v>967.720336601253</v>
      </c>
      <c r="E24" s="1268">
        <v>218.8817431844859</v>
      </c>
      <c r="F24" s="1268">
        <v>1211.299948749318</v>
      </c>
      <c r="G24" s="1269">
        <v>15.23709752995515</v>
      </c>
      <c r="H24" s="1269">
        <v>1.5778916707241029</v>
      </c>
      <c r="I24" s="1269">
        <v>1.8020242456286113</v>
      </c>
      <c r="J24" s="1269">
        <v>1.8968975499502512</v>
      </c>
      <c r="K24" s="1270">
        <v>550600.7870674075</v>
      </c>
      <c r="L24" s="1270">
        <v>13980.96763959716</v>
      </c>
      <c r="M24" s="1270">
        <v>13167.46704935987</v>
      </c>
      <c r="N24" s="1270">
        <v>24775.408413507143</v>
      </c>
      <c r="O24" s="1261"/>
    </row>
    <row r="25" spans="1:15" ht="19.5" customHeight="1">
      <c r="A25" s="1273" t="s">
        <v>313</v>
      </c>
      <c r="B25" s="1273" t="s">
        <v>314</v>
      </c>
      <c r="C25" s="1268">
        <v>33.07130825379001</v>
      </c>
      <c r="D25" s="1268">
        <v>917.5556803294029</v>
      </c>
      <c r="E25" s="1268">
        <v>199.58824630357478</v>
      </c>
      <c r="F25" s="1268">
        <v>1150.2152348867676</v>
      </c>
      <c r="G25" s="1269">
        <v>17.522637238256934</v>
      </c>
      <c r="H25" s="1269">
        <v>1.658194798572157</v>
      </c>
      <c r="I25" s="1269">
        <v>1.8470086271567892</v>
      </c>
      <c r="J25" s="1269">
        <v>2.147097110127571</v>
      </c>
      <c r="K25" s="1270">
        <v>536393.9278438031</v>
      </c>
      <c r="L25" s="1270">
        <v>16695.991483936767</v>
      </c>
      <c r="M25" s="1270">
        <v>12372.12950112528</v>
      </c>
      <c r="N25" s="1270">
        <v>30888.20362535798</v>
      </c>
      <c r="O25" s="1261"/>
    </row>
    <row r="26" spans="1:15" ht="19.5" customHeight="1">
      <c r="A26" s="1273" t="s">
        <v>315</v>
      </c>
      <c r="B26" s="1273" t="s">
        <v>316</v>
      </c>
      <c r="C26" s="1268">
        <v>29.498334944677197</v>
      </c>
      <c r="D26" s="1268">
        <v>902.6855731012998</v>
      </c>
      <c r="E26" s="1268">
        <v>218.44451605972716</v>
      </c>
      <c r="F26" s="1268">
        <v>1150.6284241057042</v>
      </c>
      <c r="G26" s="1269">
        <v>17.11034231609614</v>
      </c>
      <c r="H26" s="1269">
        <v>1.5790482083992812</v>
      </c>
      <c r="I26" s="1269">
        <v>1.8353085812638308</v>
      </c>
      <c r="J26" s="1269">
        <v>2.0258701172604376</v>
      </c>
      <c r="K26" s="1270">
        <v>545126.0171158048</v>
      </c>
      <c r="L26" s="1270">
        <v>13906.559436398473</v>
      </c>
      <c r="M26" s="1270">
        <v>12660.322104745514</v>
      </c>
      <c r="N26" s="1270">
        <v>27288.686505713646</v>
      </c>
      <c r="O26" s="1261"/>
    </row>
    <row r="27" spans="1:15" ht="19.5" customHeight="1">
      <c r="A27" s="1273" t="s">
        <v>317</v>
      </c>
      <c r="B27" s="1273" t="s">
        <v>318</v>
      </c>
      <c r="C27" s="1268">
        <v>21.948883091472364</v>
      </c>
      <c r="D27" s="1268">
        <v>923.5895972607207</v>
      </c>
      <c r="E27" s="1268">
        <v>239.50758193380074</v>
      </c>
      <c r="F27" s="1268">
        <v>1185.0460622859937</v>
      </c>
      <c r="G27" s="1269">
        <v>13.877240226576284</v>
      </c>
      <c r="H27" s="1269">
        <v>1.5423590422597373</v>
      </c>
      <c r="I27" s="1269">
        <v>1.7663642862005582</v>
      </c>
      <c r="J27" s="1269">
        <v>1.8160933971528865</v>
      </c>
      <c r="K27" s="1270">
        <v>578017.7412944563</v>
      </c>
      <c r="L27" s="1270">
        <v>13930.939796976718</v>
      </c>
      <c r="M27" s="1270">
        <v>13084.35775920757</v>
      </c>
      <c r="N27" s="1270">
        <v>24207.59724541691</v>
      </c>
      <c r="O27" s="1261"/>
    </row>
    <row r="28" spans="1:15" ht="19.5" customHeight="1">
      <c r="A28" s="1273" t="s">
        <v>319</v>
      </c>
      <c r="B28" s="1273" t="s">
        <v>320</v>
      </c>
      <c r="C28" s="1268">
        <v>29.381443298969074</v>
      </c>
      <c r="D28" s="1268">
        <v>912.6864177759984</v>
      </c>
      <c r="E28" s="1268">
        <v>207.7219497547793</v>
      </c>
      <c r="F28" s="1268">
        <v>1149.7898108297468</v>
      </c>
      <c r="G28" s="1269">
        <v>17.10151592573667</v>
      </c>
      <c r="H28" s="1269">
        <v>1.5319976092952357</v>
      </c>
      <c r="I28" s="1269">
        <v>1.905341267737972</v>
      </c>
      <c r="J28" s="1269">
        <v>1.997305778864945</v>
      </c>
      <c r="K28" s="1270">
        <v>537924.7278146823</v>
      </c>
      <c r="L28" s="1270">
        <v>14243.150526667872</v>
      </c>
      <c r="M28" s="1270">
        <v>13461.076204013782</v>
      </c>
      <c r="N28" s="1270">
        <v>27483.889332364168</v>
      </c>
      <c r="O28" s="1261"/>
    </row>
    <row r="29" spans="1:15" ht="19.5" customHeight="1">
      <c r="A29" s="1273" t="s">
        <v>321</v>
      </c>
      <c r="B29" s="1273" t="s">
        <v>322</v>
      </c>
      <c r="C29" s="1268">
        <v>24.895466290815126</v>
      </c>
      <c r="D29" s="1268">
        <v>988.4801503406155</v>
      </c>
      <c r="E29" s="1268">
        <v>218.71740662438336</v>
      </c>
      <c r="F29" s="1268">
        <v>1232.093023255814</v>
      </c>
      <c r="G29" s="1269">
        <v>14.520664276278543</v>
      </c>
      <c r="H29" s="1269">
        <v>1.6681574919913686</v>
      </c>
      <c r="I29" s="1269">
        <v>1.870129312196589</v>
      </c>
      <c r="J29" s="1269">
        <v>1.9637065254279298</v>
      </c>
      <c r="K29" s="1270">
        <v>573676.2311756936</v>
      </c>
      <c r="L29" s="1270">
        <v>14127.395925816785</v>
      </c>
      <c r="M29" s="1270">
        <v>14296.332431155217</v>
      </c>
      <c r="N29" s="1270">
        <v>25463.535532752972</v>
      </c>
      <c r="O29" s="1261"/>
    </row>
    <row r="30" spans="1:15" ht="19.5" customHeight="1">
      <c r="A30" s="1273" t="s">
        <v>323</v>
      </c>
      <c r="B30" s="1273" t="s">
        <v>324</v>
      </c>
      <c r="C30" s="1268">
        <v>24.58094177446529</v>
      </c>
      <c r="D30" s="1268">
        <v>903.4352779919473</v>
      </c>
      <c r="E30" s="1268">
        <v>232.8535937633856</v>
      </c>
      <c r="F30" s="1268">
        <v>1160.8698135297982</v>
      </c>
      <c r="G30" s="1269">
        <v>14.203647769516728</v>
      </c>
      <c r="H30" s="1269">
        <v>1.6161726311264517</v>
      </c>
      <c r="I30" s="1269">
        <v>1.7202580233741707</v>
      </c>
      <c r="J30" s="1269">
        <v>1.903585265358834</v>
      </c>
      <c r="K30" s="1270">
        <v>559868.3825511152</v>
      </c>
      <c r="L30" s="1270">
        <v>14668.04473186798</v>
      </c>
      <c r="M30" s="1270">
        <v>13109.42857142857</v>
      </c>
      <c r="N30" s="1270">
        <v>25899.802361478385</v>
      </c>
      <c r="O30" s="1261"/>
    </row>
    <row r="31" spans="1:15" ht="19.5" customHeight="1">
      <c r="A31" s="1273" t="s">
        <v>325</v>
      </c>
      <c r="B31" s="1273" t="s">
        <v>326</v>
      </c>
      <c r="C31" s="1268">
        <v>27.632430433576776</v>
      </c>
      <c r="D31" s="1268">
        <v>920.4585374872885</v>
      </c>
      <c r="E31" s="1268">
        <v>237.25617084219283</v>
      </c>
      <c r="F31" s="1268">
        <v>1185.3471387630582</v>
      </c>
      <c r="G31" s="1269">
        <v>17.25694212111074</v>
      </c>
      <c r="H31" s="1269">
        <v>1.5480384870337263</v>
      </c>
      <c r="I31" s="1269">
        <v>1.8068110972568578</v>
      </c>
      <c r="J31" s="1269">
        <v>1.9660346750481599</v>
      </c>
      <c r="K31" s="1270">
        <v>552649.4008029441</v>
      </c>
      <c r="L31" s="1270">
        <v>14969.1405901613</v>
      </c>
      <c r="M31" s="1270">
        <v>13073.191240648379</v>
      </c>
      <c r="N31" s="1270">
        <v>27123.880945881654</v>
      </c>
      <c r="O31" s="1261"/>
    </row>
    <row r="32" spans="1:15" ht="19.5" customHeight="1">
      <c r="A32" s="1273" t="s">
        <v>327</v>
      </c>
      <c r="B32" s="1273" t="s">
        <v>328</v>
      </c>
      <c r="C32" s="1268">
        <v>26.820969906076286</v>
      </c>
      <c r="D32" s="1268">
        <v>898.1167337550315</v>
      </c>
      <c r="E32" s="1268">
        <v>217.04044470001915</v>
      </c>
      <c r="F32" s="1268">
        <v>1141.978148361127</v>
      </c>
      <c r="G32" s="1269">
        <v>15.675719135251027</v>
      </c>
      <c r="H32" s="1269">
        <v>1.478740149077735</v>
      </c>
      <c r="I32" s="1269">
        <v>1.7915525920692397</v>
      </c>
      <c r="J32" s="1269">
        <v>1.8716283129395572</v>
      </c>
      <c r="K32" s="1270">
        <v>545030.3299982133</v>
      </c>
      <c r="L32" s="1270">
        <v>14233.211707457622</v>
      </c>
      <c r="M32" s="1270">
        <v>12655.245738761812</v>
      </c>
      <c r="N32" s="1270">
        <v>26399.829011195594</v>
      </c>
      <c r="O32" s="1261"/>
    </row>
    <row r="33" spans="1:15" ht="19.5" customHeight="1">
      <c r="A33" s="1273" t="s">
        <v>329</v>
      </c>
      <c r="B33" s="1273" t="s">
        <v>330</v>
      </c>
      <c r="C33" s="1268">
        <v>29.33631328345156</v>
      </c>
      <c r="D33" s="1268">
        <v>937.3238752307841</v>
      </c>
      <c r="E33" s="1268">
        <v>228.12165970265278</v>
      </c>
      <c r="F33" s="1268">
        <v>1194.7818482168886</v>
      </c>
      <c r="G33" s="1269">
        <v>16.393839019542895</v>
      </c>
      <c r="H33" s="1269">
        <v>1.5115591955214596</v>
      </c>
      <c r="I33" s="1269">
        <v>1.6809081615266654</v>
      </c>
      <c r="J33" s="1269">
        <v>1.9093082835183603</v>
      </c>
      <c r="K33" s="1270">
        <v>526308.6147731037</v>
      </c>
      <c r="L33" s="1270">
        <v>13623.885942359528</v>
      </c>
      <c r="M33" s="1270">
        <v>13115.086471289827</v>
      </c>
      <c r="N33" s="1270">
        <v>26115.0462852263</v>
      </c>
      <c r="O33" s="1261"/>
    </row>
    <row r="34" spans="1:15" ht="19.5" customHeight="1">
      <c r="A34" s="1273" t="s">
        <v>331</v>
      </c>
      <c r="B34" s="1273" t="s">
        <v>188</v>
      </c>
      <c r="C34" s="1268">
        <v>25.086805555555557</v>
      </c>
      <c r="D34" s="1268">
        <v>880.9751157407406</v>
      </c>
      <c r="E34" s="1268">
        <v>242.1730324074074</v>
      </c>
      <c r="F34" s="1268">
        <v>1148.2349537037037</v>
      </c>
      <c r="G34" s="1269">
        <v>13.247404844290658</v>
      </c>
      <c r="H34" s="1269">
        <v>1.591726471022942</v>
      </c>
      <c r="I34" s="1269">
        <v>1.6924547464006212</v>
      </c>
      <c r="J34" s="1269">
        <v>1.8676259355391478</v>
      </c>
      <c r="K34" s="1270">
        <v>588643.5467128027</v>
      </c>
      <c r="L34" s="1270">
        <v>14929.705647611383</v>
      </c>
      <c r="M34" s="1270">
        <v>13132.501941573571</v>
      </c>
      <c r="N34" s="1270">
        <v>27085.243378776806</v>
      </c>
      <c r="O34" s="1261"/>
    </row>
    <row r="35" spans="1:15" ht="19.5" customHeight="1">
      <c r="A35" s="1273" t="s">
        <v>332</v>
      </c>
      <c r="B35" s="1273" t="s">
        <v>744</v>
      </c>
      <c r="C35" s="1268">
        <v>27.75609756097561</v>
      </c>
      <c r="D35" s="1268">
        <v>907.4146341463414</v>
      </c>
      <c r="E35" s="1268">
        <v>200.14634146341464</v>
      </c>
      <c r="F35" s="1268">
        <v>1135.3170731707316</v>
      </c>
      <c r="G35" s="1269">
        <v>16.30096660808436</v>
      </c>
      <c r="H35" s="1269">
        <v>1.513950112891087</v>
      </c>
      <c r="I35" s="1269">
        <v>1.789178649768462</v>
      </c>
      <c r="J35" s="1269">
        <v>1.9239816963134828</v>
      </c>
      <c r="K35" s="1270">
        <v>515344.91212653776</v>
      </c>
      <c r="L35" s="1270">
        <v>14426.946605203742</v>
      </c>
      <c r="M35" s="1270">
        <v>13423.596758469412</v>
      </c>
      <c r="N35" s="1270">
        <v>26496.448107330067</v>
      </c>
      <c r="O35" s="1261"/>
    </row>
    <row r="36" spans="1:15" ht="19.5" customHeight="1">
      <c r="A36" s="1273" t="s">
        <v>334</v>
      </c>
      <c r="B36" s="1273" t="s">
        <v>745</v>
      </c>
      <c r="C36" s="1268">
        <v>31.007913369429403</v>
      </c>
      <c r="D36" s="1268">
        <v>900.7705122865472</v>
      </c>
      <c r="E36" s="1268">
        <v>153.37359433569347</v>
      </c>
      <c r="F36" s="1268">
        <v>1085.1520199916702</v>
      </c>
      <c r="G36" s="1269">
        <v>16.905305574210878</v>
      </c>
      <c r="H36" s="1269">
        <v>1.5259045197087042</v>
      </c>
      <c r="I36" s="1269">
        <v>2.0241683638832315</v>
      </c>
      <c r="J36" s="1269">
        <v>2.0357903625093554</v>
      </c>
      <c r="K36" s="1270">
        <v>544994.0161182001</v>
      </c>
      <c r="L36" s="1270">
        <v>13631.324239972257</v>
      </c>
      <c r="M36" s="1270">
        <v>15807.530210454854</v>
      </c>
      <c r="N36" s="1270">
        <v>29122.444875165518</v>
      </c>
      <c r="O36" s="1261"/>
    </row>
    <row r="37" spans="1:15" ht="19.5" customHeight="1">
      <c r="A37" s="1273" t="s">
        <v>336</v>
      </c>
      <c r="B37" s="1273" t="s">
        <v>337</v>
      </c>
      <c r="C37" s="1268">
        <v>28.59737900609835</v>
      </c>
      <c r="D37" s="1268">
        <v>997.6904113143895</v>
      </c>
      <c r="E37" s="1268">
        <v>214.93447515245882</v>
      </c>
      <c r="F37" s="1268">
        <v>1241.2222654729467</v>
      </c>
      <c r="G37" s="1269">
        <v>15.764519056261342</v>
      </c>
      <c r="H37" s="1269">
        <v>1.6867034281849866</v>
      </c>
      <c r="I37" s="1269">
        <v>1.770962873528524</v>
      </c>
      <c r="J37" s="1269">
        <v>2.025642633884237</v>
      </c>
      <c r="K37" s="1270">
        <v>543442.695553539</v>
      </c>
      <c r="L37" s="1270">
        <v>14825.236487540966</v>
      </c>
      <c r="M37" s="1270">
        <v>13762.8</v>
      </c>
      <c r="N37" s="1270">
        <v>26820.44476850545</v>
      </c>
      <c r="O37" s="1261"/>
    </row>
    <row r="38" spans="1:15" ht="19.5" customHeight="1">
      <c r="A38" s="1273" t="s">
        <v>338</v>
      </c>
      <c r="B38" s="1273" t="s">
        <v>339</v>
      </c>
      <c r="C38" s="1268">
        <v>26.387145367813208</v>
      </c>
      <c r="D38" s="1268">
        <v>972.9098669344716</v>
      </c>
      <c r="E38" s="1268">
        <v>200.92894802912377</v>
      </c>
      <c r="F38" s="1268">
        <v>1200.2259603314085</v>
      </c>
      <c r="G38" s="1269">
        <v>15.407231208372979</v>
      </c>
      <c r="H38" s="1269">
        <v>1.6481252096720085</v>
      </c>
      <c r="I38" s="1269">
        <v>1.9055979007872048</v>
      </c>
      <c r="J38" s="1269">
        <v>1.993724505804832</v>
      </c>
      <c r="K38" s="1270">
        <v>568137.5999048526</v>
      </c>
      <c r="L38" s="1270">
        <v>15417.356235968104</v>
      </c>
      <c r="M38" s="1270">
        <v>14176.380732225416</v>
      </c>
      <c r="N38" s="1270">
        <v>27361.241794791338</v>
      </c>
      <c r="O38" s="1261"/>
    </row>
    <row r="39" spans="1:15" ht="19.5" customHeight="1">
      <c r="A39" s="1273" t="s">
        <v>340</v>
      </c>
      <c r="B39" s="1273" t="s">
        <v>341</v>
      </c>
      <c r="C39" s="1268">
        <v>27.848101265822784</v>
      </c>
      <c r="D39" s="1268">
        <v>940.4113924050632</v>
      </c>
      <c r="E39" s="1268">
        <v>176.99367088607596</v>
      </c>
      <c r="F39" s="1268">
        <v>1145.253164556962</v>
      </c>
      <c r="G39" s="1269">
        <v>16.4125</v>
      </c>
      <c r="H39" s="1269">
        <v>1.5189622101827236</v>
      </c>
      <c r="I39" s="1269">
        <v>1.7754335776863936</v>
      </c>
      <c r="J39" s="1269">
        <v>1.9207515888366953</v>
      </c>
      <c r="K39" s="1270">
        <v>492266.1431818182</v>
      </c>
      <c r="L39" s="1270">
        <v>14875.510650469429</v>
      </c>
      <c r="M39" s="1270">
        <v>12833.524047917039</v>
      </c>
      <c r="N39" s="1270">
        <v>26168.21376070738</v>
      </c>
      <c r="O39" s="1261"/>
    </row>
    <row r="40" spans="1:15" ht="19.5" customHeight="1">
      <c r="A40" s="1273" t="s">
        <v>342</v>
      </c>
      <c r="B40" s="1273" t="s">
        <v>343</v>
      </c>
      <c r="C40" s="1268">
        <v>25.357393953597374</v>
      </c>
      <c r="D40" s="1268">
        <v>928.8258729786735</v>
      </c>
      <c r="E40" s="1268">
        <v>202.27325990157019</v>
      </c>
      <c r="F40" s="1268">
        <v>1156.456526833841</v>
      </c>
      <c r="G40" s="1269">
        <v>16.29112754158965</v>
      </c>
      <c r="H40" s="1269">
        <v>1.5631165947568946</v>
      </c>
      <c r="I40" s="1269">
        <v>1.654269493685552</v>
      </c>
      <c r="J40" s="1269">
        <v>1.901998135613829</v>
      </c>
      <c r="K40" s="1270">
        <v>526376.0628465804</v>
      </c>
      <c r="L40" s="1270">
        <v>14539.836903590442</v>
      </c>
      <c r="M40" s="1270">
        <v>12429.47167188043</v>
      </c>
      <c r="N40" s="1270">
        <v>25393.649454869697</v>
      </c>
      <c r="O40" s="1261"/>
    </row>
    <row r="41" spans="1:15" ht="19.5" customHeight="1">
      <c r="A41" s="1273" t="s">
        <v>344</v>
      </c>
      <c r="B41" s="1273" t="s">
        <v>746</v>
      </c>
      <c r="C41" s="1268">
        <v>31.941391941391938</v>
      </c>
      <c r="D41" s="1268">
        <v>946.2637362637363</v>
      </c>
      <c r="E41" s="1268">
        <v>149.8168498168498</v>
      </c>
      <c r="F41" s="1268">
        <v>1128.0219780219782</v>
      </c>
      <c r="G41" s="1269">
        <v>16.514908256880734</v>
      </c>
      <c r="H41" s="1269">
        <v>1.535594007664615</v>
      </c>
      <c r="I41" s="1269">
        <v>1.8579462102689486</v>
      </c>
      <c r="J41" s="1269">
        <v>2.0025653515181037</v>
      </c>
      <c r="K41" s="1270">
        <v>575926.743119266</v>
      </c>
      <c r="L41" s="1270">
        <v>14242.24906127821</v>
      </c>
      <c r="M41" s="1270">
        <v>14386.21760391198</v>
      </c>
      <c r="N41" s="1270">
        <v>30166.188342263355</v>
      </c>
      <c r="O41" s="1261"/>
    </row>
    <row r="42" spans="1:15" ht="19.5" customHeight="1">
      <c r="A42" s="1273" t="s">
        <v>345</v>
      </c>
      <c r="B42" s="1273" t="s">
        <v>346</v>
      </c>
      <c r="C42" s="1268">
        <v>23.7908673331532</v>
      </c>
      <c r="D42" s="1268">
        <v>913.0505268846258</v>
      </c>
      <c r="E42" s="1268">
        <v>184.909483923264</v>
      </c>
      <c r="F42" s="1268">
        <v>1121.750878141043</v>
      </c>
      <c r="G42" s="1269">
        <v>16.04258943781942</v>
      </c>
      <c r="H42" s="1269">
        <v>1.5482954545454546</v>
      </c>
      <c r="I42" s="1269">
        <v>2.0832907138160297</v>
      </c>
      <c r="J42" s="1269">
        <v>1.9438891029964351</v>
      </c>
      <c r="K42" s="1270">
        <v>518963.8614423623</v>
      </c>
      <c r="L42" s="1270">
        <v>14176.876627604166</v>
      </c>
      <c r="M42" s="1270">
        <v>14382.765397822752</v>
      </c>
      <c r="N42" s="1270">
        <v>24916.686337797477</v>
      </c>
      <c r="O42" s="1261"/>
    </row>
    <row r="43" spans="1:15" ht="19.5" customHeight="1">
      <c r="A43" s="1273" t="s">
        <v>347</v>
      </c>
      <c r="B43" s="1273" t="s">
        <v>747</v>
      </c>
      <c r="C43" s="1268">
        <v>27.06710764963192</v>
      </c>
      <c r="D43" s="1268">
        <v>915.6033287101249</v>
      </c>
      <c r="E43" s="1268">
        <v>193.43326576336287</v>
      </c>
      <c r="F43" s="1268">
        <v>1136.1037021231195</v>
      </c>
      <c r="G43" s="1269">
        <v>15.475955853370122</v>
      </c>
      <c r="H43" s="1269">
        <v>1.634395446256387</v>
      </c>
      <c r="I43" s="1269">
        <v>1.9742147210501642</v>
      </c>
      <c r="J43" s="1269">
        <v>2.0220214674091674</v>
      </c>
      <c r="K43" s="1270">
        <v>546836.3070555774</v>
      </c>
      <c r="L43" s="1270">
        <v>14169.698034828914</v>
      </c>
      <c r="M43" s="1270">
        <v>13045.923443920465</v>
      </c>
      <c r="N43" s="1270">
        <v>26668.881896381718</v>
      </c>
      <c r="O43" s="1261"/>
    </row>
    <row r="44" spans="1:15" ht="19.5" customHeight="1">
      <c r="A44" s="1273" t="s">
        <v>349</v>
      </c>
      <c r="B44" s="1273" t="s">
        <v>350</v>
      </c>
      <c r="C44" s="1268">
        <v>33.03730017761989</v>
      </c>
      <c r="D44" s="1268">
        <v>958.6145648312611</v>
      </c>
      <c r="E44" s="1268">
        <v>178.27962446079675</v>
      </c>
      <c r="F44" s="1268">
        <v>1169.931489469678</v>
      </c>
      <c r="G44" s="1269">
        <v>16.73963133640553</v>
      </c>
      <c r="H44" s="1269">
        <v>1.5826517377378968</v>
      </c>
      <c r="I44" s="1269">
        <v>1.90734415029889</v>
      </c>
      <c r="J44" s="1269">
        <v>2.0601427115188584</v>
      </c>
      <c r="K44" s="1270">
        <v>544570.3847926267</v>
      </c>
      <c r="L44" s="1270">
        <v>19073.06950951587</v>
      </c>
      <c r="M44" s="1270">
        <v>13124.15684600057</v>
      </c>
      <c r="N44" s="1270">
        <v>33005.88760925673</v>
      </c>
      <c r="O44" s="1261"/>
    </row>
    <row r="45" spans="1:15" ht="19.5" customHeight="1">
      <c r="A45" s="1273" t="s">
        <v>351</v>
      </c>
      <c r="B45" s="1273" t="s">
        <v>352</v>
      </c>
      <c r="C45" s="1268">
        <v>36.88194937307783</v>
      </c>
      <c r="D45" s="1268">
        <v>808.2327892122072</v>
      </c>
      <c r="E45" s="1268">
        <v>184.29145966406435</v>
      </c>
      <c r="F45" s="1268">
        <v>1029.4061982493495</v>
      </c>
      <c r="G45" s="1269">
        <v>17.74406670942912</v>
      </c>
      <c r="H45" s="1269">
        <v>1.589714319166374</v>
      </c>
      <c r="I45" s="1269">
        <v>1.8114249037227215</v>
      </c>
      <c r="J45" s="1269">
        <v>2.208190655666123</v>
      </c>
      <c r="K45" s="1270">
        <v>464007.73380372033</v>
      </c>
      <c r="L45" s="1270">
        <v>15665.882098114975</v>
      </c>
      <c r="M45" s="1270">
        <v>12604.589216944802</v>
      </c>
      <c r="N45" s="1270">
        <v>31181.18730034702</v>
      </c>
      <c r="O45" s="1261"/>
    </row>
    <row r="46" spans="1:15" ht="19.5" customHeight="1">
      <c r="A46" s="1273" t="s">
        <v>353</v>
      </c>
      <c r="B46" s="1273" t="s">
        <v>748</v>
      </c>
      <c r="C46" s="1268">
        <v>28.45205765615208</v>
      </c>
      <c r="D46" s="1268">
        <v>876.3003969082932</v>
      </c>
      <c r="E46" s="1268">
        <v>144.28660956757886</v>
      </c>
      <c r="F46" s="1268">
        <v>1049.0390641320244</v>
      </c>
      <c r="G46" s="1269">
        <v>16.16740088105727</v>
      </c>
      <c r="H46" s="1269">
        <v>1.572916790826847</v>
      </c>
      <c r="I46" s="1269">
        <v>2.039959461415955</v>
      </c>
      <c r="J46" s="1269">
        <v>2.0329865086872108</v>
      </c>
      <c r="K46" s="1270">
        <v>530001.7077826725</v>
      </c>
      <c r="L46" s="1270">
        <v>14555.336352908924</v>
      </c>
      <c r="M46" s="1270">
        <v>15019.93665846243</v>
      </c>
      <c r="N46" s="1270">
        <v>28599.184656743168</v>
      </c>
      <c r="O46" s="1261"/>
    </row>
    <row r="47" spans="1:15" ht="19.5" customHeight="1">
      <c r="A47" s="1273" t="s">
        <v>355</v>
      </c>
      <c r="B47" s="1273" t="s">
        <v>749</v>
      </c>
      <c r="C47" s="1268">
        <v>25.322341999577258</v>
      </c>
      <c r="D47" s="1268">
        <v>780.1944620587614</v>
      </c>
      <c r="E47" s="1268">
        <v>205.96068484464172</v>
      </c>
      <c r="F47" s="1268">
        <v>1011.4774889029803</v>
      </c>
      <c r="G47" s="1269">
        <v>15.774624373956595</v>
      </c>
      <c r="H47" s="1269">
        <v>1.446262631735797</v>
      </c>
      <c r="I47" s="1269">
        <v>1.7482553366174056</v>
      </c>
      <c r="J47" s="1269">
        <v>1.8664660522851233</v>
      </c>
      <c r="K47" s="1270">
        <v>532145.7679465776</v>
      </c>
      <c r="L47" s="1270">
        <v>16394.090650483595</v>
      </c>
      <c r="M47" s="1270">
        <v>13920.858990147783</v>
      </c>
      <c r="N47" s="1270">
        <v>28802.327126825905</v>
      </c>
      <c r="O47" s="1261"/>
    </row>
    <row r="48" spans="1:15" ht="19.5" customHeight="1">
      <c r="A48" s="1273" t="s">
        <v>356</v>
      </c>
      <c r="B48" s="1273" t="s">
        <v>750</v>
      </c>
      <c r="C48" s="1268">
        <v>30.086346465191582</v>
      </c>
      <c r="D48" s="1268">
        <v>860.8742579600648</v>
      </c>
      <c r="E48" s="1268">
        <v>207.90609821910414</v>
      </c>
      <c r="F48" s="1268">
        <v>1098.8667026443604</v>
      </c>
      <c r="G48" s="1269">
        <v>18.191928251121077</v>
      </c>
      <c r="H48" s="1269">
        <v>1.413960631895687</v>
      </c>
      <c r="I48" s="1269">
        <v>1.8668397144711226</v>
      </c>
      <c r="J48" s="1269">
        <v>1.959016795992535</v>
      </c>
      <c r="K48" s="1270">
        <v>561452.5865470852</v>
      </c>
      <c r="L48" s="1270">
        <v>14225.710161735205</v>
      </c>
      <c r="M48" s="1270">
        <v>13918.225827384815</v>
      </c>
      <c r="N48" s="1270">
        <v>29150.295182202142</v>
      </c>
      <c r="O48" s="1261"/>
    </row>
    <row r="49" spans="1:15" ht="19.5" customHeight="1">
      <c r="A49" s="1273" t="s">
        <v>358</v>
      </c>
      <c r="B49" s="1273" t="s">
        <v>751</v>
      </c>
      <c r="C49" s="1268">
        <v>33.15860669597565</v>
      </c>
      <c r="D49" s="1268">
        <v>904.7345282380791</v>
      </c>
      <c r="E49" s="1268">
        <v>157.98106188704767</v>
      </c>
      <c r="F49" s="1268">
        <v>1095.8741968211025</v>
      </c>
      <c r="G49" s="1269">
        <v>19.422743498215198</v>
      </c>
      <c r="H49" s="1269">
        <v>1.4247747916121556</v>
      </c>
      <c r="I49" s="1269">
        <v>1.7148667451568018</v>
      </c>
      <c r="J49" s="1269">
        <v>2.011171115568585</v>
      </c>
      <c r="K49" s="1270">
        <v>553128.3987761346</v>
      </c>
      <c r="L49" s="1270">
        <v>15319.70694875341</v>
      </c>
      <c r="M49" s="1270">
        <v>12623.499946483998</v>
      </c>
      <c r="N49" s="1270">
        <v>31203.86344699892</v>
      </c>
      <c r="O49" s="1261"/>
    </row>
    <row r="50" spans="1:15" ht="19.5" customHeight="1">
      <c r="A50" s="1273" t="s">
        <v>360</v>
      </c>
      <c r="B50" s="1273" t="s">
        <v>752</v>
      </c>
      <c r="C50" s="1268">
        <v>30.25720746184285</v>
      </c>
      <c r="D50" s="1268">
        <v>934.807801017524</v>
      </c>
      <c r="E50" s="1268">
        <v>176.92198982475975</v>
      </c>
      <c r="F50" s="1268">
        <v>1141.9869983041267</v>
      </c>
      <c r="G50" s="1269">
        <v>18.143858010275572</v>
      </c>
      <c r="H50" s="1269">
        <v>1.4685775620965424</v>
      </c>
      <c r="I50" s="1269">
        <v>1.8601325984503554</v>
      </c>
      <c r="J50" s="1269">
        <v>1.971054487853775</v>
      </c>
      <c r="K50" s="1270">
        <v>533718.5427370388</v>
      </c>
      <c r="L50" s="1270">
        <v>15284.13624200644</v>
      </c>
      <c r="M50" s="1270">
        <v>13409.909737199458</v>
      </c>
      <c r="N50" s="1270">
        <v>28729.810783719233</v>
      </c>
      <c r="O50" s="1261"/>
    </row>
    <row r="51" spans="1:15" ht="19.5" customHeight="1">
      <c r="A51" s="1273" t="s">
        <v>362</v>
      </c>
      <c r="B51" s="1273" t="s">
        <v>753</v>
      </c>
      <c r="C51" s="1268">
        <v>30.418015288203293</v>
      </c>
      <c r="D51" s="1268">
        <v>944.8178500103298</v>
      </c>
      <c r="E51" s="1268">
        <v>195.3033537635149</v>
      </c>
      <c r="F51" s="1268">
        <v>1170.539219062048</v>
      </c>
      <c r="G51" s="1269">
        <v>16.222322843558977</v>
      </c>
      <c r="H51" s="1269">
        <v>1.5247928161694497</v>
      </c>
      <c r="I51" s="1269">
        <v>1.8093794076163612</v>
      </c>
      <c r="J51" s="1269">
        <v>1.9542106439808442</v>
      </c>
      <c r="K51" s="1270">
        <v>530988.3565768622</v>
      </c>
      <c r="L51" s="1270">
        <v>14324.190601835317</v>
      </c>
      <c r="M51" s="1270">
        <v>13845.357193229902</v>
      </c>
      <c r="N51" s="1270">
        <v>27670.501835574854</v>
      </c>
      <c r="O51" s="1261"/>
    </row>
    <row r="52" spans="1:15" ht="19.5" customHeight="1">
      <c r="A52" s="1273" t="s">
        <v>364</v>
      </c>
      <c r="B52" s="1273" t="s">
        <v>754</v>
      </c>
      <c r="C52" s="1268">
        <v>29.654677733374324</v>
      </c>
      <c r="D52" s="1268">
        <v>881.1353622297366</v>
      </c>
      <c r="E52" s="1268">
        <v>247.3614099805308</v>
      </c>
      <c r="F52" s="1268">
        <v>1158.1514499436419</v>
      </c>
      <c r="G52" s="1269">
        <v>16.10884588804423</v>
      </c>
      <c r="H52" s="1269">
        <v>1.5209559251075706</v>
      </c>
      <c r="I52" s="1269">
        <v>1.6051781275890638</v>
      </c>
      <c r="J52" s="1269">
        <v>1.9124699178935447</v>
      </c>
      <c r="K52" s="1270">
        <v>549431.194885971</v>
      </c>
      <c r="L52" s="1270">
        <v>13417.071426910106</v>
      </c>
      <c r="M52" s="1270">
        <v>11648.829743164872</v>
      </c>
      <c r="N52" s="1270">
        <v>26764.143898640996</v>
      </c>
      <c r="O52" s="1261"/>
    </row>
    <row r="53" spans="1:15" ht="19.5" customHeight="1">
      <c r="A53" s="1273" t="s">
        <v>366</v>
      </c>
      <c r="B53" s="1273" t="s">
        <v>755</v>
      </c>
      <c r="C53" s="1268">
        <v>25.037844383893432</v>
      </c>
      <c r="D53" s="1268">
        <v>905.5252800484409</v>
      </c>
      <c r="E53" s="1268">
        <v>164.07811080835603</v>
      </c>
      <c r="F53" s="1268">
        <v>1094.6412352406903</v>
      </c>
      <c r="G53" s="1269">
        <v>15.8183192261185</v>
      </c>
      <c r="H53" s="1269">
        <v>1.4922683428342165</v>
      </c>
      <c r="I53" s="1269">
        <v>1.928222160715933</v>
      </c>
      <c r="J53" s="1269">
        <v>1.8852956632370836</v>
      </c>
      <c r="K53" s="1270">
        <v>535629.5142079806</v>
      </c>
      <c r="L53" s="1270">
        <v>13808.522618231666</v>
      </c>
      <c r="M53" s="1270">
        <v>14131.579942799151</v>
      </c>
      <c r="N53" s="1270">
        <v>25792.612927314967</v>
      </c>
      <c r="O53" s="1261"/>
    </row>
    <row r="54" spans="1:15" ht="19.5" customHeight="1">
      <c r="A54" s="1273" t="s">
        <v>368</v>
      </c>
      <c r="B54" s="1273" t="s">
        <v>756</v>
      </c>
      <c r="C54" s="1268">
        <v>24.784062412928392</v>
      </c>
      <c r="D54" s="1268">
        <v>914.4260239621063</v>
      </c>
      <c r="E54" s="1268">
        <v>166.4878796322095</v>
      </c>
      <c r="F54" s="1268">
        <v>1105.6979660072443</v>
      </c>
      <c r="G54" s="1269">
        <v>17.33220910623946</v>
      </c>
      <c r="H54" s="1269">
        <v>1.5633898305084746</v>
      </c>
      <c r="I54" s="1269">
        <v>2.003221622526254</v>
      </c>
      <c r="J54" s="1269">
        <v>1.9830723096501064</v>
      </c>
      <c r="K54" s="1270">
        <v>545570.7793704328</v>
      </c>
      <c r="L54" s="1270">
        <v>14212.862860407542</v>
      </c>
      <c r="M54" s="1270">
        <v>14206.492196979207</v>
      </c>
      <c r="N54" s="1270">
        <v>26122.21562488188</v>
      </c>
      <c r="O54" s="1261"/>
    </row>
    <row r="55" spans="1:15" ht="19.5" customHeight="1">
      <c r="A55" s="1273" t="s">
        <v>370</v>
      </c>
      <c r="B55" s="1273" t="s">
        <v>757</v>
      </c>
      <c r="C55" s="1268">
        <v>20.310580372499878</v>
      </c>
      <c r="D55" s="1268">
        <v>805.8479532163742</v>
      </c>
      <c r="E55" s="1268">
        <v>148.64612511671336</v>
      </c>
      <c r="F55" s="1268">
        <v>974.8046587055875</v>
      </c>
      <c r="G55" s="1269">
        <v>16.10041132349383</v>
      </c>
      <c r="H55" s="1269">
        <v>1.5485785025185692</v>
      </c>
      <c r="I55" s="1269">
        <v>1.8386339592700345</v>
      </c>
      <c r="J55" s="1269">
        <v>1.896003791029577</v>
      </c>
      <c r="K55" s="1270">
        <v>587019.395112509</v>
      </c>
      <c r="L55" s="1270">
        <v>15654.140045858692</v>
      </c>
      <c r="M55" s="1270">
        <v>14827.023274266066</v>
      </c>
      <c r="N55" s="1270">
        <v>27432.717558213983</v>
      </c>
      <c r="O55" s="1261"/>
    </row>
    <row r="56" spans="1:15" ht="19.5" customHeight="1">
      <c r="A56" s="1273" t="s">
        <v>419</v>
      </c>
      <c r="B56" s="1273" t="s">
        <v>70</v>
      </c>
      <c r="C56" s="1268">
        <v>12.882953652788686</v>
      </c>
      <c r="D56" s="1268">
        <v>739.1987431264729</v>
      </c>
      <c r="E56" s="1268">
        <v>197.95758051846033</v>
      </c>
      <c r="F56" s="1268">
        <v>950.0392772977219</v>
      </c>
      <c r="G56" s="1269">
        <v>10.347560975609756</v>
      </c>
      <c r="H56" s="1269">
        <v>1.5583421891604676</v>
      </c>
      <c r="I56" s="1269">
        <v>1.8202380952380952</v>
      </c>
      <c r="J56" s="1269">
        <v>1.7320985612700512</v>
      </c>
      <c r="K56" s="1270">
        <v>762807.8902439025</v>
      </c>
      <c r="L56" s="1270">
        <v>15665.761530286929</v>
      </c>
      <c r="M56" s="1270">
        <v>12730.849206349207</v>
      </c>
      <c r="N56" s="1270">
        <v>25185.798743178435</v>
      </c>
      <c r="O56" s="1261"/>
    </row>
    <row r="57" spans="1:15" ht="19.5" customHeight="1">
      <c r="A57" s="1273" t="s">
        <v>422</v>
      </c>
      <c r="B57" s="1273" t="s">
        <v>738</v>
      </c>
      <c r="C57" s="1268">
        <v>12.706660368445913</v>
      </c>
      <c r="D57" s="1268">
        <v>762.2579121398205</v>
      </c>
      <c r="E57" s="1268">
        <v>194.61502125649503</v>
      </c>
      <c r="F57" s="1268">
        <v>969.5795937647615</v>
      </c>
      <c r="G57" s="1269">
        <v>8.947955390334572</v>
      </c>
      <c r="H57" s="1269">
        <v>1.534423994546694</v>
      </c>
      <c r="I57" s="1269">
        <v>1.7866504854368932</v>
      </c>
      <c r="J57" s="1269">
        <v>1.682207931404073</v>
      </c>
      <c r="K57" s="1270">
        <v>532954.3494423792</v>
      </c>
      <c r="L57" s="1270">
        <v>14721.947697837268</v>
      </c>
      <c r="M57" s="1270">
        <v>13047.808252427185</v>
      </c>
      <c r="N57" s="1270">
        <v>21177.519243885803</v>
      </c>
      <c r="O57" s="1261"/>
    </row>
    <row r="58" spans="1:15" ht="19.5" customHeight="1">
      <c r="A58" s="1273" t="s">
        <v>423</v>
      </c>
      <c r="B58" s="1273" t="s">
        <v>81</v>
      </c>
      <c r="C58" s="1268">
        <v>8.356174531446774</v>
      </c>
      <c r="D58" s="1268">
        <v>631.3578783613601</v>
      </c>
      <c r="E58" s="1268">
        <v>115.8011704570709</v>
      </c>
      <c r="F58" s="1268">
        <v>755.5152233498777</v>
      </c>
      <c r="G58" s="1269">
        <v>8.801418439716311</v>
      </c>
      <c r="H58" s="1269">
        <v>1.3957783331573328</v>
      </c>
      <c r="I58" s="1269">
        <v>1.530514329580348</v>
      </c>
      <c r="J58" s="1269">
        <v>1.49833802347358</v>
      </c>
      <c r="K58" s="1270">
        <v>503763.1914893617</v>
      </c>
      <c r="L58" s="1270">
        <v>11740.703521184601</v>
      </c>
      <c r="M58" s="1270">
        <v>12823.883700102355</v>
      </c>
      <c r="N58" s="1270">
        <v>17348.61079353251</v>
      </c>
      <c r="O58" s="1261"/>
    </row>
    <row r="59" spans="1:15" ht="19.5" customHeight="1">
      <c r="A59" s="1273" t="s">
        <v>424</v>
      </c>
      <c r="B59" s="1273" t="s">
        <v>739</v>
      </c>
      <c r="C59" s="1268">
        <v>9.411451398135819</v>
      </c>
      <c r="D59" s="1268">
        <v>546.9667110519308</v>
      </c>
      <c r="E59" s="1268">
        <v>199.53661784287618</v>
      </c>
      <c r="F59" s="1268">
        <v>755.9147802929427</v>
      </c>
      <c r="G59" s="1269">
        <v>9.854555744199208</v>
      </c>
      <c r="H59" s="1269">
        <v>1.4021014090541712</v>
      </c>
      <c r="I59" s="1269">
        <v>1.6291807917144916</v>
      </c>
      <c r="J59" s="1269">
        <v>1.5672794402598593</v>
      </c>
      <c r="K59" s="1270">
        <v>536274.1369552915</v>
      </c>
      <c r="L59" s="1270">
        <v>12807.580263503842</v>
      </c>
      <c r="M59" s="1270">
        <v>11634.678482769667</v>
      </c>
      <c r="N59" s="1270">
        <v>19015.347758996075</v>
      </c>
      <c r="O59" s="1261"/>
    </row>
    <row r="60" spans="1:15" ht="19.5" customHeight="1">
      <c r="A60" s="1273" t="s">
        <v>425</v>
      </c>
      <c r="B60" s="1273" t="s">
        <v>87</v>
      </c>
      <c r="C60" s="1268">
        <v>8.553127354935945</v>
      </c>
      <c r="D60" s="1268">
        <v>759.457422758101</v>
      </c>
      <c r="E60" s="1268">
        <v>209.758854559156</v>
      </c>
      <c r="F60" s="1268">
        <v>977.769404672193</v>
      </c>
      <c r="G60" s="1269">
        <v>8.863436123348018</v>
      </c>
      <c r="H60" s="1269">
        <v>1.4570847390355228</v>
      </c>
      <c r="I60" s="1269">
        <v>1.6928327645051195</v>
      </c>
      <c r="J60" s="1269">
        <v>1.572447013487476</v>
      </c>
      <c r="K60" s="1270">
        <v>494999.42731277534</v>
      </c>
      <c r="L60" s="1270">
        <v>11014.467652311967</v>
      </c>
      <c r="M60" s="1270">
        <v>12554.248248607868</v>
      </c>
      <c r="N60" s="1270">
        <v>15578.49633911368</v>
      </c>
      <c r="O60" s="1261"/>
    </row>
    <row r="61" spans="1:15" ht="19.5" customHeight="1">
      <c r="A61" s="1273" t="s">
        <v>426</v>
      </c>
      <c r="B61" s="1273" t="s">
        <v>88</v>
      </c>
      <c r="C61" s="1268">
        <v>11.65703644179135</v>
      </c>
      <c r="D61" s="1268">
        <v>636.690519011722</v>
      </c>
      <c r="E61" s="1268">
        <v>164.77378537991555</v>
      </c>
      <c r="F61" s="1268">
        <v>813.121340833429</v>
      </c>
      <c r="G61" s="1269">
        <v>10.215887952730059</v>
      </c>
      <c r="H61" s="1269">
        <v>1.4832508278925152</v>
      </c>
      <c r="I61" s="1269">
        <v>1.7840317074492378</v>
      </c>
      <c r="J61" s="1269">
        <v>1.669394599665244</v>
      </c>
      <c r="K61" s="1270">
        <v>545203.2129335813</v>
      </c>
      <c r="L61" s="1270">
        <v>12781.167826283809</v>
      </c>
      <c r="M61" s="1270">
        <v>13069.537625502202</v>
      </c>
      <c r="N61" s="1270">
        <v>20472.49094323107</v>
      </c>
      <c r="O61" s="1261"/>
    </row>
    <row r="62" spans="1:14" ht="16.5" customHeight="1">
      <c r="A62" s="1282"/>
      <c r="B62" s="1282"/>
      <c r="C62" s="1283"/>
      <c r="D62" s="1283"/>
      <c r="E62" s="1283"/>
      <c r="F62" s="1283"/>
      <c r="G62" s="1284"/>
      <c r="H62" s="1284"/>
      <c r="I62" s="1284"/>
      <c r="J62" s="1284"/>
      <c r="K62" s="1285"/>
      <c r="L62" s="1285"/>
      <c r="M62" s="1285"/>
      <c r="N62" s="1285"/>
    </row>
  </sheetData>
  <sheetProtection/>
  <printOptions/>
  <pageMargins left="0.6692913385826772" right="0.2755905511811024" top="0.4724409448818898" bottom="0.4724409448818898" header="0.3937007874015748" footer="0.31496062992125984"/>
  <pageSetup fitToHeight="1" fitToWidth="1" horizontalDpi="600" verticalDpi="600" orientation="portrait" paperSize="9" scale="65" r:id="rId1"/>
  <headerFooter alignWithMargins="0">
    <oddHeader>&amp;C&amp;F</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E49" sqref="E49"/>
    </sheetView>
  </sheetViews>
  <sheetFormatPr defaultColWidth="16.75390625" defaultRowHeight="12.75"/>
  <cols>
    <col min="1" max="1" width="5.375" style="1250" customWidth="1"/>
    <col min="2" max="2" width="14.875" style="1250" customWidth="1"/>
    <col min="3" max="3" width="12.75390625" style="1250" customWidth="1"/>
    <col min="4" max="4" width="7.875" style="1250" customWidth="1"/>
    <col min="5" max="5" width="10.875" style="1250" customWidth="1"/>
    <col min="6" max="6" width="8.25390625" style="1250" customWidth="1"/>
    <col min="7" max="7" width="12.75390625" style="1250" customWidth="1"/>
    <col min="8" max="8" width="7.875" style="1250" customWidth="1"/>
    <col min="9" max="9" width="10.875" style="1250" customWidth="1"/>
    <col min="10" max="10" width="7.875" style="1250" customWidth="1"/>
    <col min="11" max="11" width="12.75390625" style="1250" customWidth="1"/>
    <col min="12" max="12" width="7.875" style="1250" customWidth="1"/>
    <col min="13" max="13" width="10.875" style="1250" customWidth="1"/>
    <col min="14" max="14" width="7.875" style="1250" customWidth="1"/>
    <col min="15" max="16384" width="16.75390625" style="1250" customWidth="1"/>
  </cols>
  <sheetData>
    <row r="1" spans="1:2" ht="22.5" customHeight="1">
      <c r="A1" s="1248"/>
      <c r="B1" s="1249" t="s">
        <v>760</v>
      </c>
    </row>
    <row r="2" ht="9.75" customHeight="1"/>
    <row r="3" spans="1:14" ht="18" customHeight="1">
      <c r="A3" s="1252"/>
      <c r="B3" s="1286" t="s">
        <v>8</v>
      </c>
      <c r="C3" s="1258" t="s">
        <v>262</v>
      </c>
      <c r="D3" s="1287"/>
      <c r="E3" s="1287"/>
      <c r="F3" s="1287"/>
      <c r="G3" s="1258" t="s">
        <v>263</v>
      </c>
      <c r="H3" s="1287"/>
      <c r="I3" s="1287"/>
      <c r="J3" s="1287"/>
      <c r="K3" s="1258" t="s">
        <v>761</v>
      </c>
      <c r="L3" s="1287"/>
      <c r="M3" s="1287"/>
      <c r="N3" s="1288"/>
    </row>
    <row r="4" spans="1:14" ht="18" customHeight="1">
      <c r="A4" s="1273"/>
      <c r="B4" s="1289"/>
      <c r="C4" s="1290" t="s">
        <v>762</v>
      </c>
      <c r="D4" s="1291" t="s">
        <v>264</v>
      </c>
      <c r="E4" s="1292" t="s">
        <v>763</v>
      </c>
      <c r="F4" s="1291" t="s">
        <v>264</v>
      </c>
      <c r="G4" s="1290" t="s">
        <v>762</v>
      </c>
      <c r="H4" s="1291" t="s">
        <v>264</v>
      </c>
      <c r="I4" s="1292" t="s">
        <v>763</v>
      </c>
      <c r="J4" s="1291" t="s">
        <v>264</v>
      </c>
      <c r="K4" s="1290" t="s">
        <v>762</v>
      </c>
      <c r="L4" s="1291" t="s">
        <v>264</v>
      </c>
      <c r="M4" s="1292" t="s">
        <v>763</v>
      </c>
      <c r="N4" s="1293" t="s">
        <v>264</v>
      </c>
    </row>
    <row r="5" spans="1:14" ht="18" customHeight="1">
      <c r="A5" s="1294"/>
      <c r="B5" s="1295" t="s">
        <v>723</v>
      </c>
      <c r="C5" s="1296">
        <v>285187.12299729214</v>
      </c>
      <c r="D5" s="1297"/>
      <c r="E5" s="1298">
        <v>1.026712204010325</v>
      </c>
      <c r="F5" s="1297"/>
      <c r="G5" s="1296">
        <v>353829.4957293474</v>
      </c>
      <c r="H5" s="1297"/>
      <c r="I5" s="1298">
        <v>1.016268369761627</v>
      </c>
      <c r="J5" s="1297"/>
      <c r="K5" s="1296">
        <v>285944.5567728563</v>
      </c>
      <c r="L5" s="1297"/>
      <c r="M5" s="1298">
        <v>1.0240776860334606</v>
      </c>
      <c r="N5" s="1299"/>
    </row>
    <row r="6" spans="1:14" ht="18" customHeight="1">
      <c r="A6" s="1267"/>
      <c r="B6" s="1273" t="s">
        <v>34</v>
      </c>
      <c r="C6" s="1270">
        <v>296150.88562494266</v>
      </c>
      <c r="D6" s="1300"/>
      <c r="E6" s="1301">
        <v>1.0277331993652565</v>
      </c>
      <c r="F6" s="1300"/>
      <c r="G6" s="1270">
        <v>352389.4232655416</v>
      </c>
      <c r="H6" s="1300"/>
      <c r="I6" s="1301">
        <v>1.012264839238191</v>
      </c>
      <c r="J6" s="1300"/>
      <c r="K6" s="1270">
        <v>296811.82740158174</v>
      </c>
      <c r="L6" s="1300"/>
      <c r="M6" s="1301">
        <v>1.0253458645367648</v>
      </c>
      <c r="N6" s="1302"/>
    </row>
    <row r="7" spans="1:14" ht="18" customHeight="1">
      <c r="A7" s="1267"/>
      <c r="B7" s="1273" t="s">
        <v>35</v>
      </c>
      <c r="C7" s="1270">
        <v>315641.7619599212</v>
      </c>
      <c r="D7" s="1300"/>
      <c r="E7" s="1301">
        <v>1.0313642433134522</v>
      </c>
      <c r="F7" s="1300"/>
      <c r="G7" s="1270">
        <v>371658.10714285716</v>
      </c>
      <c r="H7" s="1300"/>
      <c r="I7" s="1301">
        <v>1.0657433609950353</v>
      </c>
      <c r="J7" s="1300"/>
      <c r="K7" s="1270">
        <v>316661.0517619535</v>
      </c>
      <c r="L7" s="1300"/>
      <c r="M7" s="1301">
        <v>1.0298019970314651</v>
      </c>
      <c r="N7" s="1302"/>
    </row>
    <row r="8" spans="1:14" ht="18" customHeight="1">
      <c r="A8" s="1267"/>
      <c r="B8" s="1273" t="s">
        <v>36</v>
      </c>
      <c r="C8" s="1270">
        <v>297111.2992151024</v>
      </c>
      <c r="D8" s="1300"/>
      <c r="E8" s="1301">
        <v>1.027954134400991</v>
      </c>
      <c r="F8" s="1300"/>
      <c r="G8" s="1270">
        <v>353829.4957293474</v>
      </c>
      <c r="H8" s="1300"/>
      <c r="I8" s="1269">
        <v>1.016268369761627</v>
      </c>
      <c r="J8" s="1300"/>
      <c r="K8" s="1270">
        <v>297795.9996415303</v>
      </c>
      <c r="L8" s="1300"/>
      <c r="M8" s="1301">
        <v>1.025593880953971</v>
      </c>
      <c r="N8" s="1302"/>
    </row>
    <row r="9" spans="1:14" ht="18" customHeight="1">
      <c r="A9" s="1267"/>
      <c r="B9" s="1273" t="s">
        <v>38</v>
      </c>
      <c r="C9" s="1270">
        <v>159894.03319996232</v>
      </c>
      <c r="D9" s="1300"/>
      <c r="E9" s="1269">
        <v>1.019184295488843</v>
      </c>
      <c r="F9" s="1300"/>
      <c r="G9" s="1270" t="s">
        <v>159</v>
      </c>
      <c r="H9" s="1300"/>
      <c r="I9" s="1269"/>
      <c r="J9" s="1300"/>
      <c r="K9" s="1270">
        <v>159894.03319996232</v>
      </c>
      <c r="L9" s="1300"/>
      <c r="M9" s="1269">
        <v>1.019184295488843</v>
      </c>
      <c r="N9" s="1302"/>
    </row>
    <row r="10" spans="1:14" ht="18" customHeight="1">
      <c r="A10" s="1267"/>
      <c r="B10" s="1273"/>
      <c r="C10" s="1270"/>
      <c r="D10" s="1300"/>
      <c r="E10" s="1269"/>
      <c r="F10" s="1300"/>
      <c r="G10" s="1270" t="s">
        <v>159</v>
      </c>
      <c r="H10" s="1300"/>
      <c r="I10" s="1269"/>
      <c r="J10" s="1300"/>
      <c r="K10" s="1270" t="s">
        <v>159</v>
      </c>
      <c r="L10" s="1300"/>
      <c r="M10" s="1269"/>
      <c r="N10" s="1302"/>
    </row>
    <row r="11" spans="1:14" ht="18" customHeight="1">
      <c r="A11" s="1273" t="s">
        <v>293</v>
      </c>
      <c r="B11" s="1273" t="s">
        <v>294</v>
      </c>
      <c r="C11" s="1270">
        <v>291294.90272145177</v>
      </c>
      <c r="D11" s="1303">
        <v>32</v>
      </c>
      <c r="E11" s="1269">
        <v>1.0301960104067185</v>
      </c>
      <c r="F11" s="1303">
        <v>24</v>
      </c>
      <c r="G11" s="1270">
        <v>342262.4798690671</v>
      </c>
      <c r="H11" s="1303">
        <v>22</v>
      </c>
      <c r="I11" s="1269">
        <v>0.9319612676892461</v>
      </c>
      <c r="J11" s="1303">
        <v>30</v>
      </c>
      <c r="K11" s="1270">
        <v>291747.76140465174</v>
      </c>
      <c r="L11" s="1303">
        <v>32</v>
      </c>
      <c r="M11" s="1269">
        <v>1.0270096164121887</v>
      </c>
      <c r="N11" s="1304">
        <v>28</v>
      </c>
    </row>
    <row r="12" spans="1:14" ht="18" customHeight="1">
      <c r="A12" s="1273" t="s">
        <v>296</v>
      </c>
      <c r="B12" s="1273" t="s">
        <v>439</v>
      </c>
      <c r="C12" s="1270">
        <v>291085.32106667117</v>
      </c>
      <c r="D12" s="1303">
        <v>33</v>
      </c>
      <c r="E12" s="1269">
        <v>1.0333126845487257</v>
      </c>
      <c r="F12" s="1303">
        <v>21</v>
      </c>
      <c r="G12" s="1270">
        <v>340064.6206373293</v>
      </c>
      <c r="H12" s="1303">
        <v>25</v>
      </c>
      <c r="I12" s="1269">
        <v>0.977895539278649</v>
      </c>
      <c r="J12" s="1303">
        <v>26</v>
      </c>
      <c r="K12" s="1270">
        <v>291620.9115158052</v>
      </c>
      <c r="L12" s="1303">
        <v>33</v>
      </c>
      <c r="M12" s="1269">
        <v>1.0300834039457856</v>
      </c>
      <c r="N12" s="1304">
        <v>24</v>
      </c>
    </row>
    <row r="13" spans="1:14" ht="18" customHeight="1">
      <c r="A13" s="1273" t="s">
        <v>298</v>
      </c>
      <c r="B13" s="1273" t="s">
        <v>299</v>
      </c>
      <c r="C13" s="1270">
        <v>292752.83533120016</v>
      </c>
      <c r="D13" s="1303">
        <v>30</v>
      </c>
      <c r="E13" s="1269">
        <v>1.0152162275428187</v>
      </c>
      <c r="F13" s="1303">
        <v>37</v>
      </c>
      <c r="G13" s="1270">
        <v>436902.23390151514</v>
      </c>
      <c r="H13" s="1303">
        <v>6</v>
      </c>
      <c r="I13" s="1269">
        <v>1.0965675859128323</v>
      </c>
      <c r="J13" s="1303">
        <v>16</v>
      </c>
      <c r="K13" s="1270">
        <v>294192.27103289805</v>
      </c>
      <c r="L13" s="1303">
        <v>29</v>
      </c>
      <c r="M13" s="1269">
        <v>1.012532497442228</v>
      </c>
      <c r="N13" s="1304">
        <v>36</v>
      </c>
    </row>
    <row r="14" spans="1:14" ht="18" customHeight="1">
      <c r="A14" s="1273" t="s">
        <v>300</v>
      </c>
      <c r="B14" s="1273" t="s">
        <v>301</v>
      </c>
      <c r="C14" s="1270">
        <v>305330.610126501</v>
      </c>
      <c r="D14" s="1303">
        <v>21</v>
      </c>
      <c r="E14" s="1269">
        <v>1.0378453484402925</v>
      </c>
      <c r="F14" s="1303">
        <v>18</v>
      </c>
      <c r="G14" s="1270">
        <v>338577.71779859485</v>
      </c>
      <c r="H14" s="1303">
        <v>27</v>
      </c>
      <c r="I14" s="1269">
        <v>1.0471147960348535</v>
      </c>
      <c r="J14" s="1303">
        <v>20</v>
      </c>
      <c r="K14" s="1270">
        <v>305780.25111646025</v>
      </c>
      <c r="L14" s="1303">
        <v>21</v>
      </c>
      <c r="M14" s="1269">
        <v>1.0366667883062484</v>
      </c>
      <c r="N14" s="1304">
        <v>18</v>
      </c>
    </row>
    <row r="15" spans="1:14" ht="18" customHeight="1">
      <c r="A15" s="1273" t="s">
        <v>302</v>
      </c>
      <c r="B15" s="1273" t="s">
        <v>303</v>
      </c>
      <c r="C15" s="1270">
        <v>292274.11496827577</v>
      </c>
      <c r="D15" s="1303">
        <v>31</v>
      </c>
      <c r="E15" s="1269">
        <v>1.0199041880301976</v>
      </c>
      <c r="F15" s="1303">
        <v>35</v>
      </c>
      <c r="G15" s="1270">
        <v>363981.1247030879</v>
      </c>
      <c r="H15" s="1303">
        <v>17</v>
      </c>
      <c r="I15" s="1269">
        <v>1.0123773931461173</v>
      </c>
      <c r="J15" s="1303">
        <v>24</v>
      </c>
      <c r="K15" s="1270">
        <v>292915.4306077794</v>
      </c>
      <c r="L15" s="1303">
        <v>31</v>
      </c>
      <c r="M15" s="1269">
        <v>1.0174268800660438</v>
      </c>
      <c r="N15" s="1304">
        <v>34</v>
      </c>
    </row>
    <row r="16" spans="1:14" ht="18" customHeight="1">
      <c r="A16" s="1273" t="s">
        <v>304</v>
      </c>
      <c r="B16" s="1273" t="s">
        <v>440</v>
      </c>
      <c r="C16" s="1270">
        <v>325569.74406515335</v>
      </c>
      <c r="D16" s="1303">
        <v>9</v>
      </c>
      <c r="E16" s="1269">
        <v>1.0943873814338712</v>
      </c>
      <c r="F16" s="1303">
        <v>3</v>
      </c>
      <c r="G16" s="1270">
        <v>396174.22764227644</v>
      </c>
      <c r="H16" s="1303">
        <v>11</v>
      </c>
      <c r="I16" s="1269">
        <v>1.1898843361289115</v>
      </c>
      <c r="J16" s="1303">
        <v>9</v>
      </c>
      <c r="K16" s="1270">
        <v>327043.1664404479</v>
      </c>
      <c r="L16" s="1303">
        <v>9</v>
      </c>
      <c r="M16" s="1269">
        <v>1.0946198986362425</v>
      </c>
      <c r="N16" s="1304">
        <v>3</v>
      </c>
    </row>
    <row r="17" spans="1:14" ht="18" customHeight="1">
      <c r="A17" s="1273" t="s">
        <v>306</v>
      </c>
      <c r="B17" s="1273" t="s">
        <v>307</v>
      </c>
      <c r="C17" s="1270">
        <v>276844.6665846699</v>
      </c>
      <c r="D17" s="1303">
        <v>39</v>
      </c>
      <c r="E17" s="1269">
        <v>0.9929975268862961</v>
      </c>
      <c r="F17" s="1303">
        <v>41</v>
      </c>
      <c r="G17" s="1270">
        <v>347064.42253521126</v>
      </c>
      <c r="H17" s="1303">
        <v>20</v>
      </c>
      <c r="I17" s="1269">
        <v>0.7739121561911578</v>
      </c>
      <c r="J17" s="1303">
        <v>40</v>
      </c>
      <c r="K17" s="1270">
        <v>277572.88159111934</v>
      </c>
      <c r="L17" s="1303">
        <v>40</v>
      </c>
      <c r="M17" s="1269">
        <v>0.9840767434129166</v>
      </c>
      <c r="N17" s="1304">
        <v>43</v>
      </c>
    </row>
    <row r="18" spans="1:14" ht="18" customHeight="1">
      <c r="A18" s="1273" t="s">
        <v>308</v>
      </c>
      <c r="B18" s="1273" t="s">
        <v>309</v>
      </c>
      <c r="C18" s="1270">
        <v>290431.32280026295</v>
      </c>
      <c r="D18" s="1303">
        <v>34</v>
      </c>
      <c r="E18" s="1269">
        <v>1.024458541475358</v>
      </c>
      <c r="F18" s="1303">
        <v>30</v>
      </c>
      <c r="G18" s="1270">
        <v>380195.44820717134</v>
      </c>
      <c r="H18" s="1303">
        <v>15</v>
      </c>
      <c r="I18" s="1269">
        <v>0.9557848117700508</v>
      </c>
      <c r="J18" s="1303">
        <v>28</v>
      </c>
      <c r="K18" s="1270">
        <v>291476.8838693211</v>
      </c>
      <c r="L18" s="1303">
        <v>34</v>
      </c>
      <c r="M18" s="1269">
        <v>1.0189639008922644</v>
      </c>
      <c r="N18" s="1304">
        <v>33</v>
      </c>
    </row>
    <row r="19" spans="1:14" ht="18" customHeight="1">
      <c r="A19" s="1273" t="s">
        <v>310</v>
      </c>
      <c r="B19" s="1273" t="s">
        <v>311</v>
      </c>
      <c r="C19" s="1270">
        <v>365198.79721320345</v>
      </c>
      <c r="D19" s="1303">
        <v>2</v>
      </c>
      <c r="E19" s="1269">
        <v>1.0242380503930175</v>
      </c>
      <c r="F19" s="1303">
        <v>31</v>
      </c>
      <c r="G19" s="1270">
        <v>553248.0582524271</v>
      </c>
      <c r="H19" s="1303">
        <v>1</v>
      </c>
      <c r="I19" s="1269">
        <v>1.840038832859741</v>
      </c>
      <c r="J19" s="1303">
        <v>1</v>
      </c>
      <c r="K19" s="1270">
        <v>367783.0632421614</v>
      </c>
      <c r="L19" s="1303">
        <v>2</v>
      </c>
      <c r="M19" s="1269">
        <v>1.0361269684917687</v>
      </c>
      <c r="N19" s="1304">
        <v>20</v>
      </c>
    </row>
    <row r="20" spans="1:14" ht="18" customHeight="1">
      <c r="A20" s="1273" t="s">
        <v>312</v>
      </c>
      <c r="B20" s="1273" t="s">
        <v>50</v>
      </c>
      <c r="C20" s="1270">
        <v>300074.82697286014</v>
      </c>
      <c r="D20" s="1303">
        <v>28</v>
      </c>
      <c r="E20" s="1269">
        <v>1.025466212597797</v>
      </c>
      <c r="F20" s="1303">
        <v>29</v>
      </c>
      <c r="G20" s="1270">
        <v>303008.49019607843</v>
      </c>
      <c r="H20" s="1303">
        <v>31</v>
      </c>
      <c r="I20" s="1269">
        <v>0.921213184400782</v>
      </c>
      <c r="J20" s="1303">
        <v>33</v>
      </c>
      <c r="K20" s="1270">
        <v>300104.50941524626</v>
      </c>
      <c r="L20" s="1303">
        <v>26</v>
      </c>
      <c r="M20" s="1269">
        <v>1.0230243515806383</v>
      </c>
      <c r="N20" s="1304">
        <v>30</v>
      </c>
    </row>
    <row r="21" spans="1:14" ht="18" customHeight="1">
      <c r="A21" s="1273" t="s">
        <v>313</v>
      </c>
      <c r="B21" s="1273" t="s">
        <v>314</v>
      </c>
      <c r="C21" s="1270">
        <v>353396.38786606886</v>
      </c>
      <c r="D21" s="1303">
        <v>3</v>
      </c>
      <c r="E21" s="1269">
        <v>1.0276795021262073</v>
      </c>
      <c r="F21" s="1303">
        <v>27</v>
      </c>
      <c r="G21" s="1270">
        <v>452593.842364532</v>
      </c>
      <c r="H21" s="1303">
        <v>4</v>
      </c>
      <c r="I21" s="1269">
        <v>1.360579120847191</v>
      </c>
      <c r="J21" s="1303">
        <v>4</v>
      </c>
      <c r="K21" s="1270">
        <v>355280.8238817144</v>
      </c>
      <c r="L21" s="1303">
        <v>3</v>
      </c>
      <c r="M21" s="1269">
        <v>1.034364262118033</v>
      </c>
      <c r="N21" s="1304">
        <v>21</v>
      </c>
    </row>
    <row r="22" spans="1:14" ht="18" customHeight="1">
      <c r="A22" s="1273" t="s">
        <v>315</v>
      </c>
      <c r="B22" s="1273" t="s">
        <v>316</v>
      </c>
      <c r="C22" s="1270">
        <v>313509.50206971675</v>
      </c>
      <c r="D22" s="1303">
        <v>17</v>
      </c>
      <c r="E22" s="1269">
        <v>1.0306345543497548</v>
      </c>
      <c r="F22" s="1303">
        <v>23</v>
      </c>
      <c r="G22" s="1270">
        <v>348283.41085271316</v>
      </c>
      <c r="H22" s="1303">
        <v>19</v>
      </c>
      <c r="I22" s="1269">
        <v>1.0146068983412506</v>
      </c>
      <c r="J22" s="1303">
        <v>23</v>
      </c>
      <c r="K22" s="1270">
        <v>313991.3834998389</v>
      </c>
      <c r="L22" s="1303">
        <v>16</v>
      </c>
      <c r="M22" s="1269">
        <v>1.029076671782282</v>
      </c>
      <c r="N22" s="1304">
        <v>26</v>
      </c>
    </row>
    <row r="23" spans="1:14" ht="18" customHeight="1">
      <c r="A23" s="1273" t="s">
        <v>317</v>
      </c>
      <c r="B23" s="1273" t="s">
        <v>318</v>
      </c>
      <c r="C23" s="1270">
        <v>285816.49216591765</v>
      </c>
      <c r="D23" s="1303">
        <v>37</v>
      </c>
      <c r="E23" s="1269">
        <v>1.0134491265465504</v>
      </c>
      <c r="F23" s="1303">
        <v>38</v>
      </c>
      <c r="G23" s="1270">
        <v>378553.2347670251</v>
      </c>
      <c r="H23" s="1303">
        <v>16</v>
      </c>
      <c r="I23" s="1269">
        <v>1.0474527012022938</v>
      </c>
      <c r="J23" s="1303">
        <v>19</v>
      </c>
      <c r="K23" s="1270">
        <v>286871.1779308658</v>
      </c>
      <c r="L23" s="1303">
        <v>37</v>
      </c>
      <c r="M23" s="1269">
        <v>1.0113451413006291</v>
      </c>
      <c r="N23" s="1304">
        <v>38</v>
      </c>
    </row>
    <row r="24" spans="1:14" ht="18" customHeight="1">
      <c r="A24" s="1273" t="s">
        <v>319</v>
      </c>
      <c r="B24" s="1273" t="s">
        <v>320</v>
      </c>
      <c r="C24" s="1270">
        <v>316491.50344478217</v>
      </c>
      <c r="D24" s="1303">
        <v>14</v>
      </c>
      <c r="E24" s="1269">
        <v>1.0413593823605094</v>
      </c>
      <c r="F24" s="1303">
        <v>16</v>
      </c>
      <c r="G24" s="1270">
        <v>276482.5619834711</v>
      </c>
      <c r="H24" s="1303">
        <v>36</v>
      </c>
      <c r="I24" s="1269">
        <v>1.0260357813027334</v>
      </c>
      <c r="J24" s="1303">
        <v>22</v>
      </c>
      <c r="K24" s="1270">
        <v>316006.9591632469</v>
      </c>
      <c r="L24" s="1303">
        <v>15</v>
      </c>
      <c r="M24" s="1269">
        <v>1.0428026806340374</v>
      </c>
      <c r="N24" s="1304">
        <v>16</v>
      </c>
    </row>
    <row r="25" spans="1:14" ht="18" customHeight="1">
      <c r="A25" s="1273" t="s">
        <v>321</v>
      </c>
      <c r="B25" s="1273" t="s">
        <v>322</v>
      </c>
      <c r="C25" s="1270">
        <v>313519.8150076423</v>
      </c>
      <c r="D25" s="1303">
        <v>16</v>
      </c>
      <c r="E25" s="1269">
        <v>1.0283186128393857</v>
      </c>
      <c r="F25" s="1303">
        <v>26</v>
      </c>
      <c r="G25" s="1270">
        <v>326609.770773639</v>
      </c>
      <c r="H25" s="1303">
        <v>28</v>
      </c>
      <c r="I25" s="1269">
        <v>1.0952601911877589</v>
      </c>
      <c r="J25" s="1303">
        <v>17</v>
      </c>
      <c r="K25" s="1270">
        <v>313734.4447733145</v>
      </c>
      <c r="L25" s="1303">
        <v>17</v>
      </c>
      <c r="M25" s="1269">
        <v>1.029741078422481</v>
      </c>
      <c r="N25" s="1304">
        <v>25</v>
      </c>
    </row>
    <row r="26" spans="1:14" ht="18" customHeight="1">
      <c r="A26" s="1273" t="s">
        <v>323</v>
      </c>
      <c r="B26" s="1273" t="s">
        <v>324</v>
      </c>
      <c r="C26" s="1270">
        <v>300075.91943360784</v>
      </c>
      <c r="D26" s="1303">
        <v>27</v>
      </c>
      <c r="E26" s="1269">
        <v>1.003539467636668</v>
      </c>
      <c r="F26" s="1303">
        <v>39</v>
      </c>
      <c r="G26" s="1270">
        <v>349734.21014492755</v>
      </c>
      <c r="H26" s="1303">
        <v>18</v>
      </c>
      <c r="I26" s="1269">
        <v>1.1152284348583148</v>
      </c>
      <c r="J26" s="1303">
        <v>12</v>
      </c>
      <c r="K26" s="1270">
        <v>300662.9873782804</v>
      </c>
      <c r="L26" s="1303">
        <v>25</v>
      </c>
      <c r="M26" s="1269">
        <v>1.0043754105878535</v>
      </c>
      <c r="N26" s="1304">
        <v>39</v>
      </c>
    </row>
    <row r="27" spans="1:14" ht="18" customHeight="1">
      <c r="A27" s="1273" t="s">
        <v>325</v>
      </c>
      <c r="B27" s="1273" t="s">
        <v>326</v>
      </c>
      <c r="C27" s="1270">
        <v>321160.88056184014</v>
      </c>
      <c r="D27" s="1303">
        <v>11</v>
      </c>
      <c r="E27" s="1269">
        <v>1.0206961046839773</v>
      </c>
      <c r="F27" s="1303">
        <v>33</v>
      </c>
      <c r="G27" s="1270">
        <v>339341.004784689</v>
      </c>
      <c r="H27" s="1303">
        <v>26</v>
      </c>
      <c r="I27" s="1269">
        <v>0.9460335533695253</v>
      </c>
      <c r="J27" s="1303">
        <v>29</v>
      </c>
      <c r="K27" s="1270">
        <v>321512.1467135065</v>
      </c>
      <c r="L27" s="1303">
        <v>11</v>
      </c>
      <c r="M27" s="1269">
        <v>1.0169599043170383</v>
      </c>
      <c r="N27" s="1304">
        <v>35</v>
      </c>
    </row>
    <row r="28" spans="1:14" ht="18" customHeight="1">
      <c r="A28" s="1273" t="s">
        <v>327</v>
      </c>
      <c r="B28" s="1273" t="s">
        <v>328</v>
      </c>
      <c r="C28" s="1270">
        <v>301495.4370615744</v>
      </c>
      <c r="D28" s="1303">
        <v>25</v>
      </c>
      <c r="E28" s="1269">
        <v>1.0558054061156423</v>
      </c>
      <c r="F28" s="1303">
        <v>8</v>
      </c>
      <c r="G28" s="1270">
        <v>300565.0588235294</v>
      </c>
      <c r="H28" s="1303">
        <v>32</v>
      </c>
      <c r="I28" s="1269">
        <v>1.0347813922437754</v>
      </c>
      <c r="J28" s="1303">
        <v>21</v>
      </c>
      <c r="K28" s="1270">
        <v>301480.2785125551</v>
      </c>
      <c r="L28" s="1303">
        <v>23</v>
      </c>
      <c r="M28" s="1269">
        <v>1.0551456658855407</v>
      </c>
      <c r="N28" s="1304">
        <v>9</v>
      </c>
    </row>
    <row r="29" spans="1:14" ht="18" customHeight="1">
      <c r="A29" s="1273" t="s">
        <v>329</v>
      </c>
      <c r="B29" s="1273" t="s">
        <v>330</v>
      </c>
      <c r="C29" s="1270">
        <v>311077.25571642537</v>
      </c>
      <c r="D29" s="1303">
        <v>18</v>
      </c>
      <c r="E29" s="1269">
        <v>1.0538509423576152</v>
      </c>
      <c r="F29" s="1303">
        <v>9</v>
      </c>
      <c r="G29" s="1270">
        <v>346147.82608695654</v>
      </c>
      <c r="H29" s="1303">
        <v>21</v>
      </c>
      <c r="I29" s="1269">
        <v>1.096787720382604</v>
      </c>
      <c r="J29" s="1303">
        <v>15</v>
      </c>
      <c r="K29" s="1270">
        <v>312017.8326693227</v>
      </c>
      <c r="L29" s="1303">
        <v>18</v>
      </c>
      <c r="M29" s="1269">
        <v>1.0537581702858918</v>
      </c>
      <c r="N29" s="1304">
        <v>11</v>
      </c>
    </row>
    <row r="30" spans="1:14" ht="18" customHeight="1">
      <c r="A30" s="1273" t="s">
        <v>331</v>
      </c>
      <c r="B30" s="1273" t="s">
        <v>188</v>
      </c>
      <c r="C30" s="1270">
        <v>310378.402125775</v>
      </c>
      <c r="D30" s="1303">
        <v>19</v>
      </c>
      <c r="E30" s="1269">
        <v>1.1222086436675671</v>
      </c>
      <c r="F30" s="1303">
        <v>1</v>
      </c>
      <c r="G30" s="1270">
        <v>341624.1304347826</v>
      </c>
      <c r="H30" s="1303">
        <v>23</v>
      </c>
      <c r="I30" s="1269">
        <v>0.8833608717865056</v>
      </c>
      <c r="J30" s="1303">
        <v>36</v>
      </c>
      <c r="K30" s="1270">
        <v>311002.2317708333</v>
      </c>
      <c r="L30" s="1303">
        <v>19</v>
      </c>
      <c r="M30" s="1269">
        <v>1.1072673853983297</v>
      </c>
      <c r="N30" s="1304">
        <v>2</v>
      </c>
    </row>
    <row r="31" spans="1:14" ht="18" customHeight="1">
      <c r="A31" s="1273" t="s">
        <v>332</v>
      </c>
      <c r="B31" s="1273" t="s">
        <v>744</v>
      </c>
      <c r="C31" s="1270">
        <v>301500.9091249532</v>
      </c>
      <c r="D31" s="1303">
        <v>24</v>
      </c>
      <c r="E31" s="1269">
        <v>1.036306615959016</v>
      </c>
      <c r="F31" s="1303">
        <v>19</v>
      </c>
      <c r="G31" s="1270">
        <v>271902.38095238095</v>
      </c>
      <c r="H31" s="1303">
        <v>37</v>
      </c>
      <c r="I31" s="1269">
        <v>0.9290036983135849</v>
      </c>
      <c r="J31" s="1303">
        <v>32</v>
      </c>
      <c r="K31" s="1270">
        <v>300818.6991463415</v>
      </c>
      <c r="L31" s="1303">
        <v>24</v>
      </c>
      <c r="M31" s="1269">
        <v>1.0337017921115406</v>
      </c>
      <c r="N31" s="1304">
        <v>22</v>
      </c>
    </row>
    <row r="32" spans="1:14" ht="18" customHeight="1">
      <c r="A32" s="1273" t="s">
        <v>334</v>
      </c>
      <c r="B32" s="1273" t="s">
        <v>745</v>
      </c>
      <c r="C32" s="1270">
        <v>315563.764056864</v>
      </c>
      <c r="D32" s="1303">
        <v>15</v>
      </c>
      <c r="E32" s="1269">
        <v>1.0354865105108872</v>
      </c>
      <c r="F32" s="1303">
        <v>20</v>
      </c>
      <c r="G32" s="1270">
        <v>340331.01123595505</v>
      </c>
      <c r="H32" s="1303">
        <v>24</v>
      </c>
      <c r="I32" s="1269">
        <v>1.1045587176012561</v>
      </c>
      <c r="J32" s="1303">
        <v>13</v>
      </c>
      <c r="K32" s="1270">
        <v>316022.7988338192</v>
      </c>
      <c r="L32" s="1303">
        <v>14</v>
      </c>
      <c r="M32" s="1269">
        <v>1.0366173158194003</v>
      </c>
      <c r="N32" s="1304">
        <v>19</v>
      </c>
    </row>
    <row r="33" spans="1:14" ht="18" customHeight="1">
      <c r="A33" s="1273" t="s">
        <v>336</v>
      </c>
      <c r="B33" s="1273" t="s">
        <v>337</v>
      </c>
      <c r="C33" s="1270">
        <v>330234.8727536998</v>
      </c>
      <c r="D33" s="1303">
        <v>6</v>
      </c>
      <c r="E33" s="1269">
        <v>1.03912915066489</v>
      </c>
      <c r="F33" s="1303">
        <v>17</v>
      </c>
      <c r="G33" s="1270">
        <v>478079.4964028777</v>
      </c>
      <c r="H33" s="1303">
        <v>3</v>
      </c>
      <c r="I33" s="1269">
        <v>0.9675099025080142</v>
      </c>
      <c r="J33" s="1303">
        <v>27</v>
      </c>
      <c r="K33" s="1270">
        <v>332901.33216556377</v>
      </c>
      <c r="L33" s="1303">
        <v>6</v>
      </c>
      <c r="M33" s="1269">
        <v>1.0278295369852661</v>
      </c>
      <c r="N33" s="1304">
        <v>27</v>
      </c>
    </row>
    <row r="34" spans="1:14" ht="18" customHeight="1">
      <c r="A34" s="1273" t="s">
        <v>338</v>
      </c>
      <c r="B34" s="1273" t="s">
        <v>339</v>
      </c>
      <c r="C34" s="1270">
        <v>329248.1424046624</v>
      </c>
      <c r="D34" s="1303">
        <v>7</v>
      </c>
      <c r="E34" s="1269">
        <v>1.0525827411764845</v>
      </c>
      <c r="F34" s="1303">
        <v>11</v>
      </c>
      <c r="G34" s="1270">
        <v>236338.90410958903</v>
      </c>
      <c r="H34" s="1303">
        <v>39</v>
      </c>
      <c r="I34" s="1269">
        <v>0.6858460252785872</v>
      </c>
      <c r="J34" s="1303">
        <v>41</v>
      </c>
      <c r="K34" s="1270">
        <v>328396.72709013306</v>
      </c>
      <c r="L34" s="1303">
        <v>7</v>
      </c>
      <c r="M34" s="1269">
        <v>1.047741914987046</v>
      </c>
      <c r="N34" s="1304">
        <v>14</v>
      </c>
    </row>
    <row r="35" spans="1:14" ht="18" customHeight="1">
      <c r="A35" s="1273" t="s">
        <v>340</v>
      </c>
      <c r="B35" s="1273" t="s">
        <v>341</v>
      </c>
      <c r="C35" s="1270">
        <v>301734.76908150065</v>
      </c>
      <c r="D35" s="1303">
        <v>23</v>
      </c>
      <c r="E35" s="1269">
        <v>0.9471471111602459</v>
      </c>
      <c r="F35" s="1303">
        <v>45</v>
      </c>
      <c r="G35" s="1270">
        <v>206819.85294117648</v>
      </c>
      <c r="H35" s="1303">
        <v>40</v>
      </c>
      <c r="I35" s="1269">
        <v>1.1160744895322288</v>
      </c>
      <c r="J35" s="1303">
        <v>11</v>
      </c>
      <c r="K35" s="1270">
        <v>299692.29620253167</v>
      </c>
      <c r="L35" s="1303">
        <v>28</v>
      </c>
      <c r="M35" s="1269">
        <v>0.9559239093284679</v>
      </c>
      <c r="N35" s="1304">
        <v>45</v>
      </c>
    </row>
    <row r="36" spans="1:14" ht="18" customHeight="1">
      <c r="A36" s="1273" t="s">
        <v>342</v>
      </c>
      <c r="B36" s="1273" t="s">
        <v>343</v>
      </c>
      <c r="C36" s="1270">
        <v>293761.93406593404</v>
      </c>
      <c r="D36" s="1303">
        <v>29</v>
      </c>
      <c r="E36" s="1269">
        <v>1.0503333234340846</v>
      </c>
      <c r="F36" s="1303">
        <v>13</v>
      </c>
      <c r="G36" s="1270">
        <v>288735.43209876545</v>
      </c>
      <c r="H36" s="1303">
        <v>34</v>
      </c>
      <c r="I36" s="1269">
        <v>1.211790585489791</v>
      </c>
      <c r="J36" s="1303">
        <v>8</v>
      </c>
      <c r="K36" s="1270">
        <v>293666.5165221467</v>
      </c>
      <c r="L36" s="1303">
        <v>30</v>
      </c>
      <c r="M36" s="1269">
        <v>1.0550416126438567</v>
      </c>
      <c r="N36" s="1304">
        <v>10</v>
      </c>
    </row>
    <row r="37" spans="1:14" ht="18" customHeight="1">
      <c r="A37" s="1273" t="s">
        <v>344</v>
      </c>
      <c r="B37" s="1273" t="s">
        <v>746</v>
      </c>
      <c r="C37" s="1270">
        <v>343377.7449513837</v>
      </c>
      <c r="D37" s="1303">
        <v>4</v>
      </c>
      <c r="E37" s="1269">
        <v>1.1192736454043581</v>
      </c>
      <c r="F37" s="1303">
        <v>2</v>
      </c>
      <c r="G37" s="1270">
        <v>192422.85714285713</v>
      </c>
      <c r="H37" s="1303">
        <v>41</v>
      </c>
      <c r="I37" s="1269">
        <v>0.8972786198355369</v>
      </c>
      <c r="J37" s="1303">
        <v>35</v>
      </c>
      <c r="K37" s="1270">
        <v>340281.2344322344</v>
      </c>
      <c r="L37" s="1303">
        <v>5</v>
      </c>
      <c r="M37" s="1269">
        <v>1.1230515580888183</v>
      </c>
      <c r="N37" s="1304">
        <v>1</v>
      </c>
    </row>
    <row r="38" spans="1:14" ht="18" customHeight="1">
      <c r="A38" s="1273" t="s">
        <v>345</v>
      </c>
      <c r="B38" s="1273" t="s">
        <v>346</v>
      </c>
      <c r="C38" s="1270">
        <v>275520.47710446944</v>
      </c>
      <c r="D38" s="1303">
        <v>40</v>
      </c>
      <c r="E38" s="1269">
        <v>0.9819602309945338</v>
      </c>
      <c r="F38" s="1303">
        <v>43</v>
      </c>
      <c r="G38" s="1270">
        <v>548480.925925926</v>
      </c>
      <c r="H38" s="1303">
        <v>2</v>
      </c>
      <c r="I38" s="1269">
        <v>1.555446825555155</v>
      </c>
      <c r="J38" s="1303">
        <v>3</v>
      </c>
      <c r="K38" s="1270">
        <v>279503.14779789245</v>
      </c>
      <c r="L38" s="1303">
        <v>39</v>
      </c>
      <c r="M38" s="1269">
        <v>0.9891955975095654</v>
      </c>
      <c r="N38" s="1304">
        <v>42</v>
      </c>
    </row>
    <row r="39" spans="1:14" ht="18" customHeight="1">
      <c r="A39" s="1273" t="s">
        <v>347</v>
      </c>
      <c r="B39" s="1273" t="s">
        <v>747</v>
      </c>
      <c r="C39" s="1270">
        <v>303343.43158294045</v>
      </c>
      <c r="D39" s="1303">
        <v>22</v>
      </c>
      <c r="E39" s="1269">
        <v>1.0537723788010323</v>
      </c>
      <c r="F39" s="1303">
        <v>10</v>
      </c>
      <c r="G39" s="1270">
        <v>280485.0170648464</v>
      </c>
      <c r="H39" s="1303">
        <v>35</v>
      </c>
      <c r="I39" s="1269">
        <v>0.9203016398324607</v>
      </c>
      <c r="J39" s="1303">
        <v>34</v>
      </c>
      <c r="K39" s="1270">
        <v>302986.1545396351</v>
      </c>
      <c r="L39" s="1303">
        <v>22</v>
      </c>
      <c r="M39" s="1269">
        <v>1.0506497346360217</v>
      </c>
      <c r="N39" s="1304">
        <v>12</v>
      </c>
    </row>
    <row r="40" spans="1:14" ht="18" customHeight="1">
      <c r="A40" s="1273" t="s">
        <v>349</v>
      </c>
      <c r="B40" s="1273" t="s">
        <v>350</v>
      </c>
      <c r="C40" s="1270">
        <v>385816.6147859922</v>
      </c>
      <c r="D40" s="1303">
        <v>1</v>
      </c>
      <c r="E40" s="1269">
        <v>1.061515501348741</v>
      </c>
      <c r="F40" s="1303">
        <v>6</v>
      </c>
      <c r="G40" s="1270">
        <v>400923.37209302327</v>
      </c>
      <c r="H40" s="1303">
        <v>10</v>
      </c>
      <c r="I40" s="1269">
        <v>1.0992762549058352</v>
      </c>
      <c r="J40" s="1303">
        <v>14</v>
      </c>
      <c r="K40" s="1270">
        <v>386146.2725196651</v>
      </c>
      <c r="L40" s="1303">
        <v>1</v>
      </c>
      <c r="M40" s="1269">
        <v>1.062275104440353</v>
      </c>
      <c r="N40" s="1304">
        <v>7</v>
      </c>
    </row>
    <row r="41" spans="1:14" ht="18" customHeight="1">
      <c r="A41" s="1273" t="s">
        <v>351</v>
      </c>
      <c r="B41" s="1273" t="s">
        <v>352</v>
      </c>
      <c r="C41" s="1270">
        <v>319172.86687681865</v>
      </c>
      <c r="D41" s="1303">
        <v>12</v>
      </c>
      <c r="E41" s="1269">
        <v>0.9432611104563756</v>
      </c>
      <c r="F41" s="1303">
        <v>46</v>
      </c>
      <c r="G41" s="1270">
        <v>393379.6116504854</v>
      </c>
      <c r="H41" s="1303">
        <v>13</v>
      </c>
      <c r="I41" s="1269">
        <v>0.8619994111479103</v>
      </c>
      <c r="J41" s="1303">
        <v>37</v>
      </c>
      <c r="K41" s="1270">
        <v>320981.07475751126</v>
      </c>
      <c r="L41" s="1303">
        <v>12</v>
      </c>
      <c r="M41" s="1269">
        <v>0.9330219706781528</v>
      </c>
      <c r="N41" s="1304">
        <v>46</v>
      </c>
    </row>
    <row r="42" spans="1:14" ht="18" customHeight="1">
      <c r="A42" s="1273" t="s">
        <v>353</v>
      </c>
      <c r="B42" s="1273" t="s">
        <v>748</v>
      </c>
      <c r="C42" s="1270">
        <v>300662.8248882265</v>
      </c>
      <c r="D42" s="1303">
        <v>26</v>
      </c>
      <c r="E42" s="1269">
        <v>1.0265393297763072</v>
      </c>
      <c r="F42" s="1303">
        <v>28</v>
      </c>
      <c r="G42" s="1270">
        <v>266291.85555555555</v>
      </c>
      <c r="H42" s="1303">
        <v>38</v>
      </c>
      <c r="I42" s="1269">
        <v>0.8115644216177929</v>
      </c>
      <c r="J42" s="1303">
        <v>39</v>
      </c>
      <c r="K42" s="1270">
        <v>300016.619072488</v>
      </c>
      <c r="L42" s="1303">
        <v>27</v>
      </c>
      <c r="M42" s="1269">
        <v>1.020184812644911</v>
      </c>
      <c r="N42" s="1304">
        <v>31</v>
      </c>
    </row>
    <row r="43" spans="1:14" ht="18" customHeight="1">
      <c r="A43" s="1273" t="s">
        <v>355</v>
      </c>
      <c r="B43" s="1273" t="s">
        <v>749</v>
      </c>
      <c r="C43" s="1270">
        <v>289303.79006237903</v>
      </c>
      <c r="D43" s="1303">
        <v>35</v>
      </c>
      <c r="E43" s="1269">
        <v>0.9598786244800055</v>
      </c>
      <c r="F43" s="1303">
        <v>44</v>
      </c>
      <c r="G43" s="1270">
        <v>406151.7073170732</v>
      </c>
      <c r="H43" s="1303">
        <v>8</v>
      </c>
      <c r="I43" s="1269">
        <v>1.1546111167406308</v>
      </c>
      <c r="J43" s="1303">
        <v>10</v>
      </c>
      <c r="K43" s="1270">
        <v>291329.05516804056</v>
      </c>
      <c r="L43" s="1303">
        <v>35</v>
      </c>
      <c r="M43" s="1269">
        <v>0.9614483860221149</v>
      </c>
      <c r="N43" s="1304">
        <v>44</v>
      </c>
    </row>
    <row r="44" spans="1:14" ht="18" customHeight="1">
      <c r="A44" s="1273" t="s">
        <v>356</v>
      </c>
      <c r="B44" s="1273" t="s">
        <v>750</v>
      </c>
      <c r="C44" s="1270">
        <v>318028.2103075644</v>
      </c>
      <c r="D44" s="1303">
        <v>13</v>
      </c>
      <c r="E44" s="1269">
        <v>1.051652176712102</v>
      </c>
      <c r="F44" s="1303">
        <v>12</v>
      </c>
      <c r="G44" s="1270">
        <v>405699.07216494845</v>
      </c>
      <c r="H44" s="1303">
        <v>9</v>
      </c>
      <c r="I44" s="1269">
        <v>1.6808840612346305</v>
      </c>
      <c r="J44" s="1303">
        <v>2</v>
      </c>
      <c r="K44" s="1270">
        <v>320322.88747976255</v>
      </c>
      <c r="L44" s="1303">
        <v>13</v>
      </c>
      <c r="M44" s="1269">
        <v>1.0687253524440155</v>
      </c>
      <c r="N44" s="1304">
        <v>4</v>
      </c>
    </row>
    <row r="45" spans="1:14" ht="18" customHeight="1">
      <c r="A45" s="1273" t="s">
        <v>358</v>
      </c>
      <c r="B45" s="1273" t="s">
        <v>751</v>
      </c>
      <c r="C45" s="1270">
        <v>340323.9083464018</v>
      </c>
      <c r="D45" s="1303">
        <v>5</v>
      </c>
      <c r="E45" s="1269">
        <v>1.0609757107865174</v>
      </c>
      <c r="F45" s="1303">
        <v>7</v>
      </c>
      <c r="G45" s="1270">
        <v>395448.45714285714</v>
      </c>
      <c r="H45" s="1303">
        <v>12</v>
      </c>
      <c r="I45" s="1269">
        <v>1.0115246072349382</v>
      </c>
      <c r="J45" s="1303">
        <v>25</v>
      </c>
      <c r="K45" s="1270">
        <v>341955.087926953</v>
      </c>
      <c r="L45" s="1303">
        <v>4</v>
      </c>
      <c r="M45" s="1269">
        <v>1.0559730287859082</v>
      </c>
      <c r="N45" s="1304">
        <v>8</v>
      </c>
    </row>
    <row r="46" spans="1:14" ht="18" customHeight="1">
      <c r="A46" s="1273" t="s">
        <v>360</v>
      </c>
      <c r="B46" s="1273" t="s">
        <v>752</v>
      </c>
      <c r="C46" s="1270">
        <v>326884.0184624261</v>
      </c>
      <c r="D46" s="1303">
        <v>8</v>
      </c>
      <c r="E46" s="1269">
        <v>1.0300842865174886</v>
      </c>
      <c r="F46" s="1303">
        <v>25</v>
      </c>
      <c r="G46" s="1270">
        <v>386593.8461538461</v>
      </c>
      <c r="H46" s="1303">
        <v>14</v>
      </c>
      <c r="I46" s="1269">
        <v>1.3244562239009148</v>
      </c>
      <c r="J46" s="1303">
        <v>5</v>
      </c>
      <c r="K46" s="1270">
        <v>328090.70378745056</v>
      </c>
      <c r="L46" s="1303">
        <v>8</v>
      </c>
      <c r="M46" s="1269">
        <v>1.0367795297022588</v>
      </c>
      <c r="N46" s="1304">
        <v>17</v>
      </c>
    </row>
    <row r="47" spans="1:14" ht="18" customHeight="1">
      <c r="A47" s="1273" t="s">
        <v>362</v>
      </c>
      <c r="B47" s="1273" t="s">
        <v>753</v>
      </c>
      <c r="C47" s="1270">
        <v>321339.9008014623</v>
      </c>
      <c r="D47" s="1303">
        <v>10</v>
      </c>
      <c r="E47" s="1269">
        <v>1.0213141863083164</v>
      </c>
      <c r="F47" s="1303">
        <v>32</v>
      </c>
      <c r="G47" s="1270">
        <v>446219.29292929295</v>
      </c>
      <c r="H47" s="1303">
        <v>5</v>
      </c>
      <c r="I47" s="1269">
        <v>1.2955353533919778</v>
      </c>
      <c r="J47" s="1303">
        <v>6</v>
      </c>
      <c r="K47" s="1270">
        <v>323894.0760966876</v>
      </c>
      <c r="L47" s="1303">
        <v>10</v>
      </c>
      <c r="M47" s="1269">
        <v>1.025726209393347</v>
      </c>
      <c r="N47" s="1304">
        <v>29</v>
      </c>
    </row>
    <row r="48" spans="1:14" ht="18" customHeight="1">
      <c r="A48" s="1273" t="s">
        <v>364</v>
      </c>
      <c r="B48" s="1273" t="s">
        <v>754</v>
      </c>
      <c r="C48" s="1270">
        <v>309759.6431191699</v>
      </c>
      <c r="D48" s="1303">
        <v>20</v>
      </c>
      <c r="E48" s="1269">
        <v>1.0660574915552612</v>
      </c>
      <c r="F48" s="1303">
        <v>4</v>
      </c>
      <c r="G48" s="1270">
        <v>319146.07798165135</v>
      </c>
      <c r="H48" s="1303">
        <v>29</v>
      </c>
      <c r="I48" s="1269">
        <v>1.0505047619133325</v>
      </c>
      <c r="J48" s="1303">
        <v>18</v>
      </c>
      <c r="K48" s="1270">
        <v>309969.32062711345</v>
      </c>
      <c r="L48" s="1303">
        <v>20</v>
      </c>
      <c r="M48" s="1269">
        <v>1.0649890941896942</v>
      </c>
      <c r="N48" s="1304">
        <v>5</v>
      </c>
    </row>
    <row r="49" spans="1:14" ht="18" customHeight="1">
      <c r="A49" s="1273" t="s">
        <v>366</v>
      </c>
      <c r="B49" s="1273" t="s">
        <v>755</v>
      </c>
      <c r="C49" s="1270">
        <v>281891.81994310755</v>
      </c>
      <c r="D49" s="1303">
        <v>38</v>
      </c>
      <c r="E49" s="1269">
        <v>0.9981626231012489</v>
      </c>
      <c r="F49" s="1303">
        <v>40</v>
      </c>
      <c r="G49" s="1270">
        <v>310555.85365853657</v>
      </c>
      <c r="H49" s="1303">
        <v>30</v>
      </c>
      <c r="I49" s="1269">
        <v>0.9291658118846235</v>
      </c>
      <c r="J49" s="1303">
        <v>31</v>
      </c>
      <c r="K49" s="1270">
        <v>282336.57674841053</v>
      </c>
      <c r="L49" s="1303">
        <v>38</v>
      </c>
      <c r="M49" s="1269">
        <v>0.9946357638626864</v>
      </c>
      <c r="N49" s="1304">
        <v>40</v>
      </c>
    </row>
    <row r="50" spans="1:14" ht="18" customHeight="1">
      <c r="A50" s="1273" t="s">
        <v>368</v>
      </c>
      <c r="B50" s="1273" t="s">
        <v>756</v>
      </c>
      <c r="C50" s="1270">
        <v>286766.8901231074</v>
      </c>
      <c r="D50" s="1303">
        <v>36</v>
      </c>
      <c r="E50" s="1269">
        <v>1.0312652167304996</v>
      </c>
      <c r="F50" s="1303">
        <v>22</v>
      </c>
      <c r="G50" s="1270">
        <v>420362.8378378378</v>
      </c>
      <c r="H50" s="1303">
        <v>7</v>
      </c>
      <c r="I50" s="1269">
        <v>1.2744414740579557</v>
      </c>
      <c r="J50" s="1303">
        <v>7</v>
      </c>
      <c r="K50" s="1270">
        <v>288832.8068403455</v>
      </c>
      <c r="L50" s="1303">
        <v>36</v>
      </c>
      <c r="M50" s="1269">
        <v>1.0336129244369925</v>
      </c>
      <c r="N50" s="1304">
        <v>23</v>
      </c>
    </row>
    <row r="51" spans="1:14" ht="18" customHeight="1">
      <c r="A51" s="1273" t="s">
        <v>370</v>
      </c>
      <c r="B51" s="1273" t="s">
        <v>757</v>
      </c>
      <c r="C51" s="1270">
        <v>266903.8323296196</v>
      </c>
      <c r="D51" s="1303">
        <v>41</v>
      </c>
      <c r="E51" s="1269">
        <v>1.020279444504517</v>
      </c>
      <c r="F51" s="1303">
        <v>34</v>
      </c>
      <c r="G51" s="1270">
        <v>291513.9243498818</v>
      </c>
      <c r="H51" s="1303">
        <v>33</v>
      </c>
      <c r="I51" s="1269">
        <v>0.8588183618827738</v>
      </c>
      <c r="J51" s="1303">
        <v>38</v>
      </c>
      <c r="K51" s="1270">
        <v>267415.40876701556</v>
      </c>
      <c r="L51" s="1303">
        <v>41</v>
      </c>
      <c r="M51" s="1269">
        <v>1.0114947781533272</v>
      </c>
      <c r="N51" s="1304">
        <v>37</v>
      </c>
    </row>
    <row r="52" spans="1:14" ht="18" customHeight="1">
      <c r="A52" s="1273" t="s">
        <v>419</v>
      </c>
      <c r="B52" s="1273" t="s">
        <v>70</v>
      </c>
      <c r="C52" s="1270">
        <v>239274.98036135113</v>
      </c>
      <c r="D52" s="1303">
        <v>42</v>
      </c>
      <c r="E52" s="1269">
        <v>1.0640469185626342</v>
      </c>
      <c r="F52" s="1303">
        <v>5</v>
      </c>
      <c r="G52" s="1270"/>
      <c r="H52" s="1303"/>
      <c r="I52" s="1269"/>
      <c r="J52" s="1303"/>
      <c r="K52" s="1270">
        <v>239274.98036135113</v>
      </c>
      <c r="L52" s="1303">
        <v>42</v>
      </c>
      <c r="M52" s="1269">
        <v>1.0640469185626342</v>
      </c>
      <c r="N52" s="1304">
        <v>6</v>
      </c>
    </row>
    <row r="53" spans="1:14" ht="18" customHeight="1">
      <c r="A53" s="1273" t="s">
        <v>422</v>
      </c>
      <c r="B53" s="1273" t="s">
        <v>738</v>
      </c>
      <c r="C53" s="1270">
        <v>205332.90505432215</v>
      </c>
      <c r="D53" s="1303">
        <v>43</v>
      </c>
      <c r="E53" s="1269">
        <v>0.9118683191250605</v>
      </c>
      <c r="F53" s="1303">
        <v>47</v>
      </c>
      <c r="G53" s="1270"/>
      <c r="H53" s="1303"/>
      <c r="I53" s="1269"/>
      <c r="J53" s="1303"/>
      <c r="K53" s="1270">
        <v>205332.90505432215</v>
      </c>
      <c r="L53" s="1303">
        <v>43</v>
      </c>
      <c r="M53" s="1269">
        <v>0.9118683191250605</v>
      </c>
      <c r="N53" s="1304">
        <v>47</v>
      </c>
    </row>
    <row r="54" spans="1:14" ht="18" customHeight="1">
      <c r="A54" s="1273" t="s">
        <v>423</v>
      </c>
      <c r="B54" s="1273" t="s">
        <v>81</v>
      </c>
      <c r="C54" s="1270">
        <v>131071.39558485814</v>
      </c>
      <c r="D54" s="1303">
        <v>47</v>
      </c>
      <c r="E54" s="1269">
        <v>0.9917783706836268</v>
      </c>
      <c r="F54" s="1303">
        <v>42</v>
      </c>
      <c r="G54" s="1270"/>
      <c r="H54" s="1303"/>
      <c r="I54" s="1269"/>
      <c r="J54" s="1303"/>
      <c r="K54" s="1270">
        <v>131071.39558485814</v>
      </c>
      <c r="L54" s="1303">
        <v>47</v>
      </c>
      <c r="M54" s="1269">
        <v>0.9917783706836268</v>
      </c>
      <c r="N54" s="1304">
        <v>41</v>
      </c>
    </row>
    <row r="55" spans="1:14" ht="18" customHeight="1">
      <c r="A55" s="1273" t="s">
        <v>424</v>
      </c>
      <c r="B55" s="1273" t="s">
        <v>739</v>
      </c>
      <c r="C55" s="1270">
        <v>143739.8242343542</v>
      </c>
      <c r="D55" s="1303">
        <v>46</v>
      </c>
      <c r="E55" s="1269">
        <v>1.0502726402137668</v>
      </c>
      <c r="F55" s="1303">
        <v>14</v>
      </c>
      <c r="G55" s="1270"/>
      <c r="H55" s="1303"/>
      <c r="I55" s="1269"/>
      <c r="J55" s="1303"/>
      <c r="K55" s="1270">
        <v>143739.8242343542</v>
      </c>
      <c r="L55" s="1303">
        <v>46</v>
      </c>
      <c r="M55" s="1269">
        <v>1.0502726402137668</v>
      </c>
      <c r="N55" s="1304">
        <v>13</v>
      </c>
    </row>
    <row r="56" spans="1:14" ht="18" customHeight="1">
      <c r="A56" s="1273" t="s">
        <v>425</v>
      </c>
      <c r="B56" s="1273" t="s">
        <v>87</v>
      </c>
      <c r="C56" s="1270">
        <v>152321.7709118312</v>
      </c>
      <c r="D56" s="1303">
        <v>45</v>
      </c>
      <c r="E56" s="1269">
        <v>1.0445369985064274</v>
      </c>
      <c r="F56" s="1303">
        <v>15</v>
      </c>
      <c r="G56" s="1270"/>
      <c r="H56" s="1303"/>
      <c r="I56" s="1269"/>
      <c r="J56" s="1303"/>
      <c r="K56" s="1270">
        <v>152321.7709118312</v>
      </c>
      <c r="L56" s="1303">
        <v>45</v>
      </c>
      <c r="M56" s="1269">
        <v>1.0445369985064274</v>
      </c>
      <c r="N56" s="1304">
        <v>15</v>
      </c>
    </row>
    <row r="57" spans="1:14" ht="18" customHeight="1">
      <c r="A57" s="1262" t="s">
        <v>426</v>
      </c>
      <c r="B57" s="1262" t="s">
        <v>88</v>
      </c>
      <c r="C57" s="1270">
        <v>166466.1928596028</v>
      </c>
      <c r="D57" s="1303">
        <v>44</v>
      </c>
      <c r="E57" s="1269">
        <v>1.0196555000656788</v>
      </c>
      <c r="F57" s="1303">
        <v>36</v>
      </c>
      <c r="G57" s="1280"/>
      <c r="H57" s="1305"/>
      <c r="I57" s="1278"/>
      <c r="J57" s="1305"/>
      <c r="K57" s="1270">
        <v>166466.1928596028</v>
      </c>
      <c r="L57" s="1303">
        <v>44</v>
      </c>
      <c r="M57" s="1269">
        <v>1.0196555000656788</v>
      </c>
      <c r="N57" s="1304">
        <v>32</v>
      </c>
    </row>
    <row r="58" spans="1:14" ht="14.25">
      <c r="A58" s="1306"/>
      <c r="B58" s="1306"/>
      <c r="C58" s="1285"/>
      <c r="D58" s="1306"/>
      <c r="E58" s="1306"/>
      <c r="F58" s="1306"/>
      <c r="G58" s="1285"/>
      <c r="H58" s="1306"/>
      <c r="I58" s="1306"/>
      <c r="J58" s="1306"/>
      <c r="K58" s="1285"/>
      <c r="L58" s="1306"/>
      <c r="M58" s="1306"/>
      <c r="N58" s="1306"/>
    </row>
  </sheetData>
  <sheetProtection/>
  <printOptions/>
  <pageMargins left="0.6299212598425197" right="0.35433070866141736" top="0.5118110236220472" bottom="0.35433070866141736" header="0.35433070866141736" footer="0.2755905511811024"/>
  <pageSetup fitToHeight="1" fitToWidth="1" horizontalDpi="600" verticalDpi="600" orientation="portrait" paperSize="9" scale="74" r:id="rId1"/>
  <headerFooter alignWithMargins="0">
    <oddHeader>&amp;C&amp;F</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P63"/>
  <sheetViews>
    <sheetView zoomScalePageLayoutView="0" workbookViewId="0" topLeftCell="A1">
      <selection activeCell="D12" sqref="D12"/>
    </sheetView>
  </sheetViews>
  <sheetFormatPr defaultColWidth="16.75390625" defaultRowHeight="12.75"/>
  <cols>
    <col min="1" max="1" width="7.125" style="1250" customWidth="1"/>
    <col min="2" max="2" width="16.75390625" style="1250" customWidth="1"/>
    <col min="3" max="4" width="10.125" style="1250" customWidth="1"/>
    <col min="5" max="5" width="10.375" style="1250" customWidth="1"/>
    <col min="6" max="6" width="9.75390625" style="1250" customWidth="1"/>
    <col min="7" max="7" width="10.00390625" style="1250" customWidth="1"/>
    <col min="8" max="8" width="10.125" style="1250" customWidth="1"/>
    <col min="9" max="9" width="9.375" style="1250" customWidth="1"/>
    <col min="10" max="11" width="9.75390625" style="1250" customWidth="1"/>
    <col min="12" max="12" width="9.625" style="1250" customWidth="1"/>
    <col min="13" max="13" width="8.875" style="1250" customWidth="1"/>
    <col min="14" max="14" width="9.75390625" style="1250" customWidth="1"/>
    <col min="15" max="15" width="16.75390625" style="1250" hidden="1" customWidth="1"/>
    <col min="16" max="16384" width="16.75390625" style="1250" customWidth="1"/>
  </cols>
  <sheetData>
    <row r="1" spans="1:2" ht="22.5" customHeight="1">
      <c r="A1" s="1248"/>
      <c r="B1" s="1249" t="s">
        <v>764</v>
      </c>
    </row>
    <row r="2" ht="9.75" customHeight="1"/>
    <row r="3" spans="1:15" ht="18.75" customHeight="1">
      <c r="A3" s="1252"/>
      <c r="B3" s="1253" t="s">
        <v>8</v>
      </c>
      <c r="C3" s="1258" t="s">
        <v>765</v>
      </c>
      <c r="D3" s="1259"/>
      <c r="E3" s="1259"/>
      <c r="F3" s="1259"/>
      <c r="G3" s="1307"/>
      <c r="H3" s="1259" t="s">
        <v>766</v>
      </c>
      <c r="I3" s="1259"/>
      <c r="J3" s="1308"/>
      <c r="K3" s="1307"/>
      <c r="L3" s="1259" t="s">
        <v>767</v>
      </c>
      <c r="M3" s="1259"/>
      <c r="N3" s="1309"/>
      <c r="O3" s="1261"/>
    </row>
    <row r="4" spans="1:15" ht="18.75" customHeight="1">
      <c r="A4" s="1262"/>
      <c r="B4" s="1262"/>
      <c r="C4" s="1265" t="s">
        <v>720</v>
      </c>
      <c r="D4" s="1265" t="s">
        <v>721</v>
      </c>
      <c r="E4" s="1265" t="s">
        <v>722</v>
      </c>
      <c r="F4" s="1265" t="s">
        <v>218</v>
      </c>
      <c r="G4" s="1265" t="s">
        <v>720</v>
      </c>
      <c r="H4" s="1265" t="s">
        <v>721</v>
      </c>
      <c r="I4" s="1265" t="s">
        <v>722</v>
      </c>
      <c r="J4" s="1265" t="s">
        <v>218</v>
      </c>
      <c r="K4" s="1265" t="s">
        <v>720</v>
      </c>
      <c r="L4" s="1265" t="s">
        <v>721</v>
      </c>
      <c r="M4" s="1265" t="s">
        <v>722</v>
      </c>
      <c r="N4" s="1266" t="s">
        <v>218</v>
      </c>
      <c r="O4" s="1261"/>
    </row>
    <row r="5" spans="1:15" ht="17.25" customHeight="1">
      <c r="A5" s="1267"/>
      <c r="B5" s="1234">
        <v>25</v>
      </c>
      <c r="C5" s="1270">
        <v>33706.12091641147</v>
      </c>
      <c r="D5" s="1270">
        <v>8006.321259975639</v>
      </c>
      <c r="E5" s="1270">
        <v>6858.47477408026</v>
      </c>
      <c r="F5" s="1270">
        <v>11833.31690216273</v>
      </c>
      <c r="G5" s="1270">
        <v>39691.53592995509</v>
      </c>
      <c r="H5" s="1270">
        <v>9367.198661468063</v>
      </c>
      <c r="I5" s="1270">
        <v>6821.03045497073</v>
      </c>
      <c r="J5" s="1270">
        <v>13212.74500999792</v>
      </c>
      <c r="K5" s="1270">
        <v>34011.26925419342</v>
      </c>
      <c r="L5" s="1270">
        <v>8082.344332097326</v>
      </c>
      <c r="M5" s="1270">
        <v>6856.23137017656</v>
      </c>
      <c r="N5" s="1271">
        <v>11910.28803863332</v>
      </c>
      <c r="O5" s="1261">
        <v>24057</v>
      </c>
    </row>
    <row r="6" spans="1:15" ht="17.25" customHeight="1">
      <c r="A6" s="1267"/>
      <c r="B6" s="1234">
        <v>26</v>
      </c>
      <c r="C6" s="1270">
        <v>34773.63220078542</v>
      </c>
      <c r="D6" s="1270">
        <v>8248.580492678328</v>
      </c>
      <c r="E6" s="1270">
        <v>6983.455382022831</v>
      </c>
      <c r="F6" s="1270">
        <v>12201.859762635657</v>
      </c>
      <c r="G6" s="1270">
        <v>40270.16259433116</v>
      </c>
      <c r="H6" s="1270">
        <v>9562.688527837334</v>
      </c>
      <c r="I6" s="1270">
        <v>6850.014390529189</v>
      </c>
      <c r="J6" s="1270">
        <v>13391.145594184214</v>
      </c>
      <c r="K6" s="1270">
        <v>34999.723752027254</v>
      </c>
      <c r="L6" s="1270">
        <v>8308.584210008192</v>
      </c>
      <c r="M6" s="1270">
        <v>6976.880654173749</v>
      </c>
      <c r="N6" s="1271">
        <v>12256.068456150917</v>
      </c>
      <c r="O6" s="1261">
        <v>24695</v>
      </c>
    </row>
    <row r="7" spans="1:15" ht="17.25" customHeight="1">
      <c r="A7" s="1267"/>
      <c r="B7" s="1234">
        <v>27</v>
      </c>
      <c r="C7" s="1270">
        <v>35684.347331654615</v>
      </c>
      <c r="D7" s="1270">
        <v>8563.26846249568</v>
      </c>
      <c r="E7" s="1270">
        <v>7094.655427701364</v>
      </c>
      <c r="F7" s="1270">
        <v>12625.56376102206</v>
      </c>
      <c r="G7" s="1270">
        <v>40783.4135000364</v>
      </c>
      <c r="H7" s="1270">
        <v>9913.162435187789</v>
      </c>
      <c r="I7" s="1270">
        <v>7039.71306769979</v>
      </c>
      <c r="J7" s="1270">
        <v>13874.410695018802</v>
      </c>
      <c r="K7" s="1270">
        <v>35849.50947822506</v>
      </c>
      <c r="L7" s="1270">
        <v>8610.835249392872</v>
      </c>
      <c r="M7" s="1270">
        <v>7092.568497991703</v>
      </c>
      <c r="N7" s="1271">
        <v>12669.603170176117</v>
      </c>
      <c r="O7" s="1261">
        <v>25037</v>
      </c>
    </row>
    <row r="8" spans="1:15" ht="17.25" customHeight="1">
      <c r="A8" s="1267"/>
      <c r="B8" s="1234">
        <v>28</v>
      </c>
      <c r="C8" s="1270">
        <v>36475.172306299086</v>
      </c>
      <c r="D8" s="1270">
        <v>8848.895173955907</v>
      </c>
      <c r="E8" s="1270">
        <v>7262.388335500497</v>
      </c>
      <c r="F8" s="1270">
        <v>13044.189373247214</v>
      </c>
      <c r="G8" s="1270">
        <v>42327.565707264046</v>
      </c>
      <c r="H8" s="1270">
        <v>10458.502321304657</v>
      </c>
      <c r="I8" s="1270">
        <v>7163.827074961896</v>
      </c>
      <c r="J8" s="1270">
        <v>14656.601330344052</v>
      </c>
      <c r="K8" s="1270">
        <v>36600.78277247701</v>
      </c>
      <c r="L8" s="1270">
        <v>8885.891920776518</v>
      </c>
      <c r="M8" s="1270">
        <v>7259.981739590204</v>
      </c>
      <c r="N8" s="1271">
        <v>13081.256865315352</v>
      </c>
      <c r="O8" s="1261">
        <v>26188</v>
      </c>
    </row>
    <row r="9" spans="1:15" ht="17.25" customHeight="1">
      <c r="A9" s="1267"/>
      <c r="B9" s="1273" t="s">
        <v>723</v>
      </c>
      <c r="C9" s="1270">
        <v>37095.034713457244</v>
      </c>
      <c r="D9" s="1270">
        <v>9106.311924046215</v>
      </c>
      <c r="E9" s="1270">
        <v>7343.068029289028</v>
      </c>
      <c r="F9" s="1270">
        <v>13418.364014824929</v>
      </c>
      <c r="G9" s="1270">
        <v>40920.43514067581</v>
      </c>
      <c r="H9" s="1270">
        <v>10795.244892980496</v>
      </c>
      <c r="I9" s="1270">
        <v>7242.687118189752</v>
      </c>
      <c r="J9" s="1270">
        <v>14961.833694035851</v>
      </c>
      <c r="K9" s="1270">
        <v>37140.429042569995</v>
      </c>
      <c r="L9" s="1270">
        <v>9126.988072183489</v>
      </c>
      <c r="M9" s="1270">
        <v>7341.79161952887</v>
      </c>
      <c r="N9" s="1271">
        <v>13437.291355236142</v>
      </c>
      <c r="O9" s="1261">
        <v>28188</v>
      </c>
    </row>
    <row r="10" spans="1:15" ht="17.25" customHeight="1">
      <c r="A10" s="1267"/>
      <c r="B10" s="1273" t="s">
        <v>34</v>
      </c>
      <c r="C10" s="1270">
        <v>36822.48445178835</v>
      </c>
      <c r="D10" s="1270">
        <v>9109.863586149831</v>
      </c>
      <c r="E10" s="1270">
        <v>7335.520467330414</v>
      </c>
      <c r="F10" s="1270">
        <v>13461.394970734322</v>
      </c>
      <c r="G10" s="1270">
        <v>41240.98686431634</v>
      </c>
      <c r="H10" s="1270">
        <v>10744.511555871046</v>
      </c>
      <c r="I10" s="1270">
        <v>7226.544865973834</v>
      </c>
      <c r="J10" s="1270">
        <v>14899.273803098633</v>
      </c>
      <c r="K10" s="1270">
        <v>36874.680247990844</v>
      </c>
      <c r="L10" s="1270">
        <v>9130.566882125599</v>
      </c>
      <c r="M10" s="1270">
        <v>7334.076300561546</v>
      </c>
      <c r="N10" s="1271">
        <v>13479.546085522607</v>
      </c>
      <c r="O10" s="1261">
        <v>28000</v>
      </c>
    </row>
    <row r="11" spans="1:15" ht="17.25" customHeight="1">
      <c r="A11" s="1267"/>
      <c r="B11" s="1273" t="s">
        <v>35</v>
      </c>
      <c r="C11" s="1270">
        <v>33440.57298668451</v>
      </c>
      <c r="D11" s="1270">
        <v>9567.657278824223</v>
      </c>
      <c r="E11" s="1270">
        <v>7463.105700172315</v>
      </c>
      <c r="F11" s="1270">
        <v>14037.137899111241</v>
      </c>
      <c r="G11" s="1270">
        <v>37645.72447968285</v>
      </c>
      <c r="H11" s="1270">
        <v>11454.192061306352</v>
      </c>
      <c r="I11" s="1270">
        <v>7446.8375159506595</v>
      </c>
      <c r="J11" s="1270">
        <v>15737.50775047259</v>
      </c>
      <c r="K11" s="1270">
        <v>33516.71170990109</v>
      </c>
      <c r="L11" s="1270">
        <v>9603.288861875953</v>
      </c>
      <c r="M11" s="1270">
        <v>7462.761643884908</v>
      </c>
      <c r="N11" s="1271">
        <v>14069.603329355892</v>
      </c>
      <c r="O11" s="1261">
        <v>25995</v>
      </c>
    </row>
    <row r="12" spans="1:15" ht="17.25" customHeight="1">
      <c r="A12" s="1267"/>
      <c r="B12" s="1273" t="s">
        <v>36</v>
      </c>
      <c r="C12" s="1270">
        <v>36620.680826747484</v>
      </c>
      <c r="D12" s="1270">
        <v>9132.203638957171</v>
      </c>
      <c r="E12" s="1270">
        <v>7341.497489458957</v>
      </c>
      <c r="F12" s="1270">
        <v>13490.360122652733</v>
      </c>
      <c r="G12" s="1270">
        <v>40920.43514067581</v>
      </c>
      <c r="H12" s="1270">
        <v>10795.244892980496</v>
      </c>
      <c r="I12" s="1270">
        <v>7242.687118189752</v>
      </c>
      <c r="J12" s="1270">
        <v>14961.833694035851</v>
      </c>
      <c r="K12" s="1270">
        <v>36673.09820341917</v>
      </c>
      <c r="L12" s="1270">
        <v>9153.774540216258</v>
      </c>
      <c r="M12" s="1270">
        <v>7340.151199013246</v>
      </c>
      <c r="N12" s="1271">
        <v>13509.417257992367</v>
      </c>
      <c r="O12" s="1261">
        <v>27879</v>
      </c>
    </row>
    <row r="13" spans="1:15" ht="17.25" customHeight="1">
      <c r="A13" s="1267"/>
      <c r="B13" s="1273" t="s">
        <v>38</v>
      </c>
      <c r="C13" s="1270">
        <v>54244.46875098565</v>
      </c>
      <c r="D13" s="1270">
        <v>8676.926084490857</v>
      </c>
      <c r="E13" s="1270">
        <v>7364.730547456308</v>
      </c>
      <c r="F13" s="1270">
        <v>12152.104779485977</v>
      </c>
      <c r="G13" s="1270"/>
      <c r="H13" s="1270" t="s">
        <v>159</v>
      </c>
      <c r="I13" s="1270" t="s">
        <v>159</v>
      </c>
      <c r="J13" s="1270" t="s">
        <v>159</v>
      </c>
      <c r="K13" s="1270">
        <v>54244.46875098565</v>
      </c>
      <c r="L13" s="1270">
        <v>8676.926084490857</v>
      </c>
      <c r="M13" s="1270">
        <v>7364.730547456308</v>
      </c>
      <c r="N13" s="1271">
        <v>12152.104779485977</v>
      </c>
      <c r="O13" s="1261">
        <v>36234</v>
      </c>
    </row>
    <row r="14" spans="1:15" ht="17.25" customHeight="1">
      <c r="A14" s="1267"/>
      <c r="B14" s="1273"/>
      <c r="C14" s="1270"/>
      <c r="D14" s="1270"/>
      <c r="E14" s="1270"/>
      <c r="F14" s="1270"/>
      <c r="G14" s="1270" t="s">
        <v>159</v>
      </c>
      <c r="H14" s="1270" t="s">
        <v>159</v>
      </c>
      <c r="I14" s="1270" t="s">
        <v>159</v>
      </c>
      <c r="J14" s="1270" t="s">
        <v>159</v>
      </c>
      <c r="K14" s="1270" t="s">
        <v>159</v>
      </c>
      <c r="L14" s="1270" t="s">
        <v>159</v>
      </c>
      <c r="M14" s="1270" t="s">
        <v>159</v>
      </c>
      <c r="N14" s="1271" t="s">
        <v>159</v>
      </c>
      <c r="O14" s="1261" t="s">
        <v>159</v>
      </c>
    </row>
    <row r="15" spans="1:15" ht="17.25" customHeight="1">
      <c r="A15" s="1273" t="s">
        <v>293</v>
      </c>
      <c r="B15" s="1273" t="s">
        <v>294</v>
      </c>
      <c r="C15" s="1270">
        <v>37897.84850352208</v>
      </c>
      <c r="D15" s="1270">
        <v>9122.73966333553</v>
      </c>
      <c r="E15" s="1270">
        <v>7380.697738324385</v>
      </c>
      <c r="F15" s="1270">
        <v>13533.805863947155</v>
      </c>
      <c r="G15" s="1270">
        <v>49924.85501432665</v>
      </c>
      <c r="H15" s="1270">
        <v>10613.093204283361</v>
      </c>
      <c r="I15" s="1270">
        <v>7443.626425481714</v>
      </c>
      <c r="J15" s="1270">
        <v>14937.312514285713</v>
      </c>
      <c r="K15" s="1270">
        <v>37984.60242249777</v>
      </c>
      <c r="L15" s="1270">
        <v>9137.452713825069</v>
      </c>
      <c r="M15" s="1270">
        <v>7381.324706179189</v>
      </c>
      <c r="N15" s="1271">
        <v>13547.073940834476</v>
      </c>
      <c r="O15" s="1261">
        <v>28929</v>
      </c>
    </row>
    <row r="16" spans="1:15" ht="17.25" customHeight="1">
      <c r="A16" s="1273" t="s">
        <v>296</v>
      </c>
      <c r="B16" s="1273" t="s">
        <v>439</v>
      </c>
      <c r="C16" s="1270">
        <v>35593.876716894374</v>
      </c>
      <c r="D16" s="1270">
        <v>9435.050042292209</v>
      </c>
      <c r="E16" s="1270">
        <v>7187.917179640665</v>
      </c>
      <c r="F16" s="1270">
        <v>13546.24612214194</v>
      </c>
      <c r="G16" s="1270">
        <v>33573.27070169604</v>
      </c>
      <c r="H16" s="1270">
        <v>10767.657541985516</v>
      </c>
      <c r="I16" s="1270">
        <v>6872.718064153067</v>
      </c>
      <c r="J16" s="1270">
        <v>14544.560293354101</v>
      </c>
      <c r="K16" s="1270">
        <v>35566.69558147233</v>
      </c>
      <c r="L16" s="1270">
        <v>9450.382041367182</v>
      </c>
      <c r="M16" s="1270">
        <v>7184.20823446574</v>
      </c>
      <c r="N16" s="1271">
        <v>13558.112793758859</v>
      </c>
      <c r="O16" s="1261">
        <v>27262</v>
      </c>
    </row>
    <row r="17" spans="1:15" ht="17.25" customHeight="1">
      <c r="A17" s="1273" t="s">
        <v>298</v>
      </c>
      <c r="B17" s="1273" t="s">
        <v>299</v>
      </c>
      <c r="C17" s="1270">
        <v>39018.09184269038</v>
      </c>
      <c r="D17" s="1270">
        <v>8812.858132101474</v>
      </c>
      <c r="E17" s="1270">
        <v>7506.8774147697795</v>
      </c>
      <c r="F17" s="1270">
        <v>13315.566691531276</v>
      </c>
      <c r="G17" s="1270">
        <v>38525.75790424571</v>
      </c>
      <c r="H17" s="1270">
        <v>11110.507701882683</v>
      </c>
      <c r="I17" s="1270">
        <v>6949.577782332445</v>
      </c>
      <c r="J17" s="1270">
        <v>15536.917292473481</v>
      </c>
      <c r="K17" s="1270">
        <v>39010.63274802578</v>
      </c>
      <c r="L17" s="1270">
        <v>8840.97260137485</v>
      </c>
      <c r="M17" s="1270">
        <v>7499.91300717427</v>
      </c>
      <c r="N17" s="1271">
        <v>13343.858853593447</v>
      </c>
      <c r="O17" s="1261">
        <v>30266</v>
      </c>
    </row>
    <row r="18" spans="1:15" ht="17.25" customHeight="1">
      <c r="A18" s="1273" t="s">
        <v>300</v>
      </c>
      <c r="B18" s="1273" t="s">
        <v>301</v>
      </c>
      <c r="C18" s="1270">
        <v>38653.026579651</v>
      </c>
      <c r="D18" s="1270">
        <v>8848.687048824684</v>
      </c>
      <c r="E18" s="1270">
        <v>7260.907230089098</v>
      </c>
      <c r="F18" s="1270">
        <v>13316.33476697741</v>
      </c>
      <c r="G18" s="1270">
        <v>40635.993268053855</v>
      </c>
      <c r="H18" s="1270">
        <v>9455.282928270666</v>
      </c>
      <c r="I18" s="1270">
        <v>7415.846194088413</v>
      </c>
      <c r="J18" s="1270">
        <v>14017.13064766337</v>
      </c>
      <c r="K18" s="1270">
        <v>38681.12133009625</v>
      </c>
      <c r="L18" s="1270">
        <v>8857.19688354003</v>
      </c>
      <c r="M18" s="1270">
        <v>7263.245485982267</v>
      </c>
      <c r="N18" s="1271">
        <v>13326.311844728809</v>
      </c>
      <c r="O18" s="1261">
        <v>27505</v>
      </c>
    </row>
    <row r="19" spans="1:15" ht="17.25" customHeight="1">
      <c r="A19" s="1273" t="s">
        <v>302</v>
      </c>
      <c r="B19" s="1273" t="s">
        <v>303</v>
      </c>
      <c r="C19" s="1270">
        <v>39730.68195447386</v>
      </c>
      <c r="D19" s="1270">
        <v>8917.721877176546</v>
      </c>
      <c r="E19" s="1270">
        <v>7347.053164935317</v>
      </c>
      <c r="F19" s="1270">
        <v>12981.39025413119</v>
      </c>
      <c r="G19" s="1270">
        <v>38647.13331552231</v>
      </c>
      <c r="H19" s="1270">
        <v>9656.799286987522</v>
      </c>
      <c r="I19" s="1270">
        <v>7075.986319742489</v>
      </c>
      <c r="J19" s="1270">
        <v>14257.169101228135</v>
      </c>
      <c r="K19" s="1270">
        <v>39717.17332596126</v>
      </c>
      <c r="L19" s="1270">
        <v>8924.93589372411</v>
      </c>
      <c r="M19" s="1270">
        <v>7344.429251725409</v>
      </c>
      <c r="N19" s="1271">
        <v>12994.312626106033</v>
      </c>
      <c r="O19" s="1261">
        <v>29704</v>
      </c>
    </row>
    <row r="20" spans="1:15" ht="17.25" customHeight="1">
      <c r="A20" s="1273" t="s">
        <v>304</v>
      </c>
      <c r="B20" s="1273" t="s">
        <v>440</v>
      </c>
      <c r="C20" s="1270">
        <v>35925.35269769062</v>
      </c>
      <c r="D20" s="1270">
        <v>10139.053316182393</v>
      </c>
      <c r="E20" s="1270">
        <v>7469.00883853224</v>
      </c>
      <c r="F20" s="1270">
        <v>14581.332306331196</v>
      </c>
      <c r="G20" s="1270">
        <v>37113.9375</v>
      </c>
      <c r="H20" s="1270">
        <v>15137.118209372815</v>
      </c>
      <c r="I20" s="1270">
        <v>7650.557491289199</v>
      </c>
      <c r="J20" s="1270">
        <v>16037.330919861774</v>
      </c>
      <c r="K20" s="1270">
        <v>35940.73859752028</v>
      </c>
      <c r="L20" s="1270">
        <v>10264.667569072104</v>
      </c>
      <c r="M20" s="1270">
        <v>7473.779326603951</v>
      </c>
      <c r="N20" s="1271">
        <v>14614.875167276381</v>
      </c>
      <c r="O20" s="1261">
        <v>24087</v>
      </c>
    </row>
    <row r="21" spans="1:15" ht="17.25" customHeight="1">
      <c r="A21" s="1273" t="s">
        <v>306</v>
      </c>
      <c r="B21" s="1273" t="s">
        <v>307</v>
      </c>
      <c r="C21" s="1270">
        <v>39496.240421309725</v>
      </c>
      <c r="D21" s="1270">
        <v>8958.694176696134</v>
      </c>
      <c r="E21" s="1270">
        <v>6990.474997984173</v>
      </c>
      <c r="F21" s="1270">
        <v>12610.695829411501</v>
      </c>
      <c r="G21" s="1270">
        <v>43182.950431034486</v>
      </c>
      <c r="H21" s="1270">
        <v>7949.726520968695</v>
      </c>
      <c r="I21" s="1270">
        <v>6692.249034749035</v>
      </c>
      <c r="J21" s="1270">
        <v>13817.705046728972</v>
      </c>
      <c r="K21" s="1270">
        <v>39553.36912852539</v>
      </c>
      <c r="L21" s="1270">
        <v>8947.449995721348</v>
      </c>
      <c r="M21" s="1270">
        <v>6986.958030256463</v>
      </c>
      <c r="N21" s="1271">
        <v>12624.995936399673</v>
      </c>
      <c r="O21" s="1261">
        <v>29327</v>
      </c>
    </row>
    <row r="22" spans="1:15" ht="17.25" customHeight="1">
      <c r="A22" s="1273" t="s">
        <v>308</v>
      </c>
      <c r="B22" s="1273" t="s">
        <v>309</v>
      </c>
      <c r="C22" s="1270">
        <v>37386.471397751484</v>
      </c>
      <c r="D22" s="1270">
        <v>8878.103873034872</v>
      </c>
      <c r="E22" s="1270">
        <v>7277.764676243889</v>
      </c>
      <c r="F22" s="1270">
        <v>13101.822665096437</v>
      </c>
      <c r="G22" s="1270">
        <v>74478.89778714436</v>
      </c>
      <c r="H22" s="1270">
        <v>12955.457106437221</v>
      </c>
      <c r="I22" s="1270">
        <v>7443.629064632678</v>
      </c>
      <c r="J22" s="1270">
        <v>16912.54895879486</v>
      </c>
      <c r="K22" s="1270">
        <v>37620.82565594562</v>
      </c>
      <c r="L22" s="1270">
        <v>8928.388785308247</v>
      </c>
      <c r="M22" s="1270">
        <v>7280.206482039644</v>
      </c>
      <c r="N22" s="1271">
        <v>13146.828527054873</v>
      </c>
      <c r="O22" s="1261">
        <v>28904</v>
      </c>
    </row>
    <row r="23" spans="1:15" ht="17.25" customHeight="1">
      <c r="A23" s="1273" t="s">
        <v>310</v>
      </c>
      <c r="B23" s="1273" t="s">
        <v>311</v>
      </c>
      <c r="C23" s="1270">
        <v>31645.07037533512</v>
      </c>
      <c r="D23" s="1270">
        <v>10637.973353879184</v>
      </c>
      <c r="E23" s="1270">
        <v>7045.874779731722</v>
      </c>
      <c r="F23" s="1270">
        <v>14703.028288989952</v>
      </c>
      <c r="G23" s="1270">
        <v>50826.50632911392</v>
      </c>
      <c r="H23" s="1270">
        <v>22163.67239101717</v>
      </c>
      <c r="I23" s="1270">
        <v>6361.062618595825</v>
      </c>
      <c r="J23" s="1270">
        <v>23392.672413793105</v>
      </c>
      <c r="K23" s="1270">
        <v>31831.32537673001</v>
      </c>
      <c r="L23" s="1270">
        <v>10787.08218545989</v>
      </c>
      <c r="M23" s="1270">
        <v>7033.137573233571</v>
      </c>
      <c r="N23" s="1271">
        <v>14816.809515106885</v>
      </c>
      <c r="O23" s="1261">
        <v>25464</v>
      </c>
    </row>
    <row r="24" spans="1:15" ht="17.25" customHeight="1">
      <c r="A24" s="1273" t="s">
        <v>312</v>
      </c>
      <c r="B24" s="1273" t="s">
        <v>50</v>
      </c>
      <c r="C24" s="1270">
        <v>36135.57741296223</v>
      </c>
      <c r="D24" s="1270">
        <v>8851.987957949646</v>
      </c>
      <c r="E24" s="1270">
        <v>7311.389165568191</v>
      </c>
      <c r="F24" s="1270">
        <v>13061.73653967924</v>
      </c>
      <c r="G24" s="1270">
        <v>36131.739341085275</v>
      </c>
      <c r="H24" s="1270">
        <v>9677.589502300292</v>
      </c>
      <c r="I24" s="1270">
        <v>6919.433106575963</v>
      </c>
      <c r="J24" s="1270">
        <v>12991.536780159731</v>
      </c>
      <c r="K24" s="1270">
        <v>36135.54261137739</v>
      </c>
      <c r="L24" s="1270">
        <v>8860.537069177391</v>
      </c>
      <c r="M24" s="1270">
        <v>7307.04211183717</v>
      </c>
      <c r="N24" s="1271">
        <v>13061.015558882933</v>
      </c>
      <c r="O24" s="1261">
        <v>27538</v>
      </c>
    </row>
    <row r="25" spans="1:15" ht="17.25" customHeight="1">
      <c r="A25" s="1273" t="s">
        <v>313</v>
      </c>
      <c r="B25" s="1273" t="s">
        <v>314</v>
      </c>
      <c r="C25" s="1270">
        <v>30212.085577900987</v>
      </c>
      <c r="D25" s="1270">
        <v>10043.969323502166</v>
      </c>
      <c r="E25" s="1270">
        <v>6699.371007498508</v>
      </c>
      <c r="F25" s="1270">
        <v>14288.954375219368</v>
      </c>
      <c r="G25" s="1270">
        <v>55895.09865005192</v>
      </c>
      <c r="H25" s="1270">
        <v>11473.157335223246</v>
      </c>
      <c r="I25" s="1270">
        <v>6657.652582159624</v>
      </c>
      <c r="J25" s="1270">
        <v>19813.791244339012</v>
      </c>
      <c r="K25" s="1270">
        <v>30611.48390795317</v>
      </c>
      <c r="L25" s="1270">
        <v>10068.775694094202</v>
      </c>
      <c r="M25" s="1270">
        <v>6698.4687127154575</v>
      </c>
      <c r="N25" s="1271">
        <v>14386.030086698192</v>
      </c>
      <c r="O25" s="1261">
        <v>23784</v>
      </c>
    </row>
    <row r="26" spans="1:15" ht="17.25" customHeight="1">
      <c r="A26" s="1273" t="s">
        <v>315</v>
      </c>
      <c r="B26" s="1273" t="s">
        <v>316</v>
      </c>
      <c r="C26" s="1270">
        <v>31684.3450993022</v>
      </c>
      <c r="D26" s="1270">
        <v>8822.004877487634</v>
      </c>
      <c r="E26" s="1270">
        <v>6901.682598811252</v>
      </c>
      <c r="F26" s="1270">
        <v>13481.500423929287</v>
      </c>
      <c r="G26" s="1270">
        <v>51750.41463414634</v>
      </c>
      <c r="H26" s="1270">
        <v>7949.768962510898</v>
      </c>
      <c r="I26" s="1270">
        <v>6741.527093596059</v>
      </c>
      <c r="J26" s="1270">
        <v>12778.316268486917</v>
      </c>
      <c r="K26" s="1270">
        <v>31859.445418750664</v>
      </c>
      <c r="L26" s="1270">
        <v>8806.925185961158</v>
      </c>
      <c r="M26" s="1270">
        <v>6898.198065432331</v>
      </c>
      <c r="N26" s="1271">
        <v>13470.106633793406</v>
      </c>
      <c r="O26" s="1261">
        <v>24302</v>
      </c>
    </row>
    <row r="27" spans="1:15" ht="17.25" customHeight="1">
      <c r="A27" s="1273" t="s">
        <v>317</v>
      </c>
      <c r="B27" s="1273" t="s">
        <v>318</v>
      </c>
      <c r="C27" s="1270">
        <v>41570.4461363621</v>
      </c>
      <c r="D27" s="1270">
        <v>8979.291223084521</v>
      </c>
      <c r="E27" s="1270">
        <v>7408.891143524546</v>
      </c>
      <c r="F27" s="1270">
        <v>13288.578771154274</v>
      </c>
      <c r="G27" s="1270">
        <v>49127.22016079159</v>
      </c>
      <c r="H27" s="1270">
        <v>13322.933787274009</v>
      </c>
      <c r="I27" s="1270">
        <v>7294.517928286853</v>
      </c>
      <c r="J27" s="1270">
        <v>16704.840253064453</v>
      </c>
      <c r="K27" s="1270">
        <v>41652.21123631595</v>
      </c>
      <c r="L27" s="1270">
        <v>9032.228823041263</v>
      </c>
      <c r="M27" s="1270">
        <v>7407.508100920658</v>
      </c>
      <c r="N27" s="1271">
        <v>13329.489156982498</v>
      </c>
      <c r="O27" s="1261">
        <v>31047</v>
      </c>
    </row>
    <row r="28" spans="1:15" ht="17.25" customHeight="1">
      <c r="A28" s="1273" t="s">
        <v>319</v>
      </c>
      <c r="B28" s="1273" t="s">
        <v>320</v>
      </c>
      <c r="C28" s="1270">
        <v>31440.0523663739</v>
      </c>
      <c r="D28" s="1270">
        <v>9296.127414093084</v>
      </c>
      <c r="E28" s="1270">
        <v>7055.60875302679</v>
      </c>
      <c r="F28" s="1270">
        <v>13774.516771835135</v>
      </c>
      <c r="G28" s="1270">
        <v>33343.00771208226</v>
      </c>
      <c r="H28" s="1270">
        <v>9374.241820768137</v>
      </c>
      <c r="I28" s="1270">
        <v>7768.856589147287</v>
      </c>
      <c r="J28" s="1270">
        <v>12565.029107981221</v>
      </c>
      <c r="K28" s="1270">
        <v>31454.79793432467</v>
      </c>
      <c r="L28" s="1270">
        <v>9297.110152293348</v>
      </c>
      <c r="M28" s="1270">
        <v>7064.91610292723</v>
      </c>
      <c r="N28" s="1271">
        <v>13760.481556300843</v>
      </c>
      <c r="O28" s="1261">
        <v>25492</v>
      </c>
    </row>
    <row r="29" spans="1:15" ht="17.25" customHeight="1">
      <c r="A29" s="1273" t="s">
        <v>321</v>
      </c>
      <c r="B29" s="1273" t="s">
        <v>322</v>
      </c>
      <c r="C29" s="1270">
        <v>39397.431989442426</v>
      </c>
      <c r="D29" s="1270">
        <v>8487.571678210033</v>
      </c>
      <c r="E29" s="1270">
        <v>7646.806271101298</v>
      </c>
      <c r="F29" s="1270">
        <v>12975.319541306892</v>
      </c>
      <c r="G29" s="1270">
        <v>46640.97435897436</v>
      </c>
      <c r="H29" s="1270">
        <v>7474.051551165303</v>
      </c>
      <c r="I29" s="1270">
        <v>7513.663704716337</v>
      </c>
      <c r="J29" s="1270">
        <v>12509.52699736611</v>
      </c>
      <c r="K29" s="1270">
        <v>39507.57487815972</v>
      </c>
      <c r="L29" s="1270">
        <v>8468.862198947509</v>
      </c>
      <c r="M29" s="1270">
        <v>7644.568927890469</v>
      </c>
      <c r="N29" s="1271">
        <v>12967.077922809252</v>
      </c>
      <c r="O29" s="1261">
        <v>28781</v>
      </c>
    </row>
    <row r="30" spans="1:15" ht="17.25" customHeight="1">
      <c r="A30" s="1273" t="s">
        <v>323</v>
      </c>
      <c r="B30" s="1273" t="s">
        <v>324</v>
      </c>
      <c r="C30" s="1270">
        <v>39363.57015913579</v>
      </c>
      <c r="D30" s="1270">
        <v>9069.845107711668</v>
      </c>
      <c r="E30" s="1270">
        <v>7621.161277286667</v>
      </c>
      <c r="F30" s="1270">
        <v>13583.291071816324</v>
      </c>
      <c r="G30" s="1270">
        <v>43135.9286946521</v>
      </c>
      <c r="H30" s="1270">
        <v>9581.824351633546</v>
      </c>
      <c r="I30" s="1270">
        <v>7576.3</v>
      </c>
      <c r="J30" s="1270">
        <v>15440.968646688707</v>
      </c>
      <c r="K30" s="1270">
        <v>39417.22518300413</v>
      </c>
      <c r="L30" s="1270">
        <v>9075.79082170482</v>
      </c>
      <c r="M30" s="1270">
        <v>7620.617601140617</v>
      </c>
      <c r="N30" s="1271">
        <v>13605.801028616472</v>
      </c>
      <c r="O30" s="1261">
        <v>31568</v>
      </c>
    </row>
    <row r="31" spans="1:15" ht="17.25" customHeight="1">
      <c r="A31" s="1273" t="s">
        <v>325</v>
      </c>
      <c r="B31" s="1273" t="s">
        <v>326</v>
      </c>
      <c r="C31" s="1270">
        <v>31943.95703295396</v>
      </c>
      <c r="D31" s="1270">
        <v>9710.000872831148</v>
      </c>
      <c r="E31" s="1270">
        <v>7236.1784340598615</v>
      </c>
      <c r="F31" s="1270">
        <v>13798.377592100573</v>
      </c>
      <c r="G31" s="1270">
        <v>35577.61987794246</v>
      </c>
      <c r="H31" s="1270">
        <v>7570.551724137931</v>
      </c>
      <c r="I31" s="1270">
        <v>7208.604240282685</v>
      </c>
      <c r="J31" s="1270">
        <v>13694.201583317243</v>
      </c>
      <c r="K31" s="1270">
        <v>32024.7583218627</v>
      </c>
      <c r="L31" s="1270">
        <v>9669.747047984843</v>
      </c>
      <c r="M31" s="1270">
        <v>7235.505283588527</v>
      </c>
      <c r="N31" s="1271">
        <v>13796.23731469397</v>
      </c>
      <c r="O31" s="1261">
        <v>25056</v>
      </c>
    </row>
    <row r="32" spans="1:15" ht="17.25" customHeight="1">
      <c r="A32" s="1273" t="s">
        <v>327</v>
      </c>
      <c r="B32" s="1273" t="s">
        <v>328</v>
      </c>
      <c r="C32" s="1270">
        <v>34647.68764955748</v>
      </c>
      <c r="D32" s="1270">
        <v>9557.66310801322</v>
      </c>
      <c r="E32" s="1270">
        <v>7075.6920815218755</v>
      </c>
      <c r="F32" s="1270">
        <v>14100.100997858477</v>
      </c>
      <c r="G32" s="1270">
        <v>61543.106060606064</v>
      </c>
      <c r="H32" s="1270">
        <v>13207.111674137595</v>
      </c>
      <c r="I32" s="1270">
        <v>6458.163134232498</v>
      </c>
      <c r="J32" s="1270">
        <v>14425.765104460757</v>
      </c>
      <c r="K32" s="1270">
        <v>34769.07982949041</v>
      </c>
      <c r="L32" s="1270">
        <v>9625.228419161158</v>
      </c>
      <c r="M32" s="1270">
        <v>7063.842722107884</v>
      </c>
      <c r="N32" s="1271">
        <v>14105.273375423743</v>
      </c>
      <c r="O32" s="1261">
        <v>25019</v>
      </c>
    </row>
    <row r="33" spans="1:15" ht="17.25" customHeight="1">
      <c r="A33" s="1273" t="s">
        <v>329</v>
      </c>
      <c r="B33" s="1273" t="s">
        <v>330</v>
      </c>
      <c r="C33" s="1270">
        <v>31875.832500928715</v>
      </c>
      <c r="D33" s="1270">
        <v>8945.616301893164</v>
      </c>
      <c r="E33" s="1270">
        <v>7816.867460441798</v>
      </c>
      <c r="F33" s="1270">
        <v>13610.776626837633</v>
      </c>
      <c r="G33" s="1270">
        <v>42746.9874879692</v>
      </c>
      <c r="H33" s="1270">
        <v>11633.88858547242</v>
      </c>
      <c r="I33" s="1270">
        <v>7325.348237317283</v>
      </c>
      <c r="J33" s="1270">
        <v>16292.087312414735</v>
      </c>
      <c r="K33" s="1270">
        <v>32104.049219081488</v>
      </c>
      <c r="L33" s="1270">
        <v>9013.13424093824</v>
      </c>
      <c r="M33" s="1270">
        <v>7802.381338536783</v>
      </c>
      <c r="N33" s="1271">
        <v>13677.752571786385</v>
      </c>
      <c r="O33" s="1261">
        <v>25407</v>
      </c>
    </row>
    <row r="34" spans="1:15" ht="17.25" customHeight="1">
      <c r="A34" s="1273" t="s">
        <v>331</v>
      </c>
      <c r="B34" s="1273" t="s">
        <v>188</v>
      </c>
      <c r="C34" s="1270">
        <v>44281.08629306913</v>
      </c>
      <c r="D34" s="1270">
        <v>9326.391085670995</v>
      </c>
      <c r="E34" s="1270">
        <v>7775.711960649572</v>
      </c>
      <c r="F34" s="1270">
        <v>14470.482986455236</v>
      </c>
      <c r="G34" s="1270">
        <v>54024.39226519337</v>
      </c>
      <c r="H34" s="1270">
        <v>12057.768945416004</v>
      </c>
      <c r="I34" s="1270">
        <v>7098.8105726872245</v>
      </c>
      <c r="J34" s="1270">
        <v>16090.14675767918</v>
      </c>
      <c r="K34" s="1270">
        <v>44434.631056549566</v>
      </c>
      <c r="L34" s="1270">
        <v>9379.56735620325</v>
      </c>
      <c r="M34" s="1270">
        <v>7759.440522414402</v>
      </c>
      <c r="N34" s="1271">
        <v>14502.499062242792</v>
      </c>
      <c r="O34" s="1261">
        <v>33304</v>
      </c>
    </row>
    <row r="35" spans="1:15" ht="17.25" customHeight="1">
      <c r="A35" s="1273" t="s">
        <v>332</v>
      </c>
      <c r="B35" s="1273" t="s">
        <v>744</v>
      </c>
      <c r="C35" s="1270">
        <v>31681.136849022507</v>
      </c>
      <c r="D35" s="1270">
        <v>9542.06691140882</v>
      </c>
      <c r="E35" s="1270">
        <v>7505.992331504151</v>
      </c>
      <c r="F35" s="1270">
        <v>13845.126097000339</v>
      </c>
      <c r="G35" s="1270">
        <v>27403.3506044905</v>
      </c>
      <c r="H35" s="1270">
        <v>9086.523673339689</v>
      </c>
      <c r="I35" s="1270">
        <v>7401.410256410257</v>
      </c>
      <c r="J35" s="1270">
        <v>11023.069498069499</v>
      </c>
      <c r="K35" s="1270">
        <v>31614.37751004016</v>
      </c>
      <c r="L35" s="1270">
        <v>9529.340816688858</v>
      </c>
      <c r="M35" s="1270">
        <v>7502.658697725105</v>
      </c>
      <c r="N35" s="1271">
        <v>13771.673690087375</v>
      </c>
      <c r="O35" s="1261">
        <v>24019</v>
      </c>
    </row>
    <row r="36" spans="1:15" ht="17.25" customHeight="1">
      <c r="A36" s="1273" t="s">
        <v>334</v>
      </c>
      <c r="B36" s="1273" t="s">
        <v>745</v>
      </c>
      <c r="C36" s="1270">
        <v>32229.454655625126</v>
      </c>
      <c r="D36" s="1270">
        <v>8899.135794830547</v>
      </c>
      <c r="E36" s="1270">
        <v>7846.742778541953</v>
      </c>
      <c r="F36" s="1270">
        <v>14308.20461017471</v>
      </c>
      <c r="G36" s="1270">
        <v>32748.057553956834</v>
      </c>
      <c r="H36" s="1270">
        <v>10563.293943870014</v>
      </c>
      <c r="I36" s="1270">
        <v>6333.75</v>
      </c>
      <c r="J36" s="1270">
        <v>14160.5703599813</v>
      </c>
      <c r="K36" s="1270">
        <v>32238.045844589225</v>
      </c>
      <c r="L36" s="1270">
        <v>8933.274699634865</v>
      </c>
      <c r="M36" s="1270">
        <v>7809.394955728468</v>
      </c>
      <c r="N36" s="1271">
        <v>14305.227793331636</v>
      </c>
      <c r="O36" s="1261">
        <v>25105</v>
      </c>
    </row>
    <row r="37" spans="1:15" ht="17.25" customHeight="1">
      <c r="A37" s="1273" t="s">
        <v>336</v>
      </c>
      <c r="B37" s="1273" t="s">
        <v>337</v>
      </c>
      <c r="C37" s="1270">
        <v>34310.69333685415</v>
      </c>
      <c r="D37" s="1270">
        <v>8683.689151310056</v>
      </c>
      <c r="E37" s="1270">
        <v>7777.451165699594</v>
      </c>
      <c r="F37" s="1270">
        <v>13138.217989223289</v>
      </c>
      <c r="G37" s="1270">
        <v>42804.13897280967</v>
      </c>
      <c r="H37" s="1270">
        <v>14564.402057436777</v>
      </c>
      <c r="I37" s="1270">
        <v>7455.783783783784</v>
      </c>
      <c r="J37" s="1270">
        <v>18719.169014084506</v>
      </c>
      <c r="K37" s="1270">
        <v>34472.519815800835</v>
      </c>
      <c r="L37" s="1270">
        <v>8789.474331888909</v>
      </c>
      <c r="M37" s="1270">
        <v>7771.365625852195</v>
      </c>
      <c r="N37" s="1271">
        <v>13240.462221648819</v>
      </c>
      <c r="O37" s="1261">
        <v>23663</v>
      </c>
    </row>
    <row r="38" spans="1:15" ht="17.25" customHeight="1">
      <c r="A38" s="1273" t="s">
        <v>338</v>
      </c>
      <c r="B38" s="1273" t="s">
        <v>339</v>
      </c>
      <c r="C38" s="1270">
        <v>36873.007389239036</v>
      </c>
      <c r="D38" s="1270">
        <v>9367.560205661212</v>
      </c>
      <c r="E38" s="1270">
        <v>7441.9568093127855</v>
      </c>
      <c r="F38" s="1270">
        <v>13745.447750220826</v>
      </c>
      <c r="G38" s="1270">
        <v>37189.49152542373</v>
      </c>
      <c r="H38" s="1270">
        <v>7871.924798567592</v>
      </c>
      <c r="I38" s="1270">
        <v>7137.87072243346</v>
      </c>
      <c r="J38" s="1270">
        <v>11080.757867694283</v>
      </c>
      <c r="K38" s="1270">
        <v>36874.73707774965</v>
      </c>
      <c r="L38" s="1270">
        <v>9354.48116774835</v>
      </c>
      <c r="M38" s="1270">
        <v>7439.334775908987</v>
      </c>
      <c r="N38" s="1271">
        <v>13723.682341831916</v>
      </c>
      <c r="O38" s="1261">
        <v>27118</v>
      </c>
    </row>
    <row r="39" spans="1:15" ht="17.25" customHeight="1">
      <c r="A39" s="1273" t="s">
        <v>340</v>
      </c>
      <c r="B39" s="1273" t="s">
        <v>341</v>
      </c>
      <c r="C39" s="1270">
        <v>29962.402707984365</v>
      </c>
      <c r="D39" s="1270">
        <v>9844.245480148997</v>
      </c>
      <c r="E39" s="1270">
        <v>7234.541147389021</v>
      </c>
      <c r="F39" s="1270">
        <v>13706.955204583854</v>
      </c>
      <c r="G39" s="1270">
        <v>33851.30434782609</v>
      </c>
      <c r="H39" s="1270">
        <v>7770.576057605761</v>
      </c>
      <c r="I39" s="1270">
        <v>6958.099547511312</v>
      </c>
      <c r="J39" s="1270">
        <v>9719.246717346234</v>
      </c>
      <c r="K39" s="1270">
        <v>29993.36744443675</v>
      </c>
      <c r="L39" s="1270">
        <v>9793.206539799286</v>
      </c>
      <c r="M39" s="1270">
        <v>7228.388721047331</v>
      </c>
      <c r="N39" s="1271">
        <v>13623.944872827713</v>
      </c>
      <c r="O39" s="1261">
        <v>25581</v>
      </c>
    </row>
    <row r="40" spans="1:15" ht="17.25" customHeight="1">
      <c r="A40" s="1273" t="s">
        <v>342</v>
      </c>
      <c r="B40" s="1273" t="s">
        <v>343</v>
      </c>
      <c r="C40" s="1270">
        <v>32113.269846716998</v>
      </c>
      <c r="D40" s="1270">
        <v>9295.800547710176</v>
      </c>
      <c r="E40" s="1270">
        <v>7520.448018380242</v>
      </c>
      <c r="F40" s="1270">
        <v>13362.101273525448</v>
      </c>
      <c r="G40" s="1270">
        <v>56436.993006993005</v>
      </c>
      <c r="H40" s="1270">
        <v>9575.36329588015</v>
      </c>
      <c r="I40" s="1270">
        <v>7239.914285714286</v>
      </c>
      <c r="J40" s="1270">
        <v>12794.075492341357</v>
      </c>
      <c r="K40" s="1270">
        <v>32310.59737902082</v>
      </c>
      <c r="L40" s="1270">
        <v>9301.824926151314</v>
      </c>
      <c r="M40" s="1270">
        <v>7513.57122846337</v>
      </c>
      <c r="N40" s="1271">
        <v>13351.03803699284</v>
      </c>
      <c r="O40" s="1261">
        <v>26674</v>
      </c>
    </row>
    <row r="41" spans="1:15" ht="17.25" customHeight="1">
      <c r="A41" s="1273" t="s">
        <v>344</v>
      </c>
      <c r="B41" s="1273" t="s">
        <v>746</v>
      </c>
      <c r="C41" s="1270">
        <v>34957.44979637691</v>
      </c>
      <c r="D41" s="1270">
        <v>9323.987566151158</v>
      </c>
      <c r="E41" s="1270">
        <v>7714.782199515999</v>
      </c>
      <c r="F41" s="1270">
        <v>15150.184635184634</v>
      </c>
      <c r="G41" s="1270">
        <v>27321.509433962263</v>
      </c>
      <c r="H41" s="1270">
        <v>6695.127860026918</v>
      </c>
      <c r="I41" s="1270">
        <v>9050.186335403727</v>
      </c>
      <c r="J41" s="1270">
        <v>10137.046095954845</v>
      </c>
      <c r="K41" s="1270">
        <v>34873.14214290674</v>
      </c>
      <c r="L41" s="1270">
        <v>9274.749048375306</v>
      </c>
      <c r="M41" s="1270">
        <v>7743.075404658508</v>
      </c>
      <c r="N41" s="1271">
        <v>15063.772235645138</v>
      </c>
      <c r="O41" s="1261">
        <v>25769</v>
      </c>
    </row>
    <row r="42" spans="1:15" ht="17.25" customHeight="1">
      <c r="A42" s="1273" t="s">
        <v>345</v>
      </c>
      <c r="B42" s="1273" t="s">
        <v>346</v>
      </c>
      <c r="C42" s="1270">
        <v>32915.724335591454</v>
      </c>
      <c r="D42" s="1270">
        <v>9056.136558052725</v>
      </c>
      <c r="E42" s="1270">
        <v>6897.754157319375</v>
      </c>
      <c r="F42" s="1270">
        <v>12733.706921132169</v>
      </c>
      <c r="G42" s="1270">
        <v>21358.49097472924</v>
      </c>
      <c r="H42" s="1270">
        <v>14992.731900452489</v>
      </c>
      <c r="I42" s="1270">
        <v>7302.273781902552</v>
      </c>
      <c r="J42" s="1270">
        <v>16527.88504464286</v>
      </c>
      <c r="K42" s="1270">
        <v>32349.133128030866</v>
      </c>
      <c r="L42" s="1270">
        <v>9156.441418195718</v>
      </c>
      <c r="M42" s="1270">
        <v>6903.868625938136</v>
      </c>
      <c r="N42" s="1271">
        <v>12817.956692791426</v>
      </c>
      <c r="O42" s="1261">
        <v>26381</v>
      </c>
    </row>
    <row r="43" spans="1:15" ht="17.25" customHeight="1">
      <c r="A43" s="1273" t="s">
        <v>347</v>
      </c>
      <c r="B43" s="1273" t="s">
        <v>747</v>
      </c>
      <c r="C43" s="1270">
        <v>35441.739893369224</v>
      </c>
      <c r="D43" s="1270">
        <v>8675.680951277614</v>
      </c>
      <c r="E43" s="1270">
        <v>6577.826600284495</v>
      </c>
      <c r="F43" s="1270">
        <v>13208.295405314846</v>
      </c>
      <c r="G43" s="1270">
        <v>28704.187349879903</v>
      </c>
      <c r="H43" s="1270">
        <v>8285.413184772517</v>
      </c>
      <c r="I43" s="1270">
        <v>8264.972804972806</v>
      </c>
      <c r="J43" s="1270">
        <v>12007.90619520748</v>
      </c>
      <c r="K43" s="1270">
        <v>35334.573982808026</v>
      </c>
      <c r="L43" s="1270">
        <v>8669.687661749713</v>
      </c>
      <c r="M43" s="1270">
        <v>6608.158324835515</v>
      </c>
      <c r="N43" s="1271">
        <v>13189.217981227852</v>
      </c>
      <c r="O43" s="1261">
        <v>24501</v>
      </c>
    </row>
    <row r="44" spans="1:15" ht="17.25" customHeight="1">
      <c r="A44" s="1273" t="s">
        <v>349</v>
      </c>
      <c r="B44" s="1273" t="s">
        <v>350</v>
      </c>
      <c r="C44" s="1270">
        <v>32431.768979515655</v>
      </c>
      <c r="D44" s="1270">
        <v>12103.7982043535</v>
      </c>
      <c r="E44" s="1270">
        <v>6737.280284301607</v>
      </c>
      <c r="F44" s="1270">
        <v>16057.122113422653</v>
      </c>
      <c r="G44" s="1270">
        <v>38421.42857142857</v>
      </c>
      <c r="H44" s="1270">
        <v>10065.653021442495</v>
      </c>
      <c r="I44" s="1270">
        <v>10947.41794310722</v>
      </c>
      <c r="J44" s="1270">
        <v>14609.919491525423</v>
      </c>
      <c r="K44" s="1270">
        <v>32531.80275292498</v>
      </c>
      <c r="L44" s="1270">
        <v>12051.337040691742</v>
      </c>
      <c r="M44" s="1270">
        <v>6880.854115364525</v>
      </c>
      <c r="N44" s="1271">
        <v>16021.165633191911</v>
      </c>
      <c r="O44" s="1261">
        <v>29368</v>
      </c>
    </row>
    <row r="45" spans="1:15" ht="17.25" customHeight="1">
      <c r="A45" s="1273" t="s">
        <v>351</v>
      </c>
      <c r="B45" s="1273" t="s">
        <v>352</v>
      </c>
      <c r="C45" s="1270">
        <v>25716.120262925968</v>
      </c>
      <c r="D45" s="1270">
        <v>9827.57932102262</v>
      </c>
      <c r="E45" s="1270">
        <v>6961.159230096238</v>
      </c>
      <c r="F45" s="1270">
        <v>14016.280513257374</v>
      </c>
      <c r="G45" s="1270">
        <v>53565.359628770304</v>
      </c>
      <c r="H45" s="1270">
        <v>10912.483320978503</v>
      </c>
      <c r="I45" s="1270">
        <v>6862</v>
      </c>
      <c r="J45" s="1270">
        <v>18629.011494252874</v>
      </c>
      <c r="K45" s="1270">
        <v>26150.0219426671</v>
      </c>
      <c r="L45" s="1270">
        <v>9854.52663364696</v>
      </c>
      <c r="M45" s="1270">
        <v>6958.383530578981</v>
      </c>
      <c r="N45" s="1271">
        <v>14120.695248998283</v>
      </c>
      <c r="O45" s="1261">
        <v>23193</v>
      </c>
    </row>
    <row r="46" spans="1:15" ht="17.25" customHeight="1">
      <c r="A46" s="1273" t="s">
        <v>353</v>
      </c>
      <c r="B46" s="1273" t="s">
        <v>748</v>
      </c>
      <c r="C46" s="1270">
        <v>32903.19040258392</v>
      </c>
      <c r="D46" s="1270">
        <v>9236.239787240622</v>
      </c>
      <c r="E46" s="1270">
        <v>7358.953181489515</v>
      </c>
      <c r="F46" s="1270">
        <v>14097.25123656746</v>
      </c>
      <c r="G46" s="1270">
        <v>25231.458992805754</v>
      </c>
      <c r="H46" s="1270">
        <v>10118.51242829828</v>
      </c>
      <c r="I46" s="1270">
        <v>7570.692307692308</v>
      </c>
      <c r="J46" s="1270">
        <v>12515.021932114883</v>
      </c>
      <c r="K46" s="1270">
        <v>32782.121980018164</v>
      </c>
      <c r="L46" s="1270">
        <v>9253.723043580398</v>
      </c>
      <c r="M46" s="1270">
        <v>7362.860361958836</v>
      </c>
      <c r="N46" s="1271">
        <v>14067.572280748152</v>
      </c>
      <c r="O46" s="1261">
        <v>26822</v>
      </c>
    </row>
    <row r="47" spans="1:15" ht="17.25" customHeight="1">
      <c r="A47" s="1273" t="s">
        <v>355</v>
      </c>
      <c r="B47" s="1273" t="s">
        <v>749</v>
      </c>
      <c r="C47" s="1270">
        <v>33703.85444450493</v>
      </c>
      <c r="D47" s="1270">
        <v>11315.760419647115</v>
      </c>
      <c r="E47" s="1270">
        <v>7962.704666946964</v>
      </c>
      <c r="F47" s="1270">
        <v>15380.79158328092</v>
      </c>
      <c r="G47" s="1270">
        <v>34795.294117647056</v>
      </c>
      <c r="H47" s="1270">
        <v>12414.968684759917</v>
      </c>
      <c r="I47" s="1270">
        <v>7963.160621761658</v>
      </c>
      <c r="J47" s="1270">
        <v>17800.342063067877</v>
      </c>
      <c r="K47" s="1270">
        <v>33734.29093025717</v>
      </c>
      <c r="L47" s="1270">
        <v>11335.486578124122</v>
      </c>
      <c r="M47" s="1270">
        <v>7962.714998532433</v>
      </c>
      <c r="N47" s="1271">
        <v>15431.476555152492</v>
      </c>
      <c r="O47" s="1261">
        <v>26107</v>
      </c>
    </row>
    <row r="48" spans="1:15" ht="17.25" customHeight="1">
      <c r="A48" s="1273" t="s">
        <v>356</v>
      </c>
      <c r="B48" s="1273" t="s">
        <v>750</v>
      </c>
      <c r="C48" s="1270">
        <v>30305.130574045343</v>
      </c>
      <c r="D48" s="1270">
        <v>9962.381144366998</v>
      </c>
      <c r="E48" s="1270">
        <v>7517.458064516129</v>
      </c>
      <c r="F48" s="1270">
        <v>14746.493274061131</v>
      </c>
      <c r="G48" s="1270">
        <v>67633.06930693069</v>
      </c>
      <c r="H48" s="1270">
        <v>13638.213399503722</v>
      </c>
      <c r="I48" s="1270">
        <v>5464.032258064516</v>
      </c>
      <c r="J48" s="1270">
        <v>20222.410071942446</v>
      </c>
      <c r="K48" s="1270">
        <v>30862.730920922895</v>
      </c>
      <c r="L48" s="1270">
        <v>10060.89550220567</v>
      </c>
      <c r="M48" s="1270">
        <v>7455.501251390434</v>
      </c>
      <c r="N48" s="1271">
        <v>14880.063939131851</v>
      </c>
      <c r="O48" s="1261">
        <v>23330</v>
      </c>
    </row>
    <row r="49" spans="1:15" ht="17.25" customHeight="1">
      <c r="A49" s="1273" t="s">
        <v>358</v>
      </c>
      <c r="B49" s="1273" t="s">
        <v>751</v>
      </c>
      <c r="C49" s="1270">
        <v>28704.77017813943</v>
      </c>
      <c r="D49" s="1270">
        <v>10756.60613447085</v>
      </c>
      <c r="E49" s="1270">
        <v>7368.554991322234</v>
      </c>
      <c r="F49" s="1270">
        <v>15528.303121372577</v>
      </c>
      <c r="G49" s="1270">
        <v>23668.265186915887</v>
      </c>
      <c r="H49" s="1270">
        <v>10621.456676433654</v>
      </c>
      <c r="I49" s="1270">
        <v>7115.591397849463</v>
      </c>
      <c r="J49" s="1270">
        <v>15156.259307928165</v>
      </c>
      <c r="K49" s="1270">
        <v>28478.38663095988</v>
      </c>
      <c r="L49" s="1270">
        <v>10752.370858147284</v>
      </c>
      <c r="M49" s="1270">
        <v>7361.213331668955</v>
      </c>
      <c r="N49" s="1271">
        <v>15515.270284784878</v>
      </c>
      <c r="O49" s="1261">
        <v>21630</v>
      </c>
    </row>
    <row r="50" spans="1:15" ht="17.25" customHeight="1">
      <c r="A50" s="1273" t="s">
        <v>360</v>
      </c>
      <c r="B50" s="1273" t="s">
        <v>752</v>
      </c>
      <c r="C50" s="1270">
        <v>29097.60504530854</v>
      </c>
      <c r="D50" s="1270">
        <v>10397.919437663102</v>
      </c>
      <c r="E50" s="1270">
        <v>7188.406350041661</v>
      </c>
      <c r="F50" s="1270">
        <v>14515.569916991186</v>
      </c>
      <c r="G50" s="1270">
        <v>51458.96925858951</v>
      </c>
      <c r="H50" s="1270">
        <v>10836.341232227489</v>
      </c>
      <c r="I50" s="1270">
        <v>8184.772727272727</v>
      </c>
      <c r="J50" s="1270">
        <v>17566.863679694947</v>
      </c>
      <c r="K50" s="1270">
        <v>29415.934716573134</v>
      </c>
      <c r="L50" s="1270">
        <v>10407.442300961478</v>
      </c>
      <c r="M50" s="1270">
        <v>7209.114956842874</v>
      </c>
      <c r="N50" s="1271">
        <v>14575.858232616543</v>
      </c>
      <c r="O50" s="1261">
        <v>23686</v>
      </c>
    </row>
    <row r="51" spans="1:15" ht="17.25" customHeight="1">
      <c r="A51" s="1273" t="s">
        <v>362</v>
      </c>
      <c r="B51" s="1273" t="s">
        <v>753</v>
      </c>
      <c r="C51" s="1270">
        <v>32592.493197424585</v>
      </c>
      <c r="D51" s="1270">
        <v>9314.00767868846</v>
      </c>
      <c r="E51" s="1270">
        <v>7669.582283039251</v>
      </c>
      <c r="F51" s="1270">
        <v>14085.698543891278</v>
      </c>
      <c r="G51" s="1270">
        <v>38810.952084629746</v>
      </c>
      <c r="H51" s="1270">
        <v>12856.460401267159</v>
      </c>
      <c r="I51" s="1270">
        <v>6989.902108433735</v>
      </c>
      <c r="J51" s="1270">
        <v>17278.634941329856</v>
      </c>
      <c r="K51" s="1270">
        <v>32731.955941050048</v>
      </c>
      <c r="L51" s="1270">
        <v>9394.188148013594</v>
      </c>
      <c r="M51" s="1270">
        <v>7651.992243832093</v>
      </c>
      <c r="N51" s="1271">
        <v>14159.426426625321</v>
      </c>
      <c r="O51" s="1261">
        <v>23901</v>
      </c>
    </row>
    <row r="52" spans="1:15" ht="17.25" customHeight="1">
      <c r="A52" s="1273" t="s">
        <v>364</v>
      </c>
      <c r="B52" s="1273" t="s">
        <v>754</v>
      </c>
      <c r="C52" s="1270">
        <v>34097.98711660454</v>
      </c>
      <c r="D52" s="1270">
        <v>8757.322297604313</v>
      </c>
      <c r="E52" s="1270">
        <v>7252.251518607921</v>
      </c>
      <c r="F52" s="1270">
        <v>13992.25802251702</v>
      </c>
      <c r="G52" s="1270">
        <v>34687.55361930295</v>
      </c>
      <c r="H52" s="1270">
        <v>11428.465456860873</v>
      </c>
      <c r="I52" s="1270">
        <v>7428.685714285714</v>
      </c>
      <c r="J52" s="1270">
        <v>14092.332388089933</v>
      </c>
      <c r="K52" s="1270">
        <v>34107.42139471031</v>
      </c>
      <c r="L52" s="1270">
        <v>8821.472868098512</v>
      </c>
      <c r="M52" s="1270">
        <v>7257.032439546827</v>
      </c>
      <c r="N52" s="1271">
        <v>13994.54373019361</v>
      </c>
      <c r="O52" s="1261">
        <v>25808</v>
      </c>
    </row>
    <row r="53" spans="1:15" ht="17.25" customHeight="1">
      <c r="A53" s="1273" t="s">
        <v>366</v>
      </c>
      <c r="B53" s="1273" t="s">
        <v>755</v>
      </c>
      <c r="C53" s="1270">
        <v>33781.579198454856</v>
      </c>
      <c r="D53" s="1270">
        <v>9202.745613635587</v>
      </c>
      <c r="E53" s="1270">
        <v>7332.807513338368</v>
      </c>
      <c r="F53" s="1270">
        <v>13656.759915077473</v>
      </c>
      <c r="G53" s="1270">
        <v>41342.69927536232</v>
      </c>
      <c r="H53" s="1270">
        <v>12347.995824634656</v>
      </c>
      <c r="I53" s="1270">
        <v>7111.075697211156</v>
      </c>
      <c r="J53" s="1270">
        <v>15234.254606365159</v>
      </c>
      <c r="K53" s="1270">
        <v>33861.34181206643</v>
      </c>
      <c r="L53" s="1270">
        <v>9253.37770819797</v>
      </c>
      <c r="M53" s="1270">
        <v>7328.813157894737</v>
      </c>
      <c r="N53" s="1271">
        <v>13680.937918792337</v>
      </c>
      <c r="O53" s="1261">
        <v>25561</v>
      </c>
    </row>
    <row r="54" spans="1:15" ht="17.25" customHeight="1">
      <c r="A54" s="1273" t="s">
        <v>368</v>
      </c>
      <c r="B54" s="1273" t="s">
        <v>756</v>
      </c>
      <c r="C54" s="1270">
        <v>31198.635925614242</v>
      </c>
      <c r="D54" s="1270">
        <v>9064.556075414841</v>
      </c>
      <c r="E54" s="1270">
        <v>7093.390046788601</v>
      </c>
      <c r="F54" s="1270">
        <v>13100.625511091286</v>
      </c>
      <c r="G54" s="1270">
        <v>47333.23943661972</v>
      </c>
      <c r="H54" s="1270">
        <v>10631.838616714698</v>
      </c>
      <c r="I54" s="1270">
        <v>7006.018626309662</v>
      </c>
      <c r="J54" s="1270">
        <v>17300.8064516129</v>
      </c>
      <c r="K54" s="1270">
        <v>31477.278864240772</v>
      </c>
      <c r="L54" s="1270">
        <v>9091.054951908553</v>
      </c>
      <c r="M54" s="1270">
        <v>7091.822510912926</v>
      </c>
      <c r="N54" s="1271">
        <v>13172.598647948891</v>
      </c>
      <c r="O54" s="1261">
        <v>25102</v>
      </c>
    </row>
    <row r="55" spans="1:15" ht="17.25" customHeight="1">
      <c r="A55" s="1273" t="s">
        <v>370</v>
      </c>
      <c r="B55" s="1273" t="s">
        <v>757</v>
      </c>
      <c r="C55" s="1270">
        <v>36415.834073710976</v>
      </c>
      <c r="D55" s="1270">
        <v>10064.364331041032</v>
      </c>
      <c r="E55" s="1270">
        <v>8090.001287332647</v>
      </c>
      <c r="F55" s="1270">
        <v>14445.259846647346</v>
      </c>
      <c r="G55" s="1270">
        <v>38741.22125297383</v>
      </c>
      <c r="H55" s="1270">
        <v>12140.033173608552</v>
      </c>
      <c r="I55" s="1270">
        <v>6929.693301049233</v>
      </c>
      <c r="J55" s="1270">
        <v>15557.7075447893</v>
      </c>
      <c r="K55" s="1270">
        <v>36459.900515456175</v>
      </c>
      <c r="L55" s="1270">
        <v>10108.715845143912</v>
      </c>
      <c r="M55" s="1270">
        <v>8064.151757619347</v>
      </c>
      <c r="N55" s="1271">
        <v>14468.703959350913</v>
      </c>
      <c r="O55" s="1261">
        <v>28034</v>
      </c>
    </row>
    <row r="56" spans="1:15" ht="17.25" customHeight="1">
      <c r="A56" s="1273" t="s">
        <v>419</v>
      </c>
      <c r="B56" s="1273" t="s">
        <v>70</v>
      </c>
      <c r="C56" s="1270">
        <v>73718.6175604007</v>
      </c>
      <c r="D56" s="1270">
        <v>10052.837970540098</v>
      </c>
      <c r="E56" s="1270">
        <v>6994.05711794201</v>
      </c>
      <c r="F56" s="1270">
        <v>14540.626790147031</v>
      </c>
      <c r="G56" s="1270"/>
      <c r="H56" s="1270"/>
      <c r="I56" s="1270"/>
      <c r="J56" s="1270"/>
      <c r="K56" s="1270">
        <v>73718.6175604007</v>
      </c>
      <c r="L56" s="1270">
        <v>10052.837970540098</v>
      </c>
      <c r="M56" s="1270">
        <v>6994.05711794201</v>
      </c>
      <c r="N56" s="1271">
        <v>14540.626790147031</v>
      </c>
      <c r="O56" s="1261">
        <v>35316</v>
      </c>
    </row>
    <row r="57" spans="1:15" ht="17.25" customHeight="1">
      <c r="A57" s="1273" t="s">
        <v>422</v>
      </c>
      <c r="B57" s="1273" t="s">
        <v>738</v>
      </c>
      <c r="C57" s="1270">
        <v>59561.57872870794</v>
      </c>
      <c r="D57" s="1270">
        <v>9594.44570090061</v>
      </c>
      <c r="E57" s="1270">
        <v>7302.943893492732</v>
      </c>
      <c r="F57" s="1270">
        <v>12589.121028700512</v>
      </c>
      <c r="G57" s="1270"/>
      <c r="H57" s="1270"/>
      <c r="I57" s="1270"/>
      <c r="J57" s="1270"/>
      <c r="K57" s="1270">
        <v>59561.57872870794</v>
      </c>
      <c r="L57" s="1270">
        <v>9594.44570090061</v>
      </c>
      <c r="M57" s="1270">
        <v>7302.943893492732</v>
      </c>
      <c r="N57" s="1271">
        <v>12589.121028700512</v>
      </c>
      <c r="O57" s="1261">
        <v>38671</v>
      </c>
    </row>
    <row r="58" spans="1:15" ht="17.25" customHeight="1">
      <c r="A58" s="1273" t="s">
        <v>423</v>
      </c>
      <c r="B58" s="1273" t="s">
        <v>81</v>
      </c>
      <c r="C58" s="1270">
        <v>57236.59145850121</v>
      </c>
      <c r="D58" s="1270">
        <v>8411.581726323577</v>
      </c>
      <c r="E58" s="1270">
        <v>8378.806687565308</v>
      </c>
      <c r="F58" s="1270">
        <v>11578.569402726243</v>
      </c>
      <c r="G58" s="1270"/>
      <c r="H58" s="1270"/>
      <c r="I58" s="1270"/>
      <c r="J58" s="1270"/>
      <c r="K58" s="1270">
        <v>57236.59145850121</v>
      </c>
      <c r="L58" s="1270">
        <v>8411.581726323577</v>
      </c>
      <c r="M58" s="1270">
        <v>8378.806687565308</v>
      </c>
      <c r="N58" s="1271">
        <v>11578.569402726243</v>
      </c>
      <c r="O58" s="1261">
        <v>42426</v>
      </c>
    </row>
    <row r="59" spans="1:15" ht="17.25" customHeight="1">
      <c r="A59" s="1273" t="s">
        <v>424</v>
      </c>
      <c r="B59" s="1273" t="s">
        <v>739</v>
      </c>
      <c r="C59" s="1270">
        <v>54418.90541549417</v>
      </c>
      <c r="D59" s="1270">
        <v>9134.560582278833</v>
      </c>
      <c r="E59" s="1270">
        <v>7141.4287118655175</v>
      </c>
      <c r="F59" s="1270">
        <v>12132.710524067921</v>
      </c>
      <c r="G59" s="1270"/>
      <c r="H59" s="1270"/>
      <c r="I59" s="1270"/>
      <c r="J59" s="1270"/>
      <c r="K59" s="1270">
        <v>54418.90541549417</v>
      </c>
      <c r="L59" s="1270">
        <v>9134.560582278833</v>
      </c>
      <c r="M59" s="1270">
        <v>7141.4287118655175</v>
      </c>
      <c r="N59" s="1271">
        <v>12132.710524067921</v>
      </c>
      <c r="O59" s="1261">
        <v>40661</v>
      </c>
    </row>
    <row r="60" spans="1:15" ht="17.25" customHeight="1">
      <c r="A60" s="1273" t="s">
        <v>425</v>
      </c>
      <c r="B60" s="1273" t="s">
        <v>87</v>
      </c>
      <c r="C60" s="1270">
        <v>55847.3508946322</v>
      </c>
      <c r="D60" s="1270">
        <v>7559.249889339099</v>
      </c>
      <c r="E60" s="1270">
        <v>7416.118421052632</v>
      </c>
      <c r="F60" s="1270">
        <v>9907.16774905036</v>
      </c>
      <c r="G60" s="1270"/>
      <c r="H60" s="1270"/>
      <c r="I60" s="1270"/>
      <c r="J60" s="1270"/>
      <c r="K60" s="1270">
        <v>55847.3508946322</v>
      </c>
      <c r="L60" s="1270">
        <v>7559.249889339099</v>
      </c>
      <c r="M60" s="1270">
        <v>7416.118421052632</v>
      </c>
      <c r="N60" s="1271">
        <v>9907.16774905036</v>
      </c>
      <c r="O60" s="1261">
        <v>42599</v>
      </c>
    </row>
    <row r="61" spans="1:15" ht="17.25" customHeight="1">
      <c r="A61" s="1273" t="s">
        <v>426</v>
      </c>
      <c r="B61" s="1273" t="s">
        <v>88</v>
      </c>
      <c r="C61" s="1270">
        <v>53368.16686481797</v>
      </c>
      <c r="D61" s="1270">
        <v>8616.996927245273</v>
      </c>
      <c r="E61" s="1270">
        <v>7325.843801391113</v>
      </c>
      <c r="F61" s="1270">
        <v>12263.422289335504</v>
      </c>
      <c r="G61" s="1270"/>
      <c r="H61" s="1270"/>
      <c r="I61" s="1270"/>
      <c r="J61" s="1270"/>
      <c r="K61" s="1270">
        <v>53368.16686481797</v>
      </c>
      <c r="L61" s="1270">
        <v>8616.996927245273</v>
      </c>
      <c r="M61" s="1270">
        <v>7325.843801391113</v>
      </c>
      <c r="N61" s="1271">
        <v>12263.422289335504</v>
      </c>
      <c r="O61" s="1261">
        <v>35290</v>
      </c>
    </row>
    <row r="62" spans="1:14" ht="16.5" customHeight="1">
      <c r="A62" s="1282"/>
      <c r="B62" s="1282"/>
      <c r="C62" s="1285"/>
      <c r="D62" s="1285"/>
      <c r="E62" s="1285"/>
      <c r="F62" s="1285"/>
      <c r="G62" s="1285" t="s">
        <v>159</v>
      </c>
      <c r="H62" s="1285" t="s">
        <v>159</v>
      </c>
      <c r="I62" s="1285" t="s">
        <v>159</v>
      </c>
      <c r="J62" s="1285" t="s">
        <v>159</v>
      </c>
      <c r="K62" s="1285" t="s">
        <v>159</v>
      </c>
      <c r="L62" s="1285" t="s">
        <v>159</v>
      </c>
      <c r="M62" s="1285" t="s">
        <v>159</v>
      </c>
      <c r="N62" s="1285" t="s">
        <v>159</v>
      </c>
    </row>
    <row r="63" spans="1:16" ht="14.25">
      <c r="A63" s="1310"/>
      <c r="B63" s="1310"/>
      <c r="C63" s="1311"/>
      <c r="D63" s="1311"/>
      <c r="E63" s="1311"/>
      <c r="F63" s="1311"/>
      <c r="G63" s="1311"/>
      <c r="H63" s="1311"/>
      <c r="I63" s="1311"/>
      <c r="J63" s="1311"/>
      <c r="K63" s="1311"/>
      <c r="L63" s="1311"/>
      <c r="M63" s="1311"/>
      <c r="N63" s="1312"/>
      <c r="O63" s="1313"/>
      <c r="P63" s="1313"/>
    </row>
  </sheetData>
  <sheetProtection/>
  <printOptions/>
  <pageMargins left="0.5905511811023623" right="0.3937007874015748" top="0.5511811023622047" bottom="0.4330708661417323" header="0.35433070866141736" footer="0.31496062992125984"/>
  <pageSetup fitToHeight="1" fitToWidth="1" horizontalDpi="600" verticalDpi="600" orientation="portrait" paperSize="9" scale="72" r:id="rId1"/>
  <headerFooter alignWithMargins="0">
    <oddHeader>&amp;C&amp;F</oddHeader>
  </headerFooter>
</worksheet>
</file>

<file path=xl/worksheets/sheet14.xml><?xml version="1.0" encoding="utf-8"?>
<worksheet xmlns="http://schemas.openxmlformats.org/spreadsheetml/2006/main" xmlns:r="http://schemas.openxmlformats.org/officeDocument/2006/relationships">
  <dimension ref="A1:BP266"/>
  <sheetViews>
    <sheetView zoomScalePageLayoutView="0" workbookViewId="0" topLeftCell="A1">
      <selection activeCell="H9" sqref="H9"/>
    </sheetView>
  </sheetViews>
  <sheetFormatPr defaultColWidth="16.75390625" defaultRowHeight="12.75"/>
  <cols>
    <col min="1" max="1" width="7.125" style="1314" customWidth="1"/>
    <col min="2" max="2" width="16.25390625" style="1314" customWidth="1"/>
    <col min="3" max="3" width="13.875" style="1314" customWidth="1"/>
    <col min="4" max="4" width="6.875" style="1314" customWidth="1"/>
    <col min="5" max="5" width="13.375" style="1314" customWidth="1"/>
    <col min="6" max="6" width="6.375" style="1314" customWidth="1"/>
    <col min="7" max="7" width="13.875" style="1314" customWidth="1"/>
    <col min="8" max="8" width="5.75390625" style="1314" customWidth="1"/>
    <col min="9" max="9" width="13.25390625" style="1314" customWidth="1"/>
    <col min="10" max="10" width="6.625" style="1314" customWidth="1"/>
    <col min="11" max="11" width="13.875" style="1314" customWidth="1"/>
    <col min="12" max="12" width="7.875" style="1314" customWidth="1"/>
    <col min="13" max="13" width="13.875" style="1314" customWidth="1"/>
    <col min="14" max="14" width="8.625" style="1314" customWidth="1"/>
    <col min="15" max="15" width="13.25390625" style="1314" customWidth="1"/>
    <col min="16" max="16" width="7.125" style="1314" customWidth="1"/>
    <col min="17" max="17" width="13.00390625" style="1314" customWidth="1"/>
    <col min="18" max="18" width="7.125" style="1314" customWidth="1"/>
    <col min="19" max="19" width="13.00390625" style="1314" customWidth="1"/>
    <col min="20" max="20" width="7.125" style="1314" customWidth="1"/>
    <col min="21" max="21" width="13.25390625" style="1314" customWidth="1"/>
    <col min="22" max="22" width="7.125" style="1314" customWidth="1"/>
    <col min="23" max="23" width="13.125" style="1314" customWidth="1"/>
    <col min="24" max="24" width="7.125" style="1314" customWidth="1"/>
    <col min="25" max="25" width="12.875" style="1314" customWidth="1"/>
    <col min="26" max="26" width="7.125" style="1314" customWidth="1"/>
    <col min="27" max="27" width="16.375" style="1314" hidden="1" customWidth="1"/>
    <col min="28" max="30" width="16.75390625" style="1314" hidden="1" customWidth="1"/>
    <col min="31" max="16384" width="16.75390625" style="1314" customWidth="1"/>
  </cols>
  <sheetData>
    <row r="1" spans="2:29" ht="24.75" customHeight="1">
      <c r="B1" s="1315"/>
      <c r="C1" s="1316" t="s">
        <v>768</v>
      </c>
      <c r="AC1" s="1314" t="s">
        <v>769</v>
      </c>
    </row>
    <row r="2" ht="8.25" customHeight="1" thickBot="1"/>
    <row r="3" spans="1:28" ht="25.5" customHeight="1">
      <c r="A3" s="1317"/>
      <c r="B3" s="1318" t="s">
        <v>8</v>
      </c>
      <c r="C3" s="1319" t="s">
        <v>770</v>
      </c>
      <c r="D3" s="1320"/>
      <c r="E3" s="1320"/>
      <c r="F3" s="1320"/>
      <c r="G3" s="1320"/>
      <c r="H3" s="1321"/>
      <c r="I3" s="1322" t="s">
        <v>771</v>
      </c>
      <c r="J3" s="1323"/>
      <c r="K3" s="1323"/>
      <c r="L3" s="1323"/>
      <c r="M3" s="1323"/>
      <c r="N3" s="1324"/>
      <c r="O3" s="1319" t="s">
        <v>772</v>
      </c>
      <c r="P3" s="1320"/>
      <c r="Q3" s="1320"/>
      <c r="R3" s="1320"/>
      <c r="S3" s="1320"/>
      <c r="T3" s="1320"/>
      <c r="U3" s="1325" t="s">
        <v>218</v>
      </c>
      <c r="V3" s="1320"/>
      <c r="W3" s="1320"/>
      <c r="X3" s="1320"/>
      <c r="Y3" s="1320"/>
      <c r="Z3" s="1326"/>
      <c r="AA3" s="1317"/>
      <c r="AB3" s="1327"/>
    </row>
    <row r="4" spans="1:28" ht="25.5" customHeight="1" thickBot="1">
      <c r="A4" s="1328"/>
      <c r="B4" s="1328"/>
      <c r="C4" s="1329" t="s">
        <v>241</v>
      </c>
      <c r="D4" s="1330" t="s">
        <v>264</v>
      </c>
      <c r="E4" s="1331" t="s">
        <v>237</v>
      </c>
      <c r="F4" s="1332" t="s">
        <v>264</v>
      </c>
      <c r="G4" s="1333" t="s">
        <v>767</v>
      </c>
      <c r="H4" s="1330" t="s">
        <v>264</v>
      </c>
      <c r="I4" s="1334" t="s">
        <v>241</v>
      </c>
      <c r="J4" s="1332" t="s">
        <v>264</v>
      </c>
      <c r="K4" s="1335" t="s">
        <v>237</v>
      </c>
      <c r="L4" s="1330" t="s">
        <v>264</v>
      </c>
      <c r="M4" s="1334" t="s">
        <v>767</v>
      </c>
      <c r="N4" s="1336" t="s">
        <v>264</v>
      </c>
      <c r="O4" s="1337" t="s">
        <v>241</v>
      </c>
      <c r="P4" s="1330" t="s">
        <v>264</v>
      </c>
      <c r="Q4" s="1334" t="s">
        <v>237</v>
      </c>
      <c r="R4" s="1332" t="s">
        <v>264</v>
      </c>
      <c r="S4" s="1335" t="s">
        <v>767</v>
      </c>
      <c r="T4" s="1330" t="s">
        <v>264</v>
      </c>
      <c r="U4" s="1334" t="s">
        <v>241</v>
      </c>
      <c r="V4" s="1332" t="s">
        <v>264</v>
      </c>
      <c r="W4" s="1335" t="s">
        <v>237</v>
      </c>
      <c r="X4" s="1330" t="s">
        <v>264</v>
      </c>
      <c r="Y4" s="1334" t="s">
        <v>767</v>
      </c>
      <c r="Z4" s="1336" t="s">
        <v>264</v>
      </c>
      <c r="AA4" s="1328"/>
      <c r="AB4" s="1327"/>
    </row>
    <row r="5" spans="1:68" ht="21" customHeight="1">
      <c r="A5" s="1338"/>
      <c r="B5" s="1318" t="s">
        <v>723</v>
      </c>
      <c r="C5" s="1339">
        <v>130132.51780892088</v>
      </c>
      <c r="D5" s="1340" t="s">
        <v>159</v>
      </c>
      <c r="E5" s="1341">
        <v>154507</v>
      </c>
      <c r="F5" s="1342" t="s">
        <v>159</v>
      </c>
      <c r="G5" s="1343">
        <v>130401.47785995928</v>
      </c>
      <c r="H5" s="1344"/>
      <c r="I5" s="1341">
        <v>127816.00240112752</v>
      </c>
      <c r="J5" s="1342" t="s">
        <v>159</v>
      </c>
      <c r="K5" s="1343">
        <v>168310.30121446683</v>
      </c>
      <c r="L5" s="1340" t="s">
        <v>159</v>
      </c>
      <c r="M5" s="1341">
        <v>128262.83645447149</v>
      </c>
      <c r="N5" s="1345"/>
      <c r="O5" s="1339">
        <v>27238.602787243723</v>
      </c>
      <c r="P5" s="1346"/>
      <c r="Q5" s="1341">
        <v>31012.194514880553</v>
      </c>
      <c r="R5" s="1347"/>
      <c r="S5" s="1341">
        <v>27280.242458425528</v>
      </c>
      <c r="T5" s="1347"/>
      <c r="U5" s="1343">
        <v>285187.12299729214</v>
      </c>
      <c r="V5" s="1346"/>
      <c r="W5" s="1341">
        <v>353829.4957293474</v>
      </c>
      <c r="X5" s="1347"/>
      <c r="Y5" s="1341">
        <v>285944.5567728563</v>
      </c>
      <c r="Z5" s="1348"/>
      <c r="AA5" s="1349"/>
      <c r="AB5" s="1350"/>
      <c r="AC5" s="1351"/>
      <c r="AD5" s="1351"/>
      <c r="AE5" s="1351"/>
      <c r="AF5" s="1351"/>
      <c r="AG5" s="1351"/>
      <c r="AH5" s="1351"/>
      <c r="AI5" s="1351"/>
      <c r="AJ5" s="1351"/>
      <c r="AK5" s="1351"/>
      <c r="AL5" s="1351"/>
      <c r="AM5" s="1351"/>
      <c r="AN5" s="1351"/>
      <c r="AO5" s="1351"/>
      <c r="AP5" s="1351"/>
      <c r="AQ5" s="1351"/>
      <c r="AR5" s="1351"/>
      <c r="AS5" s="1351"/>
      <c r="AT5" s="1351"/>
      <c r="AU5" s="1351"/>
      <c r="AV5" s="1351"/>
      <c r="AW5" s="1351"/>
      <c r="AX5" s="1351"/>
      <c r="AY5" s="1351"/>
      <c r="AZ5" s="1351"/>
      <c r="BA5" s="1351"/>
      <c r="BB5" s="1351"/>
      <c r="BC5" s="1351"/>
      <c r="BD5" s="1351"/>
      <c r="BE5" s="1351"/>
      <c r="BF5" s="1351"/>
      <c r="BG5" s="1351"/>
      <c r="BH5" s="1351"/>
      <c r="BI5" s="1351"/>
      <c r="BJ5" s="1351"/>
      <c r="BK5" s="1351"/>
      <c r="BL5" s="1351"/>
      <c r="BM5" s="1351"/>
      <c r="BN5" s="1351"/>
      <c r="BO5" s="1351"/>
      <c r="BP5" s="1351"/>
    </row>
    <row r="6" spans="1:68" ht="21" customHeight="1">
      <c r="A6" s="1352"/>
      <c r="B6" s="1328" t="s">
        <v>34</v>
      </c>
      <c r="C6" s="1353">
        <v>136157.01750386588</v>
      </c>
      <c r="D6" s="1354" t="s">
        <v>159</v>
      </c>
      <c r="E6" s="1355">
        <v>153290.00591374584</v>
      </c>
      <c r="F6" s="1356" t="s">
        <v>159</v>
      </c>
      <c r="G6" s="1357">
        <v>136358.3724514488</v>
      </c>
      <c r="H6" s="1358"/>
      <c r="I6" s="1355">
        <v>132137.1465568183</v>
      </c>
      <c r="J6" s="1356" t="s">
        <v>159</v>
      </c>
      <c r="K6" s="1357">
        <v>168107.51507284003</v>
      </c>
      <c r="L6" s="1354" t="s">
        <v>159</v>
      </c>
      <c r="M6" s="1355">
        <v>132559.88726578333</v>
      </c>
      <c r="N6" s="1359"/>
      <c r="O6" s="1353">
        <v>27856.72156425846</v>
      </c>
      <c r="P6" s="1360"/>
      <c r="Q6" s="1355">
        <v>30991.90227895572</v>
      </c>
      <c r="R6" s="1361"/>
      <c r="S6" s="1355">
        <v>27893.56768434962</v>
      </c>
      <c r="T6" s="1362"/>
      <c r="U6" s="1357">
        <v>296150.88562494266</v>
      </c>
      <c r="V6" s="1360"/>
      <c r="W6" s="1355">
        <v>352389.4232655416</v>
      </c>
      <c r="X6" s="1361"/>
      <c r="Y6" s="1355">
        <v>296811.82740158174</v>
      </c>
      <c r="Z6" s="1359"/>
      <c r="AA6" s="1363"/>
      <c r="AB6" s="1350"/>
      <c r="AC6" s="1351"/>
      <c r="AD6" s="1351"/>
      <c r="AE6" s="1351"/>
      <c r="AF6" s="1351"/>
      <c r="AG6" s="1351"/>
      <c r="AH6" s="1351"/>
      <c r="AI6" s="1351"/>
      <c r="AJ6" s="1351"/>
      <c r="AK6" s="1351"/>
      <c r="AL6" s="1351"/>
      <c r="AM6" s="1351"/>
      <c r="AN6" s="1351"/>
      <c r="AO6" s="1351"/>
      <c r="AP6" s="1351"/>
      <c r="AQ6" s="1351"/>
      <c r="AR6" s="1351"/>
      <c r="AS6" s="1351"/>
      <c r="AT6" s="1351"/>
      <c r="AU6" s="1351"/>
      <c r="AV6" s="1351"/>
      <c r="AW6" s="1351"/>
      <c r="AX6" s="1351"/>
      <c r="AY6" s="1351"/>
      <c r="AZ6" s="1351"/>
      <c r="BA6" s="1351"/>
      <c r="BB6" s="1351"/>
      <c r="BC6" s="1351"/>
      <c r="BD6" s="1351"/>
      <c r="BE6" s="1351"/>
      <c r="BF6" s="1351"/>
      <c r="BG6" s="1351"/>
      <c r="BH6" s="1351"/>
      <c r="BI6" s="1351"/>
      <c r="BJ6" s="1351"/>
      <c r="BK6" s="1351"/>
      <c r="BL6" s="1351"/>
      <c r="BM6" s="1351"/>
      <c r="BN6" s="1351"/>
      <c r="BO6" s="1351"/>
      <c r="BP6" s="1351"/>
    </row>
    <row r="7" spans="1:68" ht="21" customHeight="1">
      <c r="A7" s="1352"/>
      <c r="B7" s="1328" t="s">
        <v>35</v>
      </c>
      <c r="C7" s="1353">
        <v>151396.46545647102</v>
      </c>
      <c r="D7" s="1354" t="s">
        <v>159</v>
      </c>
      <c r="E7" s="1355">
        <v>169573.82142857142</v>
      </c>
      <c r="F7" s="1356" t="s">
        <v>159</v>
      </c>
      <c r="G7" s="1357">
        <v>151727.22594271417</v>
      </c>
      <c r="H7" s="1358"/>
      <c r="I7" s="1355">
        <v>137369.05123198358</v>
      </c>
      <c r="J7" s="1356" t="s">
        <v>159</v>
      </c>
      <c r="K7" s="1357">
        <v>170820.86607142858</v>
      </c>
      <c r="L7" s="1354" t="s">
        <v>159</v>
      </c>
      <c r="M7" s="1355">
        <v>137977.75023963867</v>
      </c>
      <c r="N7" s="1359"/>
      <c r="O7" s="1353">
        <v>26876.245271466632</v>
      </c>
      <c r="P7" s="1360"/>
      <c r="Q7" s="1355">
        <v>31263.41964285714</v>
      </c>
      <c r="R7" s="1361"/>
      <c r="S7" s="1355">
        <v>26956.075579600656</v>
      </c>
      <c r="T7" s="1362"/>
      <c r="U7" s="1357">
        <v>315641.7619599212</v>
      </c>
      <c r="V7" s="1360"/>
      <c r="W7" s="1355">
        <v>371658.10714285716</v>
      </c>
      <c r="X7" s="1361"/>
      <c r="Y7" s="1355">
        <v>316661.0517619535</v>
      </c>
      <c r="Z7" s="1359"/>
      <c r="AA7" s="1363"/>
      <c r="AB7" s="1350"/>
      <c r="AC7" s="1351"/>
      <c r="AD7" s="1351"/>
      <c r="AE7" s="1351"/>
      <c r="AF7" s="1351"/>
      <c r="AG7" s="1351"/>
      <c r="AH7" s="1351"/>
      <c r="AI7" s="1351"/>
      <c r="AJ7" s="1351"/>
      <c r="AK7" s="1351"/>
      <c r="AL7" s="1351"/>
      <c r="AM7" s="1351"/>
      <c r="AN7" s="1351"/>
      <c r="AO7" s="1351"/>
      <c r="AP7" s="1351"/>
      <c r="AQ7" s="1351"/>
      <c r="AR7" s="1351"/>
      <c r="AS7" s="1351"/>
      <c r="AT7" s="1351"/>
      <c r="AU7" s="1351"/>
      <c r="AV7" s="1351"/>
      <c r="AW7" s="1351"/>
      <c r="AX7" s="1351"/>
      <c r="AY7" s="1351"/>
      <c r="AZ7" s="1351"/>
      <c r="BA7" s="1351"/>
      <c r="BB7" s="1351"/>
      <c r="BC7" s="1351"/>
      <c r="BD7" s="1351"/>
      <c r="BE7" s="1351"/>
      <c r="BF7" s="1351"/>
      <c r="BG7" s="1351"/>
      <c r="BH7" s="1351"/>
      <c r="BI7" s="1351"/>
      <c r="BJ7" s="1351"/>
      <c r="BK7" s="1351"/>
      <c r="BL7" s="1351"/>
      <c r="BM7" s="1351"/>
      <c r="BN7" s="1351"/>
      <c r="BO7" s="1351"/>
      <c r="BP7" s="1351"/>
    </row>
    <row r="8" spans="1:68" ht="21" customHeight="1">
      <c r="A8" s="1352"/>
      <c r="B8" s="1328" t="s">
        <v>36</v>
      </c>
      <c r="C8" s="1353">
        <v>136907.94181679416</v>
      </c>
      <c r="D8" s="1354" t="s">
        <v>159</v>
      </c>
      <c r="E8" s="1355">
        <v>154507</v>
      </c>
      <c r="F8" s="1356" t="s">
        <v>159</v>
      </c>
      <c r="G8" s="1357">
        <v>137120.39713772002</v>
      </c>
      <c r="H8" s="1358"/>
      <c r="I8" s="1355">
        <v>132394.94883651528</v>
      </c>
      <c r="J8" s="1356" t="s">
        <v>159</v>
      </c>
      <c r="K8" s="1357">
        <v>168310.30121446683</v>
      </c>
      <c r="L8" s="1354" t="s">
        <v>159</v>
      </c>
      <c r="M8" s="1355">
        <v>132828.5179307356</v>
      </c>
      <c r="N8" s="1359"/>
      <c r="O8" s="1353">
        <v>27808.408561792952</v>
      </c>
      <c r="P8" s="1360"/>
      <c r="Q8" s="1355">
        <v>31012.194514880553</v>
      </c>
      <c r="R8" s="1361"/>
      <c r="S8" s="1355">
        <v>29845.168218155806</v>
      </c>
      <c r="T8" s="1362"/>
      <c r="U8" s="1357">
        <v>297111.2992151024</v>
      </c>
      <c r="V8" s="1360"/>
      <c r="W8" s="1355">
        <v>353829.4957293474</v>
      </c>
      <c r="X8" s="1361"/>
      <c r="Y8" s="1355">
        <v>297795.9996415303</v>
      </c>
      <c r="Z8" s="1359"/>
      <c r="AA8" s="1363"/>
      <c r="AB8" s="1350"/>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1351"/>
      <c r="BG8" s="1351"/>
      <c r="BH8" s="1351"/>
      <c r="BI8" s="1351"/>
      <c r="BJ8" s="1351"/>
      <c r="BK8" s="1351"/>
      <c r="BL8" s="1351"/>
      <c r="BM8" s="1351"/>
      <c r="BN8" s="1351"/>
      <c r="BO8" s="1351"/>
      <c r="BP8" s="1351"/>
    </row>
    <row r="9" spans="1:68" ht="21" customHeight="1">
      <c r="A9" s="1352"/>
      <c r="B9" s="1328" t="s">
        <v>38</v>
      </c>
      <c r="C9" s="1353">
        <v>58939.859035101996</v>
      </c>
      <c r="D9" s="1354" t="s">
        <v>159</v>
      </c>
      <c r="E9" s="1355"/>
      <c r="F9" s="1356" t="s">
        <v>159</v>
      </c>
      <c r="G9" s="1357">
        <v>58939.859035101996</v>
      </c>
      <c r="H9" s="1358"/>
      <c r="I9" s="1355">
        <v>79702.79638784411</v>
      </c>
      <c r="J9" s="1356" t="s">
        <v>159</v>
      </c>
      <c r="K9" s="1357"/>
      <c r="L9" s="1354" t="s">
        <v>159</v>
      </c>
      <c r="M9" s="1355">
        <v>79702.79638784411</v>
      </c>
      <c r="N9" s="1359"/>
      <c r="O9" s="1353">
        <v>21251.3777770162</v>
      </c>
      <c r="P9" s="1360"/>
      <c r="Q9" s="1355" t="s">
        <v>159</v>
      </c>
      <c r="R9" s="1361"/>
      <c r="S9" s="1355">
        <v>21251.3777770162</v>
      </c>
      <c r="T9" s="1362"/>
      <c r="U9" s="1357">
        <v>159894.03319996232</v>
      </c>
      <c r="V9" s="1360"/>
      <c r="W9" s="1355" t="s">
        <v>159</v>
      </c>
      <c r="X9" s="1361"/>
      <c r="Y9" s="1355">
        <v>159894.03319996232</v>
      </c>
      <c r="Z9" s="1359"/>
      <c r="AA9" s="1363"/>
      <c r="AB9" s="1350"/>
      <c r="AC9" s="1351"/>
      <c r="AD9" s="1351"/>
      <c r="AE9" s="1351"/>
      <c r="AF9" s="1351"/>
      <c r="AG9" s="1351"/>
      <c r="AH9" s="1351"/>
      <c r="AI9" s="1351"/>
      <c r="AJ9" s="1351"/>
      <c r="AK9" s="1351"/>
      <c r="AL9" s="1351"/>
      <c r="AM9" s="1351"/>
      <c r="AN9" s="1351"/>
      <c r="AO9" s="1351"/>
      <c r="AP9" s="1351"/>
      <c r="AQ9" s="1351"/>
      <c r="AR9" s="1351"/>
      <c r="AS9" s="1351"/>
      <c r="AT9" s="1351"/>
      <c r="AU9" s="1351"/>
      <c r="AV9" s="1351"/>
      <c r="AW9" s="1351"/>
      <c r="AX9" s="1351"/>
      <c r="AY9" s="1351"/>
      <c r="AZ9" s="1351"/>
      <c r="BA9" s="1351"/>
      <c r="BB9" s="1351"/>
      <c r="BC9" s="1351"/>
      <c r="BD9" s="1351"/>
      <c r="BE9" s="1351"/>
      <c r="BF9" s="1351"/>
      <c r="BG9" s="1351"/>
      <c r="BH9" s="1351"/>
      <c r="BI9" s="1351"/>
      <c r="BJ9" s="1351"/>
      <c r="BK9" s="1351"/>
      <c r="BL9" s="1351"/>
      <c r="BM9" s="1351"/>
      <c r="BN9" s="1351"/>
      <c r="BO9" s="1351"/>
      <c r="BP9" s="1351"/>
    </row>
    <row r="10" spans="1:68" ht="21" customHeight="1">
      <c r="A10" s="1352"/>
      <c r="B10" s="1328"/>
      <c r="C10" s="1353" t="s">
        <v>280</v>
      </c>
      <c r="D10" s="1360"/>
      <c r="E10" s="1355"/>
      <c r="F10" s="1361"/>
      <c r="G10" s="1357"/>
      <c r="H10" s="1358"/>
      <c r="I10" s="1364"/>
      <c r="J10" s="1365"/>
      <c r="K10" s="1366"/>
      <c r="L10" s="1367"/>
      <c r="M10" s="1364"/>
      <c r="N10" s="1368"/>
      <c r="O10" s="1353"/>
      <c r="P10" s="1360"/>
      <c r="Q10" s="1355"/>
      <c r="R10" s="1361"/>
      <c r="S10" s="1355"/>
      <c r="T10" s="1361"/>
      <c r="U10" s="1357" t="s">
        <v>159</v>
      </c>
      <c r="V10" s="1360"/>
      <c r="W10" s="1355" t="s">
        <v>159</v>
      </c>
      <c r="X10" s="1361"/>
      <c r="Y10" s="1355" t="s">
        <v>159</v>
      </c>
      <c r="Z10" s="1369"/>
      <c r="AA10" s="1363"/>
      <c r="AB10" s="1350"/>
      <c r="AC10" s="1351"/>
      <c r="AD10" s="1351"/>
      <c r="AE10" s="1351"/>
      <c r="AF10" s="1351"/>
      <c r="AG10" s="1351"/>
      <c r="AH10" s="1351"/>
      <c r="AI10" s="1351"/>
      <c r="AJ10" s="1351"/>
      <c r="AK10" s="1351"/>
      <c r="AL10" s="1351"/>
      <c r="AM10" s="1351"/>
      <c r="AN10" s="1351"/>
      <c r="AO10" s="1351"/>
      <c r="AP10" s="1351"/>
      <c r="AQ10" s="1351"/>
      <c r="AR10" s="1351"/>
      <c r="AS10" s="1351"/>
      <c r="AT10" s="1351"/>
      <c r="AU10" s="1351"/>
      <c r="AV10" s="1351"/>
      <c r="AW10" s="1351"/>
      <c r="AX10" s="1351"/>
      <c r="AY10" s="1351"/>
      <c r="AZ10" s="1351"/>
      <c r="BA10" s="1351"/>
      <c r="BB10" s="1351"/>
      <c r="BC10" s="1351"/>
      <c r="BD10" s="1351"/>
      <c r="BE10" s="1351"/>
      <c r="BF10" s="1351"/>
      <c r="BG10" s="1351"/>
      <c r="BH10" s="1351"/>
      <c r="BI10" s="1351"/>
      <c r="BJ10" s="1351"/>
      <c r="BK10" s="1351"/>
      <c r="BL10" s="1351"/>
      <c r="BM10" s="1351"/>
      <c r="BN10" s="1351"/>
      <c r="BO10" s="1351"/>
      <c r="BP10" s="1351"/>
    </row>
    <row r="11" spans="1:68" ht="21" customHeight="1">
      <c r="A11" s="1328" t="s">
        <v>293</v>
      </c>
      <c r="B11" s="1328" t="s">
        <v>294</v>
      </c>
      <c r="C11" s="1353">
        <v>133548.17289171123</v>
      </c>
      <c r="D11" s="1303">
        <v>33</v>
      </c>
      <c r="E11" s="1355">
        <v>142584.07855973815</v>
      </c>
      <c r="F11" s="1303">
        <v>24</v>
      </c>
      <c r="G11" s="1357">
        <v>133628.4589985138</v>
      </c>
      <c r="H11" s="1303">
        <v>33</v>
      </c>
      <c r="I11" s="1355">
        <v>130381.31162295246</v>
      </c>
      <c r="J11" s="1303">
        <v>25</v>
      </c>
      <c r="K11" s="1357">
        <v>168697.80883797054</v>
      </c>
      <c r="L11" s="1303">
        <v>13</v>
      </c>
      <c r="M11" s="1370">
        <v>130721.76254184493</v>
      </c>
      <c r="N11" s="1371">
        <v>25</v>
      </c>
      <c r="O11" s="1353">
        <v>27365.418206788076</v>
      </c>
      <c r="P11" s="1303">
        <v>22</v>
      </c>
      <c r="Q11" s="1355">
        <v>30980.592471358428</v>
      </c>
      <c r="R11" s="1372">
        <v>22</v>
      </c>
      <c r="S11" s="1355">
        <v>27397.539864293005</v>
      </c>
      <c r="T11" s="1372">
        <v>22</v>
      </c>
      <c r="U11" s="1357">
        <v>291294.90272145177</v>
      </c>
      <c r="V11" s="1303">
        <v>32</v>
      </c>
      <c r="W11" s="1355">
        <v>342262.4798690671</v>
      </c>
      <c r="X11" s="1372">
        <v>22</v>
      </c>
      <c r="Y11" s="1355">
        <v>291747.76140465174</v>
      </c>
      <c r="Z11" s="1371">
        <v>32</v>
      </c>
      <c r="AA11" s="1373" t="s">
        <v>773</v>
      </c>
      <c r="AB11" s="1350"/>
      <c r="AC11" s="1351"/>
      <c r="AD11" s="1351"/>
      <c r="AE11" s="1351"/>
      <c r="AF11" s="1351"/>
      <c r="AG11" s="1351"/>
      <c r="AH11" s="1351"/>
      <c r="AI11" s="1351"/>
      <c r="AJ11" s="1351"/>
      <c r="AK11" s="1351"/>
      <c r="AL11" s="1351"/>
      <c r="AM11" s="1351"/>
      <c r="AN11" s="1351"/>
      <c r="AO11" s="1351"/>
      <c r="AP11" s="1351"/>
      <c r="AQ11" s="1351"/>
      <c r="AR11" s="1351"/>
      <c r="AS11" s="1351"/>
      <c r="AT11" s="1351"/>
      <c r="AU11" s="1351"/>
      <c r="AV11" s="1351"/>
      <c r="AW11" s="1351"/>
      <c r="AX11" s="1351"/>
      <c r="AY11" s="1351"/>
      <c r="AZ11" s="1351"/>
      <c r="BA11" s="1351"/>
      <c r="BB11" s="1351"/>
      <c r="BC11" s="1351"/>
      <c r="BD11" s="1351"/>
      <c r="BE11" s="1351"/>
      <c r="BF11" s="1351"/>
      <c r="BG11" s="1351"/>
      <c r="BH11" s="1351"/>
      <c r="BI11" s="1351"/>
      <c r="BJ11" s="1351"/>
      <c r="BK11" s="1351"/>
      <c r="BL11" s="1351"/>
      <c r="BM11" s="1351"/>
      <c r="BN11" s="1351"/>
      <c r="BO11" s="1351"/>
      <c r="BP11" s="1351"/>
    </row>
    <row r="12" spans="1:68" ht="21" customHeight="1">
      <c r="A12" s="1328" t="s">
        <v>296</v>
      </c>
      <c r="B12" s="1328" t="s">
        <v>439</v>
      </c>
      <c r="C12" s="1353">
        <v>131689.46143844578</v>
      </c>
      <c r="D12" s="1303">
        <v>35</v>
      </c>
      <c r="E12" s="1355">
        <v>153193.96813353567</v>
      </c>
      <c r="F12" s="1303">
        <v>23</v>
      </c>
      <c r="G12" s="1357">
        <v>131924.61401310877</v>
      </c>
      <c r="H12" s="1303">
        <v>35</v>
      </c>
      <c r="I12" s="1355">
        <v>132400.71209274235</v>
      </c>
      <c r="J12" s="1303">
        <v>20</v>
      </c>
      <c r="K12" s="1357">
        <v>159072.124430956</v>
      </c>
      <c r="L12" s="1303">
        <v>21</v>
      </c>
      <c r="M12" s="1370">
        <v>132692.36497137643</v>
      </c>
      <c r="N12" s="1371">
        <v>18</v>
      </c>
      <c r="O12" s="1353">
        <v>26995.147535483004</v>
      </c>
      <c r="P12" s="1303">
        <v>23</v>
      </c>
      <c r="Q12" s="1355">
        <v>27798.52807283763</v>
      </c>
      <c r="R12" s="1372">
        <v>29</v>
      </c>
      <c r="S12" s="1355">
        <v>27003.932531320002</v>
      </c>
      <c r="T12" s="1372">
        <v>24</v>
      </c>
      <c r="U12" s="1357">
        <v>291085.32106667117</v>
      </c>
      <c r="V12" s="1303">
        <v>33</v>
      </c>
      <c r="W12" s="1355">
        <v>340064.6206373293</v>
      </c>
      <c r="X12" s="1372">
        <v>25</v>
      </c>
      <c r="Y12" s="1355">
        <v>291620.9115158052</v>
      </c>
      <c r="Z12" s="1371">
        <v>33</v>
      </c>
      <c r="AA12" s="1373" t="s">
        <v>774</v>
      </c>
      <c r="AB12" s="1350"/>
      <c r="AC12" s="1351"/>
      <c r="AD12" s="1351"/>
      <c r="AE12" s="1351"/>
      <c r="AF12" s="1351"/>
      <c r="AG12" s="1351"/>
      <c r="AH12" s="1351"/>
      <c r="AI12" s="1351"/>
      <c r="AJ12" s="1351"/>
      <c r="AK12" s="1351"/>
      <c r="AL12" s="1351"/>
      <c r="AM12" s="1351"/>
      <c r="AN12" s="1351"/>
      <c r="AO12" s="1351"/>
      <c r="AP12" s="1351"/>
      <c r="AQ12" s="1351"/>
      <c r="AR12" s="1351"/>
      <c r="AS12" s="1351"/>
      <c r="AT12" s="1351"/>
      <c r="AU12" s="1351"/>
      <c r="AV12" s="1351"/>
      <c r="AW12" s="1351"/>
      <c r="AX12" s="1351"/>
      <c r="AY12" s="1351"/>
      <c r="AZ12" s="1351"/>
      <c r="BA12" s="1351"/>
      <c r="BB12" s="1351"/>
      <c r="BC12" s="1351"/>
      <c r="BD12" s="1351"/>
      <c r="BE12" s="1351"/>
      <c r="BF12" s="1351"/>
      <c r="BG12" s="1351"/>
      <c r="BH12" s="1351"/>
      <c r="BI12" s="1351"/>
      <c r="BJ12" s="1351"/>
      <c r="BK12" s="1351"/>
      <c r="BL12" s="1351"/>
      <c r="BM12" s="1351"/>
      <c r="BN12" s="1351"/>
      <c r="BO12" s="1351"/>
      <c r="BP12" s="1351"/>
    </row>
    <row r="13" spans="1:68" ht="21" customHeight="1">
      <c r="A13" s="1328" t="s">
        <v>298</v>
      </c>
      <c r="B13" s="1328" t="s">
        <v>299</v>
      </c>
      <c r="C13" s="1353">
        <v>134091.4985911457</v>
      </c>
      <c r="D13" s="1303">
        <v>31</v>
      </c>
      <c r="E13" s="1355">
        <v>201931.88446969696</v>
      </c>
      <c r="F13" s="1303">
        <v>10</v>
      </c>
      <c r="G13" s="1357">
        <v>134768.9337689478</v>
      </c>
      <c r="H13" s="1303">
        <v>30</v>
      </c>
      <c r="I13" s="1355">
        <v>131016.92634796313</v>
      </c>
      <c r="J13" s="1303">
        <v>21</v>
      </c>
      <c r="K13" s="1357">
        <v>202861.45738636365</v>
      </c>
      <c r="L13" s="1303">
        <v>7</v>
      </c>
      <c r="M13" s="1370">
        <v>131734.34580287657</v>
      </c>
      <c r="N13" s="1371">
        <v>22</v>
      </c>
      <c r="O13" s="1353">
        <v>27644.41039209131</v>
      </c>
      <c r="P13" s="1303">
        <v>18</v>
      </c>
      <c r="Q13" s="1355">
        <v>32108.892045454544</v>
      </c>
      <c r="R13" s="1372">
        <v>16</v>
      </c>
      <c r="S13" s="1355">
        <v>27688.991461073656</v>
      </c>
      <c r="T13" s="1372">
        <v>19</v>
      </c>
      <c r="U13" s="1357">
        <v>292752.83533120016</v>
      </c>
      <c r="V13" s="1303">
        <v>30</v>
      </c>
      <c r="W13" s="1355">
        <v>436902.23390151514</v>
      </c>
      <c r="X13" s="1372">
        <v>6</v>
      </c>
      <c r="Y13" s="1355">
        <v>294192.27103289805</v>
      </c>
      <c r="Z13" s="1371">
        <v>29</v>
      </c>
      <c r="AA13" s="1373" t="s">
        <v>775</v>
      </c>
      <c r="AB13" s="1350"/>
      <c r="AC13" s="1351"/>
      <c r="AD13" s="1351"/>
      <c r="AE13" s="1351"/>
      <c r="AF13" s="1351"/>
      <c r="AG13" s="1351"/>
      <c r="AH13" s="1351"/>
      <c r="AI13" s="1351"/>
      <c r="AJ13" s="1351"/>
      <c r="AK13" s="1351"/>
      <c r="AL13" s="1351"/>
      <c r="AM13" s="1351"/>
      <c r="AN13" s="1351"/>
      <c r="AO13" s="1351"/>
      <c r="AP13" s="1351"/>
      <c r="AQ13" s="1351"/>
      <c r="AR13" s="1351"/>
      <c r="AS13" s="1351"/>
      <c r="AT13" s="1351"/>
      <c r="AU13" s="1351"/>
      <c r="AV13" s="1351"/>
      <c r="AW13" s="1351"/>
      <c r="AX13" s="1351"/>
      <c r="AY13" s="1351"/>
      <c r="AZ13" s="1351"/>
      <c r="BA13" s="1351"/>
      <c r="BB13" s="1351"/>
      <c r="BC13" s="1351"/>
      <c r="BD13" s="1351"/>
      <c r="BE13" s="1351"/>
      <c r="BF13" s="1351"/>
      <c r="BG13" s="1351"/>
      <c r="BH13" s="1351"/>
      <c r="BI13" s="1351"/>
      <c r="BJ13" s="1351"/>
      <c r="BK13" s="1351"/>
      <c r="BL13" s="1351"/>
      <c r="BM13" s="1351"/>
      <c r="BN13" s="1351"/>
      <c r="BO13" s="1351"/>
      <c r="BP13" s="1351"/>
    </row>
    <row r="14" spans="1:68" ht="21" customHeight="1">
      <c r="A14" s="1328" t="s">
        <v>300</v>
      </c>
      <c r="B14" s="1328" t="s">
        <v>301</v>
      </c>
      <c r="C14" s="1353">
        <v>141099.80446927375</v>
      </c>
      <c r="D14" s="1303">
        <v>25</v>
      </c>
      <c r="E14" s="1355">
        <v>155501.66978922716</v>
      </c>
      <c r="F14" s="1303">
        <v>21</v>
      </c>
      <c r="G14" s="1357">
        <v>141294.5783739271</v>
      </c>
      <c r="H14" s="1303">
        <v>25</v>
      </c>
      <c r="I14" s="1355">
        <v>135148.5945707314</v>
      </c>
      <c r="J14" s="1303">
        <v>14</v>
      </c>
      <c r="K14" s="1357">
        <v>149878.41334894614</v>
      </c>
      <c r="L14" s="1303">
        <v>27</v>
      </c>
      <c r="M14" s="1370">
        <v>135347.80378804676</v>
      </c>
      <c r="N14" s="1371">
        <v>13</v>
      </c>
      <c r="O14" s="1353">
        <v>29082.21108649586</v>
      </c>
      <c r="P14" s="1303">
        <v>10</v>
      </c>
      <c r="Q14" s="1355">
        <v>33197.63466042154</v>
      </c>
      <c r="R14" s="1372">
        <v>11</v>
      </c>
      <c r="S14" s="1355">
        <v>29137.86895448643</v>
      </c>
      <c r="T14" s="1372">
        <v>10</v>
      </c>
      <c r="U14" s="1357">
        <v>305330.610126501</v>
      </c>
      <c r="V14" s="1303">
        <v>21</v>
      </c>
      <c r="W14" s="1355">
        <v>338577.71779859485</v>
      </c>
      <c r="X14" s="1372">
        <v>27</v>
      </c>
      <c r="Y14" s="1355">
        <v>305780.25111646025</v>
      </c>
      <c r="Z14" s="1371">
        <v>21</v>
      </c>
      <c r="AA14" s="1373" t="s">
        <v>776</v>
      </c>
      <c r="AB14" s="1350"/>
      <c r="AC14" s="1351"/>
      <c r="AD14" s="1351"/>
      <c r="AE14" s="1351"/>
      <c r="AF14" s="1351"/>
      <c r="AG14" s="1351"/>
      <c r="AH14" s="1351"/>
      <c r="AI14" s="1351"/>
      <c r="AJ14" s="1351"/>
      <c r="AK14" s="1351"/>
      <c r="AL14" s="1351"/>
      <c r="AM14" s="1351"/>
      <c r="AN14" s="1351"/>
      <c r="AO14" s="1351"/>
      <c r="AP14" s="1351"/>
      <c r="AQ14" s="1351"/>
      <c r="AR14" s="1351"/>
      <c r="AS14" s="1351"/>
      <c r="AT14" s="1351"/>
      <c r="AU14" s="1351"/>
      <c r="AV14" s="1351"/>
      <c r="AW14" s="1351"/>
      <c r="AX14" s="1351"/>
      <c r="AY14" s="1351"/>
      <c r="AZ14" s="1351"/>
      <c r="BA14" s="1351"/>
      <c r="BB14" s="1351"/>
      <c r="BC14" s="1351"/>
      <c r="BD14" s="1351"/>
      <c r="BE14" s="1351"/>
      <c r="BF14" s="1351"/>
      <c r="BG14" s="1351"/>
      <c r="BH14" s="1351"/>
      <c r="BI14" s="1351"/>
      <c r="BJ14" s="1351"/>
      <c r="BK14" s="1351"/>
      <c r="BL14" s="1351"/>
      <c r="BM14" s="1351"/>
      <c r="BN14" s="1351"/>
      <c r="BO14" s="1351"/>
      <c r="BP14" s="1351"/>
    </row>
    <row r="15" spans="1:68" ht="21" customHeight="1">
      <c r="A15" s="1328" t="s">
        <v>302</v>
      </c>
      <c r="B15" s="1328" t="s">
        <v>303</v>
      </c>
      <c r="C15" s="1353">
        <v>126250.85914858956</v>
      </c>
      <c r="D15" s="1303">
        <v>38</v>
      </c>
      <c r="E15" s="1355">
        <v>171800.73634204274</v>
      </c>
      <c r="F15" s="1303">
        <v>16</v>
      </c>
      <c r="G15" s="1357">
        <v>126658.23701484928</v>
      </c>
      <c r="H15" s="1303">
        <v>38</v>
      </c>
      <c r="I15" s="1355">
        <v>135990.76650518735</v>
      </c>
      <c r="J15" s="1303">
        <v>12</v>
      </c>
      <c r="K15" s="1357">
        <v>160851.080760095</v>
      </c>
      <c r="L15" s="1303">
        <v>17</v>
      </c>
      <c r="M15" s="1370">
        <v>136213.10611178383</v>
      </c>
      <c r="N15" s="1371">
        <v>12</v>
      </c>
      <c r="O15" s="1353">
        <v>30032.489314498842</v>
      </c>
      <c r="P15" s="1303">
        <v>6</v>
      </c>
      <c r="Q15" s="1355">
        <v>31329.30760095012</v>
      </c>
      <c r="R15" s="1372">
        <v>18</v>
      </c>
      <c r="S15" s="1355">
        <v>30044.087481146304</v>
      </c>
      <c r="T15" s="1372">
        <v>6</v>
      </c>
      <c r="U15" s="1357">
        <v>292274.11496827577</v>
      </c>
      <c r="V15" s="1303">
        <v>31</v>
      </c>
      <c r="W15" s="1355">
        <v>363981.1247030879</v>
      </c>
      <c r="X15" s="1372">
        <v>17</v>
      </c>
      <c r="Y15" s="1355">
        <v>292915.4306077794</v>
      </c>
      <c r="Z15" s="1371">
        <v>31</v>
      </c>
      <c r="AA15" s="1373" t="s">
        <v>777</v>
      </c>
      <c r="AB15" s="1350"/>
      <c r="AC15" s="1351"/>
      <c r="AD15" s="1351"/>
      <c r="AE15" s="1351"/>
      <c r="AF15" s="1351"/>
      <c r="AG15" s="1351"/>
      <c r="AH15" s="1351"/>
      <c r="AI15" s="1351"/>
      <c r="AJ15" s="1351"/>
      <c r="AK15" s="1351"/>
      <c r="AL15" s="1351"/>
      <c r="AM15" s="1351"/>
      <c r="AN15" s="1351"/>
      <c r="AO15" s="1351"/>
      <c r="AP15" s="1351"/>
      <c r="AQ15" s="1351"/>
      <c r="AR15" s="1351"/>
      <c r="AS15" s="1351"/>
      <c r="AT15" s="1351"/>
      <c r="AU15" s="1351"/>
      <c r="AV15" s="1351"/>
      <c r="AW15" s="1351"/>
      <c r="AX15" s="1351"/>
      <c r="AY15" s="1351"/>
      <c r="AZ15" s="1351"/>
      <c r="BA15" s="1351"/>
      <c r="BB15" s="1351"/>
      <c r="BC15" s="1351"/>
      <c r="BD15" s="1351"/>
      <c r="BE15" s="1351"/>
      <c r="BF15" s="1351"/>
      <c r="BG15" s="1351"/>
      <c r="BH15" s="1351"/>
      <c r="BI15" s="1351"/>
      <c r="BJ15" s="1351"/>
      <c r="BK15" s="1351"/>
      <c r="BL15" s="1351"/>
      <c r="BM15" s="1351"/>
      <c r="BN15" s="1351"/>
      <c r="BO15" s="1351"/>
      <c r="BP15" s="1351"/>
    </row>
    <row r="16" spans="1:68" ht="21" customHeight="1">
      <c r="A16" s="1328" t="s">
        <v>304</v>
      </c>
      <c r="B16" s="1328" t="s">
        <v>440</v>
      </c>
      <c r="C16" s="1353">
        <v>151896.82351412234</v>
      </c>
      <c r="D16" s="1303">
        <v>16</v>
      </c>
      <c r="E16" s="1355">
        <v>96556.58536585367</v>
      </c>
      <c r="F16" s="1303">
        <v>36</v>
      </c>
      <c r="G16" s="1357">
        <v>150741.9457923312</v>
      </c>
      <c r="H16" s="1303">
        <v>18</v>
      </c>
      <c r="I16" s="1355">
        <v>146143.9736614105</v>
      </c>
      <c r="J16" s="1303">
        <v>5</v>
      </c>
      <c r="K16" s="1357">
        <v>263915.0406504065</v>
      </c>
      <c r="L16" s="1303">
        <v>2</v>
      </c>
      <c r="M16" s="1370">
        <v>148601.70037326094</v>
      </c>
      <c r="N16" s="1371">
        <v>5</v>
      </c>
      <c r="O16" s="1353">
        <v>27528.946889620518</v>
      </c>
      <c r="P16" s="1303">
        <v>19</v>
      </c>
      <c r="Q16" s="1355">
        <v>35702.60162601626</v>
      </c>
      <c r="R16" s="1372">
        <v>9</v>
      </c>
      <c r="S16" s="1355">
        <v>27699.520274855786</v>
      </c>
      <c r="T16" s="1372">
        <v>18</v>
      </c>
      <c r="U16" s="1357">
        <v>325569.74406515335</v>
      </c>
      <c r="V16" s="1303">
        <v>9</v>
      </c>
      <c r="W16" s="1355">
        <v>396174.22764227644</v>
      </c>
      <c r="X16" s="1372">
        <v>11</v>
      </c>
      <c r="Y16" s="1355">
        <v>327043.1664404479</v>
      </c>
      <c r="Z16" s="1371">
        <v>9</v>
      </c>
      <c r="AA16" s="1373" t="s">
        <v>778</v>
      </c>
      <c r="AB16" s="1350"/>
      <c r="AC16" s="1351"/>
      <c r="AD16" s="1351"/>
      <c r="AE16" s="1351"/>
      <c r="AF16" s="1351"/>
      <c r="AG16" s="1351"/>
      <c r="AH16" s="1351"/>
      <c r="AI16" s="1351"/>
      <c r="AJ16" s="1351"/>
      <c r="AK16" s="1351"/>
      <c r="AL16" s="1351"/>
      <c r="AM16" s="1351"/>
      <c r="AN16" s="1351"/>
      <c r="AO16" s="1351"/>
      <c r="AP16" s="1351"/>
      <c r="AQ16" s="1351"/>
      <c r="AR16" s="1351"/>
      <c r="AS16" s="1351"/>
      <c r="AT16" s="1351"/>
      <c r="AU16" s="1351"/>
      <c r="AV16" s="1351"/>
      <c r="AW16" s="1351"/>
      <c r="AX16" s="1351"/>
      <c r="AY16" s="1351"/>
      <c r="AZ16" s="1351"/>
      <c r="BA16" s="1351"/>
      <c r="BB16" s="1351"/>
      <c r="BC16" s="1351"/>
      <c r="BD16" s="1351"/>
      <c r="BE16" s="1351"/>
      <c r="BF16" s="1351"/>
      <c r="BG16" s="1351"/>
      <c r="BH16" s="1351"/>
      <c r="BI16" s="1351"/>
      <c r="BJ16" s="1351"/>
      <c r="BK16" s="1351"/>
      <c r="BL16" s="1351"/>
      <c r="BM16" s="1351"/>
      <c r="BN16" s="1351"/>
      <c r="BO16" s="1351"/>
      <c r="BP16" s="1351"/>
    </row>
    <row r="17" spans="1:68" ht="21" customHeight="1">
      <c r="A17" s="1328" t="s">
        <v>306</v>
      </c>
      <c r="B17" s="1328" t="s">
        <v>307</v>
      </c>
      <c r="C17" s="1353">
        <v>114565.52391026272</v>
      </c>
      <c r="D17" s="1303">
        <v>41</v>
      </c>
      <c r="E17" s="1355">
        <v>188139.8028169014</v>
      </c>
      <c r="F17" s="1303">
        <v>14</v>
      </c>
      <c r="G17" s="1357">
        <v>115328.52704610741</v>
      </c>
      <c r="H17" s="1303">
        <v>41</v>
      </c>
      <c r="I17" s="1355">
        <v>132422.5990357178</v>
      </c>
      <c r="J17" s="1303">
        <v>19</v>
      </c>
      <c r="K17" s="1357">
        <v>126374.52582159624</v>
      </c>
      <c r="L17" s="1303">
        <v>37</v>
      </c>
      <c r="M17" s="1370">
        <v>132359.87740396318</v>
      </c>
      <c r="N17" s="1371">
        <v>20</v>
      </c>
      <c r="O17" s="1353">
        <v>29856.543638689363</v>
      </c>
      <c r="P17" s="1303">
        <v>8</v>
      </c>
      <c r="Q17" s="1355">
        <v>32550.093896713614</v>
      </c>
      <c r="R17" s="1372">
        <v>14</v>
      </c>
      <c r="S17" s="1355">
        <v>29884.477141048737</v>
      </c>
      <c r="T17" s="1372">
        <v>8</v>
      </c>
      <c r="U17" s="1357">
        <v>276844.6665846699</v>
      </c>
      <c r="V17" s="1303">
        <v>39</v>
      </c>
      <c r="W17" s="1355">
        <v>347064.42253521126</v>
      </c>
      <c r="X17" s="1372">
        <v>20</v>
      </c>
      <c r="Y17" s="1355">
        <v>277572.88159111934</v>
      </c>
      <c r="Z17" s="1371">
        <v>40</v>
      </c>
      <c r="AA17" s="1373" t="s">
        <v>779</v>
      </c>
      <c r="AB17" s="1350"/>
      <c r="AC17" s="1351"/>
      <c r="AD17" s="1351"/>
      <c r="AE17" s="1351"/>
      <c r="AF17" s="1351"/>
      <c r="AG17" s="1351"/>
      <c r="AH17" s="1351"/>
      <c r="AI17" s="1351"/>
      <c r="AJ17" s="1351"/>
      <c r="AK17" s="1351"/>
      <c r="AL17" s="1351"/>
      <c r="AM17" s="1351"/>
      <c r="AN17" s="1351"/>
      <c r="AO17" s="1351"/>
      <c r="AP17" s="1351"/>
      <c r="AQ17" s="1351"/>
      <c r="AR17" s="1351"/>
      <c r="AS17" s="1351"/>
      <c r="AT17" s="1351"/>
      <c r="AU17" s="1351"/>
      <c r="AV17" s="1351"/>
      <c r="AW17" s="1351"/>
      <c r="AX17" s="1351"/>
      <c r="AY17" s="1351"/>
      <c r="AZ17" s="1351"/>
      <c r="BA17" s="1351"/>
      <c r="BB17" s="1351"/>
      <c r="BC17" s="1351"/>
      <c r="BD17" s="1351"/>
      <c r="BE17" s="1351"/>
      <c r="BF17" s="1351"/>
      <c r="BG17" s="1351"/>
      <c r="BH17" s="1351"/>
      <c r="BI17" s="1351"/>
      <c r="BJ17" s="1351"/>
      <c r="BK17" s="1351"/>
      <c r="BL17" s="1351"/>
      <c r="BM17" s="1351"/>
      <c r="BN17" s="1351"/>
      <c r="BO17" s="1351"/>
      <c r="BP17" s="1351"/>
    </row>
    <row r="18" spans="1:68" ht="21" customHeight="1">
      <c r="A18" s="1328" t="s">
        <v>308</v>
      </c>
      <c r="B18" s="1328" t="s">
        <v>309</v>
      </c>
      <c r="C18" s="1353">
        <v>131000.1033430369</v>
      </c>
      <c r="D18" s="1303">
        <v>36</v>
      </c>
      <c r="E18" s="1355">
        <v>140797.75697211156</v>
      </c>
      <c r="F18" s="1303">
        <v>27</v>
      </c>
      <c r="G18" s="1357">
        <v>131114.22516126037</v>
      </c>
      <c r="H18" s="1303">
        <v>36</v>
      </c>
      <c r="I18" s="1355">
        <v>130947.02990891163</v>
      </c>
      <c r="J18" s="1303">
        <v>22</v>
      </c>
      <c r="K18" s="1357">
        <v>202461.27689243027</v>
      </c>
      <c r="L18" s="1303">
        <v>8</v>
      </c>
      <c r="M18" s="1370">
        <v>131780.01872476682</v>
      </c>
      <c r="N18" s="1371">
        <v>21</v>
      </c>
      <c r="O18" s="1353">
        <v>28484.189548314396</v>
      </c>
      <c r="P18" s="1303">
        <v>16</v>
      </c>
      <c r="Q18" s="1355">
        <v>36936.41434262948</v>
      </c>
      <c r="R18" s="1372">
        <v>5</v>
      </c>
      <c r="S18" s="1355">
        <v>28582.639983293888</v>
      </c>
      <c r="T18" s="1372">
        <v>15</v>
      </c>
      <c r="U18" s="1357">
        <v>290431.32280026295</v>
      </c>
      <c r="V18" s="1303">
        <v>34</v>
      </c>
      <c r="W18" s="1355">
        <v>380195.44820717134</v>
      </c>
      <c r="X18" s="1372">
        <v>15</v>
      </c>
      <c r="Y18" s="1355">
        <v>291476.8838693211</v>
      </c>
      <c r="Z18" s="1371">
        <v>34</v>
      </c>
      <c r="AA18" s="1373" t="s">
        <v>780</v>
      </c>
      <c r="AB18" s="1350"/>
      <c r="AC18" s="1351"/>
      <c r="AD18" s="1351"/>
      <c r="AE18" s="1351"/>
      <c r="AF18" s="1351"/>
      <c r="AG18" s="1351"/>
      <c r="AH18" s="1351"/>
      <c r="AI18" s="1351"/>
      <c r="AJ18" s="1351"/>
      <c r="AK18" s="1351"/>
      <c r="AL18" s="1351"/>
      <c r="AM18" s="1351"/>
      <c r="AN18" s="1351"/>
      <c r="AO18" s="1351"/>
      <c r="AP18" s="1351"/>
      <c r="AQ18" s="1351"/>
      <c r="AR18" s="1351"/>
      <c r="AS18" s="1351"/>
      <c r="AT18" s="1351"/>
      <c r="AU18" s="1351"/>
      <c r="AV18" s="1351"/>
      <c r="AW18" s="1351"/>
      <c r="AX18" s="1351"/>
      <c r="AY18" s="1351"/>
      <c r="AZ18" s="1351"/>
      <c r="BA18" s="1351"/>
      <c r="BB18" s="1351"/>
      <c r="BC18" s="1351"/>
      <c r="BD18" s="1351"/>
      <c r="BE18" s="1351"/>
      <c r="BF18" s="1351"/>
      <c r="BG18" s="1351"/>
      <c r="BH18" s="1351"/>
      <c r="BI18" s="1351"/>
      <c r="BJ18" s="1351"/>
      <c r="BK18" s="1351"/>
      <c r="BL18" s="1351"/>
      <c r="BM18" s="1351"/>
      <c r="BN18" s="1351"/>
      <c r="BO18" s="1351"/>
      <c r="BP18" s="1351"/>
    </row>
    <row r="19" spans="1:68" ht="21" customHeight="1">
      <c r="A19" s="1328" t="s">
        <v>310</v>
      </c>
      <c r="B19" s="1328" t="s">
        <v>311</v>
      </c>
      <c r="C19" s="1353">
        <v>172455.3591720779</v>
      </c>
      <c r="D19" s="1303">
        <v>5</v>
      </c>
      <c r="E19" s="1355">
        <v>194917.18446601942</v>
      </c>
      <c r="F19" s="1303">
        <v>13</v>
      </c>
      <c r="G19" s="1357">
        <v>172764.04069379586</v>
      </c>
      <c r="H19" s="1303">
        <v>5</v>
      </c>
      <c r="I19" s="1355">
        <v>166238.48133116882</v>
      </c>
      <c r="J19" s="1303">
        <v>2</v>
      </c>
      <c r="K19" s="1357">
        <v>325784.46601941745</v>
      </c>
      <c r="L19" s="1303">
        <v>1</v>
      </c>
      <c r="M19" s="1370">
        <v>168431.041227485</v>
      </c>
      <c r="N19" s="1371">
        <v>2</v>
      </c>
      <c r="O19" s="1353">
        <v>26504.95670995671</v>
      </c>
      <c r="P19" s="1303">
        <v>27</v>
      </c>
      <c r="Q19" s="1355">
        <v>32546.40776699029</v>
      </c>
      <c r="R19" s="1372">
        <v>15</v>
      </c>
      <c r="S19" s="1355">
        <v>26587.981320880586</v>
      </c>
      <c r="T19" s="1372">
        <v>27</v>
      </c>
      <c r="U19" s="1357">
        <v>365198.79721320345</v>
      </c>
      <c r="V19" s="1303">
        <v>2</v>
      </c>
      <c r="W19" s="1355">
        <v>553248.0582524271</v>
      </c>
      <c r="X19" s="1372">
        <v>1</v>
      </c>
      <c r="Y19" s="1355">
        <v>367783.0632421614</v>
      </c>
      <c r="Z19" s="1371">
        <v>2</v>
      </c>
      <c r="AA19" s="1373" t="s">
        <v>781</v>
      </c>
      <c r="AB19" s="1350"/>
      <c r="AC19" s="1351"/>
      <c r="AD19" s="1351"/>
      <c r="AE19" s="1351"/>
      <c r="AF19" s="1351"/>
      <c r="AG19" s="1351"/>
      <c r="AH19" s="1351"/>
      <c r="AI19" s="1351"/>
      <c r="AJ19" s="1351"/>
      <c r="AK19" s="1351"/>
      <c r="AL19" s="1351"/>
      <c r="AM19" s="1351"/>
      <c r="AN19" s="1351"/>
      <c r="AO19" s="1351"/>
      <c r="AP19" s="1351"/>
      <c r="AQ19" s="1351"/>
      <c r="AR19" s="1351"/>
      <c r="AS19" s="1351"/>
      <c r="AT19" s="1351"/>
      <c r="AU19" s="1351"/>
      <c r="AV19" s="1351"/>
      <c r="AW19" s="1351"/>
      <c r="AX19" s="1351"/>
      <c r="AY19" s="1351"/>
      <c r="AZ19" s="1351"/>
      <c r="BA19" s="1351"/>
      <c r="BB19" s="1351"/>
      <c r="BC19" s="1351"/>
      <c r="BD19" s="1351"/>
      <c r="BE19" s="1351"/>
      <c r="BF19" s="1351"/>
      <c r="BG19" s="1351"/>
      <c r="BH19" s="1351"/>
      <c r="BI19" s="1351"/>
      <c r="BJ19" s="1351"/>
      <c r="BK19" s="1351"/>
      <c r="BL19" s="1351"/>
      <c r="BM19" s="1351"/>
      <c r="BN19" s="1351"/>
      <c r="BO19" s="1351"/>
      <c r="BP19" s="1351"/>
    </row>
    <row r="20" spans="1:68" ht="21" customHeight="1">
      <c r="A20" s="1328" t="s">
        <v>312</v>
      </c>
      <c r="B20" s="1328" t="s">
        <v>50</v>
      </c>
      <c r="C20" s="1353">
        <v>136131.09391231733</v>
      </c>
      <c r="D20" s="1303">
        <v>28</v>
      </c>
      <c r="E20" s="1355">
        <v>121856.06209150326</v>
      </c>
      <c r="F20" s="1303">
        <v>29</v>
      </c>
      <c r="G20" s="1357">
        <v>135986.66090234264</v>
      </c>
      <c r="H20" s="1303">
        <v>28</v>
      </c>
      <c r="I20" s="1355">
        <v>135133.74592066807</v>
      </c>
      <c r="J20" s="1303">
        <v>15</v>
      </c>
      <c r="K20" s="1357">
        <v>151236.05555555556</v>
      </c>
      <c r="L20" s="1303">
        <v>26</v>
      </c>
      <c r="M20" s="1370">
        <v>135296.66710202192</v>
      </c>
      <c r="N20" s="1371">
        <v>15</v>
      </c>
      <c r="O20" s="1353">
        <v>28809.98713987474</v>
      </c>
      <c r="P20" s="1303">
        <v>12</v>
      </c>
      <c r="Q20" s="1355">
        <v>29916.37254901961</v>
      </c>
      <c r="R20" s="1372">
        <v>24</v>
      </c>
      <c r="S20" s="1355">
        <v>28821.181410881676</v>
      </c>
      <c r="T20" s="1372">
        <v>12</v>
      </c>
      <c r="U20" s="1357">
        <v>300074.82697286014</v>
      </c>
      <c r="V20" s="1303">
        <v>28</v>
      </c>
      <c r="W20" s="1355">
        <v>303008.49019607843</v>
      </c>
      <c r="X20" s="1372">
        <v>31</v>
      </c>
      <c r="Y20" s="1355">
        <v>300104.50941524626</v>
      </c>
      <c r="Z20" s="1371">
        <v>26</v>
      </c>
      <c r="AA20" s="1373">
        <v>10</v>
      </c>
      <c r="AB20" s="1350"/>
      <c r="AC20" s="1351"/>
      <c r="AD20" s="1351"/>
      <c r="AE20" s="1351"/>
      <c r="AF20" s="1351"/>
      <c r="AG20" s="1351"/>
      <c r="AH20" s="1351"/>
      <c r="AI20" s="1351"/>
      <c r="AJ20" s="1351"/>
      <c r="AK20" s="1351"/>
      <c r="AL20" s="1351"/>
      <c r="AM20" s="1351"/>
      <c r="AN20" s="1351"/>
      <c r="AO20" s="1351"/>
      <c r="AP20" s="1351"/>
      <c r="AQ20" s="1351"/>
      <c r="AR20" s="1351"/>
      <c r="AS20" s="1351"/>
      <c r="AT20" s="1351"/>
      <c r="AU20" s="1351"/>
      <c r="AV20" s="1351"/>
      <c r="AW20" s="1351"/>
      <c r="AX20" s="1351"/>
      <c r="AY20" s="1351"/>
      <c r="AZ20" s="1351"/>
      <c r="BA20" s="1351"/>
      <c r="BB20" s="1351"/>
      <c r="BC20" s="1351"/>
      <c r="BD20" s="1351"/>
      <c r="BE20" s="1351"/>
      <c r="BF20" s="1351"/>
      <c r="BG20" s="1351"/>
      <c r="BH20" s="1351"/>
      <c r="BI20" s="1351"/>
      <c r="BJ20" s="1351"/>
      <c r="BK20" s="1351"/>
      <c r="BL20" s="1351"/>
      <c r="BM20" s="1351"/>
      <c r="BN20" s="1351"/>
      <c r="BO20" s="1351"/>
      <c r="BP20" s="1351"/>
    </row>
    <row r="21" spans="1:68" ht="21" customHeight="1">
      <c r="A21" s="1328" t="s">
        <v>313</v>
      </c>
      <c r="B21" s="1328" t="s">
        <v>314</v>
      </c>
      <c r="C21" s="1353">
        <v>175692.9467709625</v>
      </c>
      <c r="D21" s="1303">
        <v>4</v>
      </c>
      <c r="E21" s="1355">
        <v>265157.5369458128</v>
      </c>
      <c r="F21" s="1303">
        <v>2</v>
      </c>
      <c r="G21" s="1357">
        <v>177392.48933183606</v>
      </c>
      <c r="H21" s="1303">
        <v>4</v>
      </c>
      <c r="I21" s="1355">
        <v>153073.0434989984</v>
      </c>
      <c r="J21" s="1303">
        <v>3</v>
      </c>
      <c r="K21" s="1357">
        <v>159493.84236453203</v>
      </c>
      <c r="L21" s="1303">
        <v>20</v>
      </c>
      <c r="M21" s="1370">
        <v>153195.01824817518</v>
      </c>
      <c r="N21" s="1371">
        <v>3</v>
      </c>
      <c r="O21" s="1353">
        <v>24630.397596107985</v>
      </c>
      <c r="P21" s="1303">
        <v>33</v>
      </c>
      <c r="Q21" s="1355">
        <v>27942.463054187192</v>
      </c>
      <c r="R21" s="1372">
        <v>28</v>
      </c>
      <c r="S21" s="1355">
        <v>24693.316301703162</v>
      </c>
      <c r="T21" s="1372">
        <v>33</v>
      </c>
      <c r="U21" s="1357">
        <v>353396.38786606886</v>
      </c>
      <c r="V21" s="1303">
        <v>3</v>
      </c>
      <c r="W21" s="1355">
        <v>452593.842364532</v>
      </c>
      <c r="X21" s="1372">
        <v>4</v>
      </c>
      <c r="Y21" s="1355">
        <v>355280.8238817144</v>
      </c>
      <c r="Z21" s="1371">
        <v>3</v>
      </c>
      <c r="AA21" s="1373">
        <v>11</v>
      </c>
      <c r="AB21" s="1350"/>
      <c r="AC21" s="1351"/>
      <c r="AD21" s="1351"/>
      <c r="AE21" s="1351"/>
      <c r="AF21" s="1351"/>
      <c r="AG21" s="1351"/>
      <c r="AH21" s="1351"/>
      <c r="AI21" s="1351"/>
      <c r="AJ21" s="1351"/>
      <c r="AK21" s="1351"/>
      <c r="AL21" s="1351"/>
      <c r="AM21" s="1351"/>
      <c r="AN21" s="1351"/>
      <c r="AO21" s="1351"/>
      <c r="AP21" s="1351"/>
      <c r="AQ21" s="1351"/>
      <c r="AR21" s="1351"/>
      <c r="AS21" s="1351"/>
      <c r="AT21" s="1351"/>
      <c r="AU21" s="1351"/>
      <c r="AV21" s="1351"/>
      <c r="AW21" s="1351"/>
      <c r="AX21" s="1351"/>
      <c r="AY21" s="1351"/>
      <c r="AZ21" s="1351"/>
      <c r="BA21" s="1351"/>
      <c r="BB21" s="1351"/>
      <c r="BC21" s="1351"/>
      <c r="BD21" s="1351"/>
      <c r="BE21" s="1351"/>
      <c r="BF21" s="1351"/>
      <c r="BG21" s="1351"/>
      <c r="BH21" s="1351"/>
      <c r="BI21" s="1351"/>
      <c r="BJ21" s="1351"/>
      <c r="BK21" s="1351"/>
      <c r="BL21" s="1351"/>
      <c r="BM21" s="1351"/>
      <c r="BN21" s="1351"/>
      <c r="BO21" s="1351"/>
      <c r="BP21" s="1351"/>
    </row>
    <row r="22" spans="1:68" ht="21" customHeight="1">
      <c r="A22" s="1328" t="s">
        <v>315</v>
      </c>
      <c r="B22" s="1328" t="s">
        <v>316</v>
      </c>
      <c r="C22" s="1353">
        <v>160751.45675381264</v>
      </c>
      <c r="D22" s="1303">
        <v>10</v>
      </c>
      <c r="E22" s="1355">
        <v>164478.06201550388</v>
      </c>
      <c r="F22" s="1303">
        <v>17</v>
      </c>
      <c r="G22" s="1357">
        <v>160803.09839939844</v>
      </c>
      <c r="H22" s="1303">
        <v>12</v>
      </c>
      <c r="I22" s="1355">
        <v>125309.94836601308</v>
      </c>
      <c r="J22" s="1303">
        <v>37</v>
      </c>
      <c r="K22" s="1357">
        <v>141370.3100775194</v>
      </c>
      <c r="L22" s="1303">
        <v>32</v>
      </c>
      <c r="M22" s="1370">
        <v>125532.50574712643</v>
      </c>
      <c r="N22" s="1371">
        <v>37</v>
      </c>
      <c r="O22" s="1353">
        <v>27448.096949891067</v>
      </c>
      <c r="P22" s="1303">
        <v>20</v>
      </c>
      <c r="Q22" s="1355">
        <v>42435.03875968992</v>
      </c>
      <c r="R22" s="1372">
        <v>2</v>
      </c>
      <c r="S22" s="1355">
        <v>27655.779353313996</v>
      </c>
      <c r="T22" s="1372">
        <v>20</v>
      </c>
      <c r="U22" s="1357">
        <v>313509.50206971675</v>
      </c>
      <c r="V22" s="1303">
        <v>17</v>
      </c>
      <c r="W22" s="1355">
        <v>348283.41085271316</v>
      </c>
      <c r="X22" s="1372">
        <v>19</v>
      </c>
      <c r="Y22" s="1355">
        <v>313991.3834998389</v>
      </c>
      <c r="Z22" s="1371">
        <v>16</v>
      </c>
      <c r="AA22" s="1373">
        <v>12</v>
      </c>
      <c r="AB22" s="1350"/>
      <c r="AC22" s="1351"/>
      <c r="AD22" s="1351"/>
      <c r="AE22" s="1351"/>
      <c r="AF22" s="1351"/>
      <c r="AG22" s="1351"/>
      <c r="AH22" s="1351"/>
      <c r="AI22" s="1351"/>
      <c r="AJ22" s="1351"/>
      <c r="AK22" s="1351"/>
      <c r="AL22" s="1351"/>
      <c r="AM22" s="1351"/>
      <c r="AN22" s="1351"/>
      <c r="AO22" s="1351"/>
      <c r="AP22" s="1351"/>
      <c r="AQ22" s="1351"/>
      <c r="AR22" s="1351"/>
      <c r="AS22" s="1351"/>
      <c r="AT22" s="1351"/>
      <c r="AU22" s="1351"/>
      <c r="AV22" s="1351"/>
      <c r="AW22" s="1351"/>
      <c r="AX22" s="1351"/>
      <c r="AY22" s="1351"/>
      <c r="AZ22" s="1351"/>
      <c r="BA22" s="1351"/>
      <c r="BB22" s="1351"/>
      <c r="BC22" s="1351"/>
      <c r="BD22" s="1351"/>
      <c r="BE22" s="1351"/>
      <c r="BF22" s="1351"/>
      <c r="BG22" s="1351"/>
      <c r="BH22" s="1351"/>
      <c r="BI22" s="1351"/>
      <c r="BJ22" s="1351"/>
      <c r="BK22" s="1351"/>
      <c r="BL22" s="1351"/>
      <c r="BM22" s="1351"/>
      <c r="BN22" s="1351"/>
      <c r="BO22" s="1351"/>
      <c r="BP22" s="1351"/>
    </row>
    <row r="23" spans="1:68" ht="21" customHeight="1">
      <c r="A23" s="1328" t="s">
        <v>317</v>
      </c>
      <c r="B23" s="1328" t="s">
        <v>318</v>
      </c>
      <c r="C23" s="1353">
        <v>126690.18968787366</v>
      </c>
      <c r="D23" s="1303">
        <v>37</v>
      </c>
      <c r="E23" s="1355">
        <v>142363.28853046594</v>
      </c>
      <c r="F23" s="1303">
        <v>25</v>
      </c>
      <c r="G23" s="1357">
        <v>126868.43828468939</v>
      </c>
      <c r="H23" s="1303">
        <v>37</v>
      </c>
      <c r="I23" s="1355">
        <v>127805.23273409475</v>
      </c>
      <c r="J23" s="1303">
        <v>29</v>
      </c>
      <c r="K23" s="1357">
        <v>203377.688172043</v>
      </c>
      <c r="L23" s="1303">
        <v>6</v>
      </c>
      <c r="M23" s="1370">
        <v>128664.71076553073</v>
      </c>
      <c r="N23" s="1371">
        <v>30</v>
      </c>
      <c r="O23" s="1353">
        <v>31321.069743949203</v>
      </c>
      <c r="P23" s="1303">
        <v>2</v>
      </c>
      <c r="Q23" s="1355">
        <v>32812.25806451613</v>
      </c>
      <c r="R23" s="1372">
        <v>13</v>
      </c>
      <c r="S23" s="1355">
        <v>31338.02888064569</v>
      </c>
      <c r="T23" s="1372">
        <v>2</v>
      </c>
      <c r="U23" s="1357">
        <v>285816.49216591765</v>
      </c>
      <c r="V23" s="1303">
        <v>37</v>
      </c>
      <c r="W23" s="1355">
        <v>378553.2347670251</v>
      </c>
      <c r="X23" s="1372">
        <v>16</v>
      </c>
      <c r="Y23" s="1355">
        <v>286871.1779308658</v>
      </c>
      <c r="Z23" s="1371">
        <v>37</v>
      </c>
      <c r="AA23" s="1373">
        <v>13</v>
      </c>
      <c r="AB23" s="1350"/>
      <c r="AC23" s="1351"/>
      <c r="AD23" s="1351"/>
      <c r="AE23" s="1351"/>
      <c r="AF23" s="1351"/>
      <c r="AG23" s="1351"/>
      <c r="AH23" s="1351"/>
      <c r="AI23" s="1351"/>
      <c r="AJ23" s="1351"/>
      <c r="AK23" s="1351"/>
      <c r="AL23" s="1351"/>
      <c r="AM23" s="1351"/>
      <c r="AN23" s="1351"/>
      <c r="AO23" s="1351"/>
      <c r="AP23" s="1351"/>
      <c r="AQ23" s="1351"/>
      <c r="AR23" s="1351"/>
      <c r="AS23" s="1351"/>
      <c r="AT23" s="1351"/>
      <c r="AU23" s="1351"/>
      <c r="AV23" s="1351"/>
      <c r="AW23" s="1351"/>
      <c r="AX23" s="1351"/>
      <c r="AY23" s="1351"/>
      <c r="AZ23" s="1351"/>
      <c r="BA23" s="1351"/>
      <c r="BB23" s="1351"/>
      <c r="BC23" s="1351"/>
      <c r="BD23" s="1351"/>
      <c r="BE23" s="1351"/>
      <c r="BF23" s="1351"/>
      <c r="BG23" s="1351"/>
      <c r="BH23" s="1351"/>
      <c r="BI23" s="1351"/>
      <c r="BJ23" s="1351"/>
      <c r="BK23" s="1351"/>
      <c r="BL23" s="1351"/>
      <c r="BM23" s="1351"/>
      <c r="BN23" s="1351"/>
      <c r="BO23" s="1351"/>
      <c r="BP23" s="1351"/>
    </row>
    <row r="24" spans="1:68" ht="21" customHeight="1">
      <c r="A24" s="1328" t="s">
        <v>319</v>
      </c>
      <c r="B24" s="1328" t="s">
        <v>320</v>
      </c>
      <c r="C24" s="1353">
        <v>158673.51656534954</v>
      </c>
      <c r="D24" s="1303">
        <v>13</v>
      </c>
      <c r="E24" s="1355">
        <v>107193.63636363637</v>
      </c>
      <c r="F24" s="1303">
        <v>33</v>
      </c>
      <c r="G24" s="1357">
        <v>158050.0488940046</v>
      </c>
      <c r="H24" s="1303">
        <v>13</v>
      </c>
      <c r="I24" s="1355">
        <v>129919.73814589666</v>
      </c>
      <c r="J24" s="1303">
        <v>26</v>
      </c>
      <c r="K24" s="1357">
        <v>136158.9256198347</v>
      </c>
      <c r="L24" s="1303">
        <v>35</v>
      </c>
      <c r="M24" s="1370">
        <v>129995.30032028825</v>
      </c>
      <c r="N24" s="1371">
        <v>26</v>
      </c>
      <c r="O24" s="1353">
        <v>27898.24873353597</v>
      </c>
      <c r="P24" s="1303">
        <v>17</v>
      </c>
      <c r="Q24" s="1355">
        <v>33130</v>
      </c>
      <c r="R24" s="1372">
        <v>12</v>
      </c>
      <c r="S24" s="1355">
        <v>27961.609948954057</v>
      </c>
      <c r="T24" s="1372">
        <v>17</v>
      </c>
      <c r="U24" s="1357">
        <v>316491.50344478217</v>
      </c>
      <c r="V24" s="1303">
        <v>14</v>
      </c>
      <c r="W24" s="1355">
        <v>276482.5619834711</v>
      </c>
      <c r="X24" s="1372">
        <v>36</v>
      </c>
      <c r="Y24" s="1355">
        <v>316006.9591632469</v>
      </c>
      <c r="Z24" s="1371">
        <v>15</v>
      </c>
      <c r="AA24" s="1373">
        <v>14</v>
      </c>
      <c r="AB24" s="1350"/>
      <c r="AC24" s="1351"/>
      <c r="AD24" s="1351"/>
      <c r="AE24" s="1351"/>
      <c r="AF24" s="1351"/>
      <c r="AG24" s="1351"/>
      <c r="AH24" s="1351"/>
      <c r="AI24" s="1351"/>
      <c r="AJ24" s="1351"/>
      <c r="AK24" s="1351"/>
      <c r="AL24" s="1351"/>
      <c r="AM24" s="1351"/>
      <c r="AN24" s="1351"/>
      <c r="AO24" s="1351"/>
      <c r="AP24" s="1351"/>
      <c r="AQ24" s="1351"/>
      <c r="AR24" s="1351"/>
      <c r="AS24" s="1351"/>
      <c r="AT24" s="1351"/>
      <c r="AU24" s="1351"/>
      <c r="AV24" s="1351"/>
      <c r="AW24" s="1351"/>
      <c r="AX24" s="1351"/>
      <c r="AY24" s="1351"/>
      <c r="AZ24" s="1351"/>
      <c r="BA24" s="1351"/>
      <c r="BB24" s="1351"/>
      <c r="BC24" s="1351"/>
      <c r="BD24" s="1351"/>
      <c r="BE24" s="1351"/>
      <c r="BF24" s="1351"/>
      <c r="BG24" s="1351"/>
      <c r="BH24" s="1351"/>
      <c r="BI24" s="1351"/>
      <c r="BJ24" s="1351"/>
      <c r="BK24" s="1351"/>
      <c r="BL24" s="1351"/>
      <c r="BM24" s="1351"/>
      <c r="BN24" s="1351"/>
      <c r="BO24" s="1351"/>
      <c r="BP24" s="1351"/>
    </row>
    <row r="25" spans="1:68" ht="21" customHeight="1">
      <c r="A25" s="1328" t="s">
        <v>321</v>
      </c>
      <c r="B25" s="1328" t="s">
        <v>322</v>
      </c>
      <c r="C25" s="1353">
        <v>142593.638183034</v>
      </c>
      <c r="D25" s="1303">
        <v>24</v>
      </c>
      <c r="E25" s="1355">
        <v>156360.85959885386</v>
      </c>
      <c r="F25" s="1303">
        <v>20</v>
      </c>
      <c r="G25" s="1357">
        <v>142819.37275076346</v>
      </c>
      <c r="H25" s="1303">
        <v>24</v>
      </c>
      <c r="I25" s="1355">
        <v>139661.4189912113</v>
      </c>
      <c r="J25" s="1303">
        <v>9</v>
      </c>
      <c r="K25" s="1357">
        <v>138751.80515759313</v>
      </c>
      <c r="L25" s="1303">
        <v>33</v>
      </c>
      <c r="M25" s="1370">
        <v>139646.50448672773</v>
      </c>
      <c r="N25" s="1371">
        <v>9</v>
      </c>
      <c r="O25" s="1353">
        <v>31264.75783339702</v>
      </c>
      <c r="P25" s="1303">
        <v>3</v>
      </c>
      <c r="Q25" s="1355">
        <v>31497.106017191978</v>
      </c>
      <c r="R25" s="1372">
        <v>17</v>
      </c>
      <c r="S25" s="1355">
        <v>31268.56753582335</v>
      </c>
      <c r="T25" s="1372">
        <v>3</v>
      </c>
      <c r="U25" s="1357">
        <v>313519.8150076423</v>
      </c>
      <c r="V25" s="1303">
        <v>16</v>
      </c>
      <c r="W25" s="1355">
        <v>326609.770773639</v>
      </c>
      <c r="X25" s="1372">
        <v>28</v>
      </c>
      <c r="Y25" s="1355">
        <v>313734.4447733145</v>
      </c>
      <c r="Z25" s="1371">
        <v>17</v>
      </c>
      <c r="AA25" s="1373">
        <v>15</v>
      </c>
      <c r="AB25" s="1350"/>
      <c r="AC25" s="1351"/>
      <c r="AD25" s="1351"/>
      <c r="AE25" s="1351"/>
      <c r="AF25" s="1351"/>
      <c r="AG25" s="1351"/>
      <c r="AH25" s="1351"/>
      <c r="AI25" s="1351"/>
      <c r="AJ25" s="1351"/>
      <c r="AK25" s="1351"/>
      <c r="AL25" s="1351"/>
      <c r="AM25" s="1351"/>
      <c r="AN25" s="1351"/>
      <c r="AO25" s="1351"/>
      <c r="AP25" s="1351"/>
      <c r="AQ25" s="1351"/>
      <c r="AR25" s="1351"/>
      <c r="AS25" s="1351"/>
      <c r="AT25" s="1351"/>
      <c r="AU25" s="1351"/>
      <c r="AV25" s="1351"/>
      <c r="AW25" s="1351"/>
      <c r="AX25" s="1351"/>
      <c r="AY25" s="1351"/>
      <c r="AZ25" s="1351"/>
      <c r="BA25" s="1351"/>
      <c r="BB25" s="1351"/>
      <c r="BC25" s="1351"/>
      <c r="BD25" s="1351"/>
      <c r="BE25" s="1351"/>
      <c r="BF25" s="1351"/>
      <c r="BG25" s="1351"/>
      <c r="BH25" s="1351"/>
      <c r="BI25" s="1351"/>
      <c r="BJ25" s="1351"/>
      <c r="BK25" s="1351"/>
      <c r="BL25" s="1351"/>
      <c r="BM25" s="1351"/>
      <c r="BN25" s="1351"/>
      <c r="BO25" s="1351"/>
      <c r="BP25" s="1351"/>
    </row>
    <row r="26" spans="1:68" ht="21" customHeight="1">
      <c r="A26" s="1328" t="s">
        <v>323</v>
      </c>
      <c r="B26" s="1328" t="s">
        <v>324</v>
      </c>
      <c r="C26" s="1353">
        <v>137099.65776621876</v>
      </c>
      <c r="D26" s="1303">
        <v>27</v>
      </c>
      <c r="E26" s="1355">
        <v>181191.73913043478</v>
      </c>
      <c r="F26" s="1303">
        <v>15</v>
      </c>
      <c r="G26" s="1357">
        <v>137620.92112853023</v>
      </c>
      <c r="H26" s="1303">
        <v>26</v>
      </c>
      <c r="I26" s="1355">
        <v>132457.4804508019</v>
      </c>
      <c r="J26" s="1303">
        <v>18</v>
      </c>
      <c r="K26" s="1357">
        <v>137432.06038647343</v>
      </c>
      <c r="L26" s="1303">
        <v>34</v>
      </c>
      <c r="M26" s="1370">
        <v>132516.29069933464</v>
      </c>
      <c r="N26" s="1371">
        <v>19</v>
      </c>
      <c r="O26" s="1353">
        <v>30518.7812165872</v>
      </c>
      <c r="P26" s="1303">
        <v>5</v>
      </c>
      <c r="Q26" s="1355">
        <v>31110.410628019323</v>
      </c>
      <c r="R26" s="1372">
        <v>21</v>
      </c>
      <c r="S26" s="1355">
        <v>30525.77555041549</v>
      </c>
      <c r="T26" s="1372">
        <v>5</v>
      </c>
      <c r="U26" s="1357">
        <v>300075.91943360784</v>
      </c>
      <c r="V26" s="1303">
        <v>27</v>
      </c>
      <c r="W26" s="1355">
        <v>349734.21014492755</v>
      </c>
      <c r="X26" s="1372">
        <v>18</v>
      </c>
      <c r="Y26" s="1355">
        <v>300662.9873782804</v>
      </c>
      <c r="Z26" s="1371">
        <v>25</v>
      </c>
      <c r="AA26" s="1373">
        <v>16</v>
      </c>
      <c r="AB26" s="1350"/>
      <c r="AC26" s="1351"/>
      <c r="AD26" s="1351"/>
      <c r="AE26" s="1351"/>
      <c r="AF26" s="1351"/>
      <c r="AG26" s="1351"/>
      <c r="AH26" s="1351"/>
      <c r="AI26" s="1351"/>
      <c r="AJ26" s="1351"/>
      <c r="AK26" s="1351"/>
      <c r="AL26" s="1351"/>
      <c r="AM26" s="1351"/>
      <c r="AN26" s="1351"/>
      <c r="AO26" s="1351"/>
      <c r="AP26" s="1351"/>
      <c r="AQ26" s="1351"/>
      <c r="AR26" s="1351"/>
      <c r="AS26" s="1351"/>
      <c r="AT26" s="1351"/>
      <c r="AU26" s="1351"/>
      <c r="AV26" s="1351"/>
      <c r="AW26" s="1351"/>
      <c r="AX26" s="1351"/>
      <c r="AY26" s="1351"/>
      <c r="AZ26" s="1351"/>
      <c r="BA26" s="1351"/>
      <c r="BB26" s="1351"/>
      <c r="BC26" s="1351"/>
      <c r="BD26" s="1351"/>
      <c r="BE26" s="1351"/>
      <c r="BF26" s="1351"/>
      <c r="BG26" s="1351"/>
      <c r="BH26" s="1351"/>
      <c r="BI26" s="1351"/>
      <c r="BJ26" s="1351"/>
      <c r="BK26" s="1351"/>
      <c r="BL26" s="1351"/>
      <c r="BM26" s="1351"/>
      <c r="BN26" s="1351"/>
      <c r="BO26" s="1351"/>
      <c r="BP26" s="1351"/>
    </row>
    <row r="27" spans="1:68" ht="21" customHeight="1">
      <c r="A27" s="1328" t="s">
        <v>325</v>
      </c>
      <c r="B27" s="1328" t="s">
        <v>326</v>
      </c>
      <c r="C27" s="1353">
        <v>151872.3160822021</v>
      </c>
      <c r="D27" s="1303">
        <v>17</v>
      </c>
      <c r="E27" s="1355">
        <v>195251.33971291865</v>
      </c>
      <c r="F27" s="1303">
        <v>12</v>
      </c>
      <c r="G27" s="1357">
        <v>152710.46121845243</v>
      </c>
      <c r="H27" s="1303">
        <v>16</v>
      </c>
      <c r="I27" s="1355">
        <v>138429.7560331825</v>
      </c>
      <c r="J27" s="1303">
        <v>10</v>
      </c>
      <c r="K27" s="1357">
        <v>105045.93301435407</v>
      </c>
      <c r="L27" s="1303">
        <v>40</v>
      </c>
      <c r="M27" s="1370">
        <v>137784.73255061478</v>
      </c>
      <c r="N27" s="1371">
        <v>11</v>
      </c>
      <c r="O27" s="1353">
        <v>30858.808446455507</v>
      </c>
      <c r="P27" s="1303">
        <v>4</v>
      </c>
      <c r="Q27" s="1355">
        <v>39043.732057416266</v>
      </c>
      <c r="R27" s="1372">
        <v>3</v>
      </c>
      <c r="S27" s="1355">
        <v>31016.95294443931</v>
      </c>
      <c r="T27" s="1372">
        <v>4</v>
      </c>
      <c r="U27" s="1357">
        <v>321160.88056184014</v>
      </c>
      <c r="V27" s="1303">
        <v>11</v>
      </c>
      <c r="W27" s="1355">
        <v>339341.004784689</v>
      </c>
      <c r="X27" s="1372">
        <v>26</v>
      </c>
      <c r="Y27" s="1355">
        <v>321512.1467135065</v>
      </c>
      <c r="Z27" s="1371">
        <v>11</v>
      </c>
      <c r="AA27" s="1373">
        <v>17</v>
      </c>
      <c r="AB27" s="1350"/>
      <c r="AC27" s="1351"/>
      <c r="AD27" s="1351"/>
      <c r="AE27" s="1351"/>
      <c r="AF27" s="1351"/>
      <c r="AG27" s="1351"/>
      <c r="AH27" s="1351"/>
      <c r="AI27" s="1351"/>
      <c r="AJ27" s="1351"/>
      <c r="AK27" s="1351"/>
      <c r="AL27" s="1351"/>
      <c r="AM27" s="1351"/>
      <c r="AN27" s="1351"/>
      <c r="AO27" s="1351"/>
      <c r="AP27" s="1351"/>
      <c r="AQ27" s="1351"/>
      <c r="AR27" s="1351"/>
      <c r="AS27" s="1351"/>
      <c r="AT27" s="1351"/>
      <c r="AU27" s="1351"/>
      <c r="AV27" s="1351"/>
      <c r="AW27" s="1351"/>
      <c r="AX27" s="1351"/>
      <c r="AY27" s="1351"/>
      <c r="AZ27" s="1351"/>
      <c r="BA27" s="1351"/>
      <c r="BB27" s="1351"/>
      <c r="BC27" s="1351"/>
      <c r="BD27" s="1351"/>
      <c r="BE27" s="1351"/>
      <c r="BF27" s="1351"/>
      <c r="BG27" s="1351"/>
      <c r="BH27" s="1351"/>
      <c r="BI27" s="1351"/>
      <c r="BJ27" s="1351"/>
      <c r="BK27" s="1351"/>
      <c r="BL27" s="1351"/>
      <c r="BM27" s="1351"/>
      <c r="BN27" s="1351"/>
      <c r="BO27" s="1351"/>
      <c r="BP27" s="1351"/>
    </row>
    <row r="28" spans="1:68" ht="21" customHeight="1">
      <c r="A28" s="1328" t="s">
        <v>327</v>
      </c>
      <c r="B28" s="1328" t="s">
        <v>328</v>
      </c>
      <c r="C28" s="1353">
        <v>147416.3916114575</v>
      </c>
      <c r="D28" s="1303">
        <v>22</v>
      </c>
      <c r="E28" s="1355">
        <v>71679.61764705883</v>
      </c>
      <c r="F28" s="1303">
        <v>40</v>
      </c>
      <c r="G28" s="1357">
        <v>146182.4207878091</v>
      </c>
      <c r="H28" s="1303">
        <v>22</v>
      </c>
      <c r="I28" s="1355">
        <v>126646.95123733438</v>
      </c>
      <c r="J28" s="1303">
        <v>34</v>
      </c>
      <c r="K28" s="1357">
        <v>199310.85294117648</v>
      </c>
      <c r="L28" s="1303">
        <v>9</v>
      </c>
      <c r="M28" s="1370">
        <v>127830.85609545716</v>
      </c>
      <c r="N28" s="1371">
        <v>32</v>
      </c>
      <c r="O28" s="1353">
        <v>27432.09421278254</v>
      </c>
      <c r="P28" s="1303">
        <v>21</v>
      </c>
      <c r="Q28" s="1355">
        <v>29574.58823529412</v>
      </c>
      <c r="R28" s="1372">
        <v>26</v>
      </c>
      <c r="S28" s="1355">
        <v>27467.001629288865</v>
      </c>
      <c r="T28" s="1372">
        <v>21</v>
      </c>
      <c r="U28" s="1357">
        <v>301495.4370615744</v>
      </c>
      <c r="V28" s="1303">
        <v>25</v>
      </c>
      <c r="W28" s="1355">
        <v>300565.0588235294</v>
      </c>
      <c r="X28" s="1372">
        <v>32</v>
      </c>
      <c r="Y28" s="1355">
        <v>301480.2785125551</v>
      </c>
      <c r="Z28" s="1371">
        <v>23</v>
      </c>
      <c r="AA28" s="1373">
        <v>18</v>
      </c>
      <c r="AB28" s="1350"/>
      <c r="AC28" s="1351"/>
      <c r="AD28" s="1351"/>
      <c r="AE28" s="1351"/>
      <c r="AF28" s="1351"/>
      <c r="AG28" s="1351"/>
      <c r="AH28" s="1351"/>
      <c r="AI28" s="1351"/>
      <c r="AJ28" s="1351"/>
      <c r="AK28" s="1351"/>
      <c r="AL28" s="1351"/>
      <c r="AM28" s="1351"/>
      <c r="AN28" s="1351"/>
      <c r="AO28" s="1351"/>
      <c r="AP28" s="1351"/>
      <c r="AQ28" s="1351"/>
      <c r="AR28" s="1351"/>
      <c r="AS28" s="1351"/>
      <c r="AT28" s="1351"/>
      <c r="AU28" s="1351"/>
      <c r="AV28" s="1351"/>
      <c r="AW28" s="1351"/>
      <c r="AX28" s="1351"/>
      <c r="AY28" s="1351"/>
      <c r="AZ28" s="1351"/>
      <c r="BA28" s="1351"/>
      <c r="BB28" s="1351"/>
      <c r="BC28" s="1351"/>
      <c r="BD28" s="1351"/>
      <c r="BE28" s="1351"/>
      <c r="BF28" s="1351"/>
      <c r="BG28" s="1351"/>
      <c r="BH28" s="1351"/>
      <c r="BI28" s="1351"/>
      <c r="BJ28" s="1351"/>
      <c r="BK28" s="1351"/>
      <c r="BL28" s="1351"/>
      <c r="BM28" s="1351"/>
      <c r="BN28" s="1351"/>
      <c r="BO28" s="1351"/>
      <c r="BP28" s="1351"/>
    </row>
    <row r="29" spans="1:68" ht="21" customHeight="1">
      <c r="A29" s="1328" t="s">
        <v>329</v>
      </c>
      <c r="B29" s="1328" t="s">
        <v>330</v>
      </c>
      <c r="C29" s="1353">
        <v>154219.8290564154</v>
      </c>
      <c r="D29" s="1303">
        <v>15</v>
      </c>
      <c r="E29" s="1355">
        <v>160920.72463768115</v>
      </c>
      <c r="F29" s="1303">
        <v>19</v>
      </c>
      <c r="G29" s="1357">
        <v>154399.5440676319</v>
      </c>
      <c r="H29" s="1303">
        <v>15</v>
      </c>
      <c r="I29" s="1355">
        <v>126965.22596105842</v>
      </c>
      <c r="J29" s="1303">
        <v>33</v>
      </c>
      <c r="K29" s="1357">
        <v>154359.78260869565</v>
      </c>
      <c r="L29" s="1303">
        <v>24</v>
      </c>
      <c r="M29" s="1370">
        <v>127699.93567194635</v>
      </c>
      <c r="N29" s="1371">
        <v>33</v>
      </c>
      <c r="O29" s="1353">
        <v>29892.200698951572</v>
      </c>
      <c r="P29" s="1303">
        <v>7</v>
      </c>
      <c r="Q29" s="1355">
        <v>30867.318840579712</v>
      </c>
      <c r="R29" s="1372">
        <v>23</v>
      </c>
      <c r="S29" s="1355">
        <v>29918.352929744437</v>
      </c>
      <c r="T29" s="1372">
        <v>7</v>
      </c>
      <c r="U29" s="1357">
        <v>311077.25571642537</v>
      </c>
      <c r="V29" s="1303">
        <v>18</v>
      </c>
      <c r="W29" s="1355">
        <v>346147.82608695654</v>
      </c>
      <c r="X29" s="1372">
        <v>21</v>
      </c>
      <c r="Y29" s="1355">
        <v>312017.8326693227</v>
      </c>
      <c r="Z29" s="1371">
        <v>18</v>
      </c>
      <c r="AA29" s="1373">
        <v>19</v>
      </c>
      <c r="AB29" s="1350"/>
      <c r="AC29" s="1351"/>
      <c r="AD29" s="1351"/>
      <c r="AE29" s="1351"/>
      <c r="AF29" s="1351"/>
      <c r="AG29" s="1351"/>
      <c r="AH29" s="1351"/>
      <c r="AI29" s="1351"/>
      <c r="AJ29" s="1351"/>
      <c r="AK29" s="1351"/>
      <c r="AL29" s="1351"/>
      <c r="AM29" s="1351"/>
      <c r="AN29" s="1351"/>
      <c r="AO29" s="1351"/>
      <c r="AP29" s="1351"/>
      <c r="AQ29" s="1351"/>
      <c r="AR29" s="1351"/>
      <c r="AS29" s="1351"/>
      <c r="AT29" s="1351"/>
      <c r="AU29" s="1351"/>
      <c r="AV29" s="1351"/>
      <c r="AW29" s="1351"/>
      <c r="AX29" s="1351"/>
      <c r="AY29" s="1351"/>
      <c r="AZ29" s="1351"/>
      <c r="BA29" s="1351"/>
      <c r="BB29" s="1351"/>
      <c r="BC29" s="1351"/>
      <c r="BD29" s="1351"/>
      <c r="BE29" s="1351"/>
      <c r="BF29" s="1351"/>
      <c r="BG29" s="1351"/>
      <c r="BH29" s="1351"/>
      <c r="BI29" s="1351"/>
      <c r="BJ29" s="1351"/>
      <c r="BK29" s="1351"/>
      <c r="BL29" s="1351"/>
      <c r="BM29" s="1351"/>
      <c r="BN29" s="1351"/>
      <c r="BO29" s="1351"/>
      <c r="BP29" s="1351"/>
    </row>
    <row r="30" spans="1:68" ht="21" customHeight="1">
      <c r="A30" s="1328" t="s">
        <v>331</v>
      </c>
      <c r="B30" s="1328" t="s">
        <v>188</v>
      </c>
      <c r="C30" s="1353">
        <v>147793.19161499853</v>
      </c>
      <c r="D30" s="1303">
        <v>21</v>
      </c>
      <c r="E30" s="1355">
        <v>141716.15942028986</v>
      </c>
      <c r="F30" s="1303">
        <v>26</v>
      </c>
      <c r="G30" s="1357">
        <v>147671.86197916666</v>
      </c>
      <c r="H30" s="1303">
        <v>21</v>
      </c>
      <c r="I30" s="1355">
        <v>130847.58724534987</v>
      </c>
      <c r="J30" s="1303">
        <v>23</v>
      </c>
      <c r="K30" s="1357">
        <v>164876.884057971</v>
      </c>
      <c r="L30" s="1303">
        <v>15</v>
      </c>
      <c r="M30" s="1370">
        <v>131526.9916087963</v>
      </c>
      <c r="N30" s="1371">
        <v>23</v>
      </c>
      <c r="O30" s="1353">
        <v>31737.62326542663</v>
      </c>
      <c r="P30" s="1303">
        <v>1</v>
      </c>
      <c r="Q30" s="1355">
        <v>35031.086956521736</v>
      </c>
      <c r="R30" s="1372">
        <v>10</v>
      </c>
      <c r="S30" s="1355">
        <v>31803.37818287037</v>
      </c>
      <c r="T30" s="1372">
        <v>1</v>
      </c>
      <c r="U30" s="1357">
        <v>310378.402125775</v>
      </c>
      <c r="V30" s="1303">
        <v>19</v>
      </c>
      <c r="W30" s="1355">
        <v>341624.1304347826</v>
      </c>
      <c r="X30" s="1372">
        <v>23</v>
      </c>
      <c r="Y30" s="1355">
        <v>311002.2317708333</v>
      </c>
      <c r="Z30" s="1371">
        <v>19</v>
      </c>
      <c r="AA30" s="1373">
        <v>20</v>
      </c>
      <c r="AB30" s="1350"/>
      <c r="AC30" s="1351"/>
      <c r="AD30" s="1351"/>
      <c r="AE30" s="1351"/>
      <c r="AF30" s="1351"/>
      <c r="AG30" s="1351"/>
      <c r="AH30" s="1351"/>
      <c r="AI30" s="1351"/>
      <c r="AJ30" s="1351"/>
      <c r="AK30" s="1351"/>
      <c r="AL30" s="1351"/>
      <c r="AM30" s="1351"/>
      <c r="AN30" s="1351"/>
      <c r="AO30" s="1351"/>
      <c r="AP30" s="1351"/>
      <c r="AQ30" s="1351"/>
      <c r="AR30" s="1351"/>
      <c r="AS30" s="1351"/>
      <c r="AT30" s="1351"/>
      <c r="AU30" s="1351"/>
      <c r="AV30" s="1351"/>
      <c r="AW30" s="1351"/>
      <c r="AX30" s="1351"/>
      <c r="AY30" s="1351"/>
      <c r="AZ30" s="1351"/>
      <c r="BA30" s="1351"/>
      <c r="BB30" s="1351"/>
      <c r="BC30" s="1351"/>
      <c r="BD30" s="1351"/>
      <c r="BE30" s="1351"/>
      <c r="BF30" s="1351"/>
      <c r="BG30" s="1351"/>
      <c r="BH30" s="1351"/>
      <c r="BI30" s="1351"/>
      <c r="BJ30" s="1351"/>
      <c r="BK30" s="1351"/>
      <c r="BL30" s="1351"/>
      <c r="BM30" s="1351"/>
      <c r="BN30" s="1351"/>
      <c r="BO30" s="1351"/>
      <c r="BP30" s="1351"/>
    </row>
    <row r="31" spans="1:68" ht="21" customHeight="1">
      <c r="A31" s="1328" t="s">
        <v>332</v>
      </c>
      <c r="B31" s="1328" t="s">
        <v>782</v>
      </c>
      <c r="C31" s="1353">
        <v>144433.71364373984</v>
      </c>
      <c r="D31" s="1303">
        <v>23</v>
      </c>
      <c r="E31" s="1355">
        <v>83949.94708994709</v>
      </c>
      <c r="F31" s="1303">
        <v>38</v>
      </c>
      <c r="G31" s="1357">
        <v>143039.63658536586</v>
      </c>
      <c r="H31" s="1303">
        <v>23</v>
      </c>
      <c r="I31" s="1355">
        <v>130431.27612033454</v>
      </c>
      <c r="J31" s="1303">
        <v>24</v>
      </c>
      <c r="K31" s="1357">
        <v>151297.8306878307</v>
      </c>
      <c r="L31" s="1303">
        <v>25</v>
      </c>
      <c r="M31" s="1370">
        <v>130912.22475609757</v>
      </c>
      <c r="N31" s="1371">
        <v>24</v>
      </c>
      <c r="O31" s="1353">
        <v>26635.91936087879</v>
      </c>
      <c r="P31" s="1303">
        <v>25</v>
      </c>
      <c r="Q31" s="1355">
        <v>36654.60317460317</v>
      </c>
      <c r="R31" s="1372">
        <v>6</v>
      </c>
      <c r="S31" s="1355">
        <v>26866.83780487805</v>
      </c>
      <c r="T31" s="1372">
        <v>25</v>
      </c>
      <c r="U31" s="1357">
        <v>301500.9091249532</v>
      </c>
      <c r="V31" s="1303">
        <v>24</v>
      </c>
      <c r="W31" s="1355">
        <v>271902.38095238095</v>
      </c>
      <c r="X31" s="1372">
        <v>37</v>
      </c>
      <c r="Y31" s="1355">
        <v>300818.6991463415</v>
      </c>
      <c r="Z31" s="1371">
        <v>24</v>
      </c>
      <c r="AA31" s="1373">
        <v>21</v>
      </c>
      <c r="AB31" s="1350"/>
      <c r="AC31" s="1351"/>
      <c r="AD31" s="1351"/>
      <c r="AE31" s="1351"/>
      <c r="AF31" s="1351"/>
      <c r="AG31" s="1351"/>
      <c r="AH31" s="1351"/>
      <c r="AI31" s="1351"/>
      <c r="AJ31" s="1351"/>
      <c r="AK31" s="1351"/>
      <c r="AL31" s="1351"/>
      <c r="AM31" s="1351"/>
      <c r="AN31" s="1351"/>
      <c r="AO31" s="1351"/>
      <c r="AP31" s="1351"/>
      <c r="AQ31" s="1351"/>
      <c r="AR31" s="1351"/>
      <c r="AS31" s="1351"/>
      <c r="AT31" s="1351"/>
      <c r="AU31" s="1351"/>
      <c r="AV31" s="1351"/>
      <c r="AW31" s="1351"/>
      <c r="AX31" s="1351"/>
      <c r="AY31" s="1351"/>
      <c r="AZ31" s="1351"/>
      <c r="BA31" s="1351"/>
      <c r="BB31" s="1351"/>
      <c r="BC31" s="1351"/>
      <c r="BD31" s="1351"/>
      <c r="BE31" s="1351"/>
      <c r="BF31" s="1351"/>
      <c r="BG31" s="1351"/>
      <c r="BH31" s="1351"/>
      <c r="BI31" s="1351"/>
      <c r="BJ31" s="1351"/>
      <c r="BK31" s="1351"/>
      <c r="BL31" s="1351"/>
      <c r="BM31" s="1351"/>
      <c r="BN31" s="1351"/>
      <c r="BO31" s="1351"/>
      <c r="BP31" s="1351"/>
    </row>
    <row r="32" spans="1:68" ht="21" customHeight="1">
      <c r="A32" s="1328" t="s">
        <v>334</v>
      </c>
      <c r="B32" s="1328" t="s">
        <v>783</v>
      </c>
      <c r="C32" s="1353">
        <v>169284.98833015063</v>
      </c>
      <c r="D32" s="1303">
        <v>7</v>
      </c>
      <c r="E32" s="1355">
        <v>153437.52808988764</v>
      </c>
      <c r="F32" s="1303">
        <v>22</v>
      </c>
      <c r="G32" s="1357">
        <v>168991.27238650562</v>
      </c>
      <c r="H32" s="1303">
        <v>7</v>
      </c>
      <c r="I32" s="1355">
        <v>122070.9166136219</v>
      </c>
      <c r="J32" s="1303">
        <v>39</v>
      </c>
      <c r="K32" s="1357">
        <v>160704.49438202247</v>
      </c>
      <c r="L32" s="1303">
        <v>18</v>
      </c>
      <c r="M32" s="1370">
        <v>122786.9491878384</v>
      </c>
      <c r="N32" s="1371">
        <v>39</v>
      </c>
      <c r="O32" s="1353">
        <v>24207.85911309145</v>
      </c>
      <c r="P32" s="1303">
        <v>34</v>
      </c>
      <c r="Q32" s="1355">
        <v>26188.988764044945</v>
      </c>
      <c r="R32" s="1372">
        <v>33</v>
      </c>
      <c r="S32" s="1355">
        <v>24244.57725947522</v>
      </c>
      <c r="T32" s="1372">
        <v>34</v>
      </c>
      <c r="U32" s="1357">
        <v>315563.764056864</v>
      </c>
      <c r="V32" s="1303">
        <v>15</v>
      </c>
      <c r="W32" s="1355">
        <v>340331.01123595505</v>
      </c>
      <c r="X32" s="1372">
        <v>24</v>
      </c>
      <c r="Y32" s="1355">
        <v>316022.7988338192</v>
      </c>
      <c r="Z32" s="1371">
        <v>14</v>
      </c>
      <c r="AA32" s="1373">
        <v>22</v>
      </c>
      <c r="AB32" s="1350"/>
      <c r="AC32" s="1351"/>
      <c r="AD32" s="1351"/>
      <c r="AE32" s="1351"/>
      <c r="AF32" s="1351"/>
      <c r="AG32" s="1351"/>
      <c r="AH32" s="1351"/>
      <c r="AI32" s="1351"/>
      <c r="AJ32" s="1351"/>
      <c r="AK32" s="1351"/>
      <c r="AL32" s="1351"/>
      <c r="AM32" s="1351"/>
      <c r="AN32" s="1351"/>
      <c r="AO32" s="1351"/>
      <c r="AP32" s="1351"/>
      <c r="AQ32" s="1351"/>
      <c r="AR32" s="1351"/>
      <c r="AS32" s="1351"/>
      <c r="AT32" s="1351"/>
      <c r="AU32" s="1351"/>
      <c r="AV32" s="1351"/>
      <c r="AW32" s="1351"/>
      <c r="AX32" s="1351"/>
      <c r="AY32" s="1351"/>
      <c r="AZ32" s="1351"/>
      <c r="BA32" s="1351"/>
      <c r="BB32" s="1351"/>
      <c r="BC32" s="1351"/>
      <c r="BD32" s="1351"/>
      <c r="BE32" s="1351"/>
      <c r="BF32" s="1351"/>
      <c r="BG32" s="1351"/>
      <c r="BH32" s="1351"/>
      <c r="BI32" s="1351"/>
      <c r="BJ32" s="1351"/>
      <c r="BK32" s="1351"/>
      <c r="BL32" s="1351"/>
      <c r="BM32" s="1351"/>
      <c r="BN32" s="1351"/>
      <c r="BO32" s="1351"/>
      <c r="BP32" s="1351"/>
    </row>
    <row r="33" spans="1:68" ht="21" customHeight="1">
      <c r="A33" s="1328" t="s">
        <v>336</v>
      </c>
      <c r="B33" s="1328" t="s">
        <v>337</v>
      </c>
      <c r="C33" s="1353">
        <v>154520.52867336152</v>
      </c>
      <c r="D33" s="1303">
        <v>14</v>
      </c>
      <c r="E33" s="1355">
        <v>203858.56115107914</v>
      </c>
      <c r="F33" s="1303">
        <v>9</v>
      </c>
      <c r="G33" s="1357">
        <v>155410.36732840276</v>
      </c>
      <c r="H33" s="1303">
        <v>14</v>
      </c>
      <c r="I33" s="1355">
        <v>146136.8041754757</v>
      </c>
      <c r="J33" s="1303">
        <v>6</v>
      </c>
      <c r="K33" s="1357">
        <v>244451.43884892086</v>
      </c>
      <c r="L33" s="1303">
        <v>4</v>
      </c>
      <c r="M33" s="1370">
        <v>147909.96289087844</v>
      </c>
      <c r="N33" s="1371">
        <v>6</v>
      </c>
      <c r="O33" s="1353">
        <v>29577.53990486258</v>
      </c>
      <c r="P33" s="1303">
        <v>9</v>
      </c>
      <c r="Q33" s="1355">
        <v>29769.4964028777</v>
      </c>
      <c r="R33" s="1372">
        <v>25</v>
      </c>
      <c r="S33" s="1355">
        <v>29581.0019462826</v>
      </c>
      <c r="T33" s="1372">
        <v>9</v>
      </c>
      <c r="U33" s="1357">
        <v>330234.8727536998</v>
      </c>
      <c r="V33" s="1303">
        <v>6</v>
      </c>
      <c r="W33" s="1355">
        <v>478079.4964028777</v>
      </c>
      <c r="X33" s="1372">
        <v>3</v>
      </c>
      <c r="Y33" s="1355">
        <v>332901.33216556377</v>
      </c>
      <c r="Z33" s="1371">
        <v>6</v>
      </c>
      <c r="AA33" s="1373">
        <v>23</v>
      </c>
      <c r="AB33" s="1350"/>
      <c r="AC33" s="1351"/>
      <c r="AD33" s="1351"/>
      <c r="AE33" s="1351"/>
      <c r="AF33" s="1351"/>
      <c r="AG33" s="1351"/>
      <c r="AH33" s="1351"/>
      <c r="AI33" s="1351"/>
      <c r="AJ33" s="1351"/>
      <c r="AK33" s="1351"/>
      <c r="AL33" s="1351"/>
      <c r="AM33" s="1351"/>
      <c r="AN33" s="1351"/>
      <c r="AO33" s="1351"/>
      <c r="AP33" s="1351"/>
      <c r="AQ33" s="1351"/>
      <c r="AR33" s="1351"/>
      <c r="AS33" s="1351"/>
      <c r="AT33" s="1351"/>
      <c r="AU33" s="1351"/>
      <c r="AV33" s="1351"/>
      <c r="AW33" s="1351"/>
      <c r="AX33" s="1351"/>
      <c r="AY33" s="1351"/>
      <c r="AZ33" s="1351"/>
      <c r="BA33" s="1351"/>
      <c r="BB33" s="1351"/>
      <c r="BC33" s="1351"/>
      <c r="BD33" s="1351"/>
      <c r="BE33" s="1351"/>
      <c r="BF33" s="1351"/>
      <c r="BG33" s="1351"/>
      <c r="BH33" s="1351"/>
      <c r="BI33" s="1351"/>
      <c r="BJ33" s="1351"/>
      <c r="BK33" s="1351"/>
      <c r="BL33" s="1351"/>
      <c r="BM33" s="1351"/>
      <c r="BN33" s="1351"/>
      <c r="BO33" s="1351"/>
      <c r="BP33" s="1351"/>
    </row>
    <row r="34" spans="1:68" ht="21" customHeight="1">
      <c r="A34" s="1328" t="s">
        <v>338</v>
      </c>
      <c r="B34" s="1328" t="s">
        <v>339</v>
      </c>
      <c r="C34" s="1353">
        <v>150467.844292411</v>
      </c>
      <c r="D34" s="1303">
        <v>19</v>
      </c>
      <c r="E34" s="1355">
        <v>90171.78082191781</v>
      </c>
      <c r="F34" s="1303">
        <v>37</v>
      </c>
      <c r="G34" s="1357">
        <v>149915.2943760984</v>
      </c>
      <c r="H34" s="1303">
        <v>19</v>
      </c>
      <c r="I34" s="1355">
        <v>150270.2398327632</v>
      </c>
      <c r="J34" s="1303">
        <v>4</v>
      </c>
      <c r="K34" s="1357">
        <v>120451.23287671233</v>
      </c>
      <c r="L34" s="1303">
        <v>39</v>
      </c>
      <c r="M34" s="1370">
        <v>149996.98004017072</v>
      </c>
      <c r="N34" s="1371">
        <v>4</v>
      </c>
      <c r="O34" s="1353">
        <v>28510.058279488156</v>
      </c>
      <c r="P34" s="1303">
        <v>15</v>
      </c>
      <c r="Q34" s="1355">
        <v>25715.890410958906</v>
      </c>
      <c r="R34" s="1372">
        <v>36</v>
      </c>
      <c r="S34" s="1355">
        <v>28484.45267386392</v>
      </c>
      <c r="T34" s="1372">
        <v>16</v>
      </c>
      <c r="U34" s="1357">
        <v>329248.1424046624</v>
      </c>
      <c r="V34" s="1303">
        <v>7</v>
      </c>
      <c r="W34" s="1355">
        <v>236338.90410958903</v>
      </c>
      <c r="X34" s="1372">
        <v>39</v>
      </c>
      <c r="Y34" s="1355">
        <v>328396.72709013306</v>
      </c>
      <c r="Z34" s="1371">
        <v>7</v>
      </c>
      <c r="AA34" s="1373">
        <v>24</v>
      </c>
      <c r="AB34" s="1350"/>
      <c r="AC34" s="1351"/>
      <c r="AD34" s="1351"/>
      <c r="AE34" s="1351"/>
      <c r="AF34" s="1351"/>
      <c r="AG34" s="1351"/>
      <c r="AH34" s="1351"/>
      <c r="AI34" s="1351"/>
      <c r="AJ34" s="1351"/>
      <c r="AK34" s="1351"/>
      <c r="AL34" s="1351"/>
      <c r="AM34" s="1351"/>
      <c r="AN34" s="1351"/>
      <c r="AO34" s="1351"/>
      <c r="AP34" s="1351"/>
      <c r="AQ34" s="1351"/>
      <c r="AR34" s="1351"/>
      <c r="AS34" s="1351"/>
      <c r="AT34" s="1351"/>
      <c r="AU34" s="1351"/>
      <c r="AV34" s="1351"/>
      <c r="AW34" s="1351"/>
      <c r="AX34" s="1351"/>
      <c r="AY34" s="1351"/>
      <c r="AZ34" s="1351"/>
      <c r="BA34" s="1351"/>
      <c r="BB34" s="1351"/>
      <c r="BC34" s="1351"/>
      <c r="BD34" s="1351"/>
      <c r="BE34" s="1351"/>
      <c r="BF34" s="1351"/>
      <c r="BG34" s="1351"/>
      <c r="BH34" s="1351"/>
      <c r="BI34" s="1351"/>
      <c r="BJ34" s="1351"/>
      <c r="BK34" s="1351"/>
      <c r="BL34" s="1351"/>
      <c r="BM34" s="1351"/>
      <c r="BN34" s="1351"/>
      <c r="BO34" s="1351"/>
      <c r="BP34" s="1351"/>
    </row>
    <row r="35" spans="1:68" ht="21" customHeight="1">
      <c r="A35" s="1328" t="s">
        <v>340</v>
      </c>
      <c r="B35" s="1328" t="s">
        <v>341</v>
      </c>
      <c r="C35" s="1353">
        <v>138842.5957309185</v>
      </c>
      <c r="D35" s="1303">
        <v>26</v>
      </c>
      <c r="E35" s="1355">
        <v>57248.529411764706</v>
      </c>
      <c r="F35" s="1303">
        <v>41</v>
      </c>
      <c r="G35" s="1357">
        <v>137086.7740506329</v>
      </c>
      <c r="H35" s="1303">
        <v>27</v>
      </c>
      <c r="I35" s="1355">
        <v>140175.43337645536</v>
      </c>
      <c r="J35" s="1303">
        <v>8</v>
      </c>
      <c r="K35" s="1357">
        <v>126957.5</v>
      </c>
      <c r="L35" s="1303">
        <v>36</v>
      </c>
      <c r="M35" s="1370">
        <v>139890.99683544305</v>
      </c>
      <c r="N35" s="1371">
        <v>8</v>
      </c>
      <c r="O35" s="1353">
        <v>22716.73997412678</v>
      </c>
      <c r="P35" s="1303">
        <v>40</v>
      </c>
      <c r="Q35" s="1355">
        <v>22613.823529411766</v>
      </c>
      <c r="R35" s="1372">
        <v>38</v>
      </c>
      <c r="S35" s="1355">
        <v>22714.525316455696</v>
      </c>
      <c r="T35" s="1372">
        <v>41</v>
      </c>
      <c r="U35" s="1357">
        <v>301734.76908150065</v>
      </c>
      <c r="V35" s="1303">
        <v>23</v>
      </c>
      <c r="W35" s="1355">
        <v>206819.85294117648</v>
      </c>
      <c r="X35" s="1372">
        <v>40</v>
      </c>
      <c r="Y35" s="1355">
        <v>299692.29620253167</v>
      </c>
      <c r="Z35" s="1371">
        <v>28</v>
      </c>
      <c r="AA35" s="1373">
        <v>25</v>
      </c>
      <c r="AB35" s="1350"/>
      <c r="AC35" s="1351"/>
      <c r="AD35" s="1351"/>
      <c r="AE35" s="1351"/>
      <c r="AF35" s="1351"/>
      <c r="AG35" s="1351"/>
      <c r="AH35" s="1351"/>
      <c r="AI35" s="1351"/>
      <c r="AJ35" s="1351"/>
      <c r="AK35" s="1351"/>
      <c r="AL35" s="1351"/>
      <c r="AM35" s="1351"/>
      <c r="AN35" s="1351"/>
      <c r="AO35" s="1351"/>
      <c r="AP35" s="1351"/>
      <c r="AQ35" s="1351"/>
      <c r="AR35" s="1351"/>
      <c r="AS35" s="1351"/>
      <c r="AT35" s="1351"/>
      <c r="AU35" s="1351"/>
      <c r="AV35" s="1351"/>
      <c r="AW35" s="1351"/>
      <c r="AX35" s="1351"/>
      <c r="AY35" s="1351"/>
      <c r="AZ35" s="1351"/>
      <c r="BA35" s="1351"/>
      <c r="BB35" s="1351"/>
      <c r="BC35" s="1351"/>
      <c r="BD35" s="1351"/>
      <c r="BE35" s="1351"/>
      <c r="BF35" s="1351"/>
      <c r="BG35" s="1351"/>
      <c r="BH35" s="1351"/>
      <c r="BI35" s="1351"/>
      <c r="BJ35" s="1351"/>
      <c r="BK35" s="1351"/>
      <c r="BL35" s="1351"/>
      <c r="BM35" s="1351"/>
      <c r="BN35" s="1351"/>
      <c r="BO35" s="1351"/>
      <c r="BP35" s="1351"/>
    </row>
    <row r="36" spans="1:68" ht="21" customHeight="1">
      <c r="A36" s="1328" t="s">
        <v>342</v>
      </c>
      <c r="B36" s="1328" t="s">
        <v>343</v>
      </c>
      <c r="C36" s="1353">
        <v>134130.05494505496</v>
      </c>
      <c r="D36" s="1303">
        <v>30</v>
      </c>
      <c r="E36" s="1355">
        <v>99635.67901234567</v>
      </c>
      <c r="F36" s="1303">
        <v>34</v>
      </c>
      <c r="G36" s="1357">
        <v>133475.2519334427</v>
      </c>
      <c r="H36" s="1303">
        <v>34</v>
      </c>
      <c r="I36" s="1355">
        <v>134609.23220258002</v>
      </c>
      <c r="J36" s="1303">
        <v>16</v>
      </c>
      <c r="K36" s="1357">
        <v>157816.17283950618</v>
      </c>
      <c r="L36" s="1303">
        <v>22</v>
      </c>
      <c r="M36" s="1370">
        <v>135049.76704944926</v>
      </c>
      <c r="N36" s="1371">
        <v>16</v>
      </c>
      <c r="O36" s="1353">
        <v>25022.64691829909</v>
      </c>
      <c r="P36" s="1303">
        <v>32</v>
      </c>
      <c r="Q36" s="1355">
        <v>31283.58024691358</v>
      </c>
      <c r="R36" s="1372">
        <v>19</v>
      </c>
      <c r="S36" s="1355">
        <v>25141.497539254746</v>
      </c>
      <c r="T36" s="1372">
        <v>32</v>
      </c>
      <c r="U36" s="1357">
        <v>293761.93406593404</v>
      </c>
      <c r="V36" s="1303">
        <v>29</v>
      </c>
      <c r="W36" s="1355">
        <v>288735.43209876545</v>
      </c>
      <c r="X36" s="1372">
        <v>34</v>
      </c>
      <c r="Y36" s="1355">
        <v>293666.5165221467</v>
      </c>
      <c r="Z36" s="1371">
        <v>30</v>
      </c>
      <c r="AA36" s="1373">
        <v>26</v>
      </c>
      <c r="AB36" s="1350"/>
      <c r="AC36" s="1351"/>
      <c r="AD36" s="1351"/>
      <c r="AE36" s="1351"/>
      <c r="AF36" s="1351"/>
      <c r="AG36" s="1351"/>
      <c r="AH36" s="1351"/>
      <c r="AI36" s="1351"/>
      <c r="AJ36" s="1351"/>
      <c r="AK36" s="1351"/>
      <c r="AL36" s="1351"/>
      <c r="AM36" s="1351"/>
      <c r="AN36" s="1351"/>
      <c r="AO36" s="1351"/>
      <c r="AP36" s="1351"/>
      <c r="AQ36" s="1351"/>
      <c r="AR36" s="1351"/>
      <c r="AS36" s="1351"/>
      <c r="AT36" s="1351"/>
      <c r="AU36" s="1351"/>
      <c r="AV36" s="1351"/>
      <c r="AW36" s="1351"/>
      <c r="AX36" s="1351"/>
      <c r="AY36" s="1351"/>
      <c r="AZ36" s="1351"/>
      <c r="BA36" s="1351"/>
      <c r="BB36" s="1351"/>
      <c r="BC36" s="1351"/>
      <c r="BD36" s="1351"/>
      <c r="BE36" s="1351"/>
      <c r="BF36" s="1351"/>
      <c r="BG36" s="1351"/>
      <c r="BH36" s="1351"/>
      <c r="BI36" s="1351"/>
      <c r="BJ36" s="1351"/>
      <c r="BK36" s="1351"/>
      <c r="BL36" s="1351"/>
      <c r="BM36" s="1351"/>
      <c r="BN36" s="1351"/>
      <c r="BO36" s="1351"/>
      <c r="BP36" s="1351"/>
    </row>
    <row r="37" spans="1:68" ht="21" customHeight="1">
      <c r="A37" s="1328" t="s">
        <v>344</v>
      </c>
      <c r="B37" s="1328" t="s">
        <v>784</v>
      </c>
      <c r="C37" s="1353">
        <v>186186.98578908003</v>
      </c>
      <c r="D37" s="1303">
        <v>1</v>
      </c>
      <c r="E37" s="1355">
        <v>77573.57142857143</v>
      </c>
      <c r="F37" s="1303">
        <v>39</v>
      </c>
      <c r="G37" s="1357">
        <v>183959.01831501833</v>
      </c>
      <c r="H37" s="1303">
        <v>1</v>
      </c>
      <c r="I37" s="1355">
        <v>135731.31637995513</v>
      </c>
      <c r="J37" s="1303">
        <v>13</v>
      </c>
      <c r="K37" s="1357">
        <v>88830</v>
      </c>
      <c r="L37" s="1303">
        <v>41</v>
      </c>
      <c r="M37" s="1370">
        <v>134769.2380952381</v>
      </c>
      <c r="N37" s="1371">
        <v>17</v>
      </c>
      <c r="O37" s="1353">
        <v>21459.442782348542</v>
      </c>
      <c r="P37" s="1303">
        <v>45</v>
      </c>
      <c r="Q37" s="1355">
        <v>26019.285714285714</v>
      </c>
      <c r="R37" s="1372">
        <v>35</v>
      </c>
      <c r="S37" s="1355">
        <v>21552.978021978022</v>
      </c>
      <c r="T37" s="1372">
        <v>44</v>
      </c>
      <c r="U37" s="1357">
        <v>343377.7449513837</v>
      </c>
      <c r="V37" s="1303">
        <v>4</v>
      </c>
      <c r="W37" s="1355">
        <v>192422.85714285713</v>
      </c>
      <c r="X37" s="1372">
        <v>41</v>
      </c>
      <c r="Y37" s="1355">
        <v>340281.2344322344</v>
      </c>
      <c r="Z37" s="1371">
        <v>5</v>
      </c>
      <c r="AA37" s="1373">
        <v>27</v>
      </c>
      <c r="AB37" s="1350"/>
      <c r="AC37" s="1351"/>
      <c r="AD37" s="1351"/>
      <c r="AE37" s="1351"/>
      <c r="AF37" s="1351"/>
      <c r="AG37" s="1351"/>
      <c r="AH37" s="1351"/>
      <c r="AI37" s="1351"/>
      <c r="AJ37" s="1351"/>
      <c r="AK37" s="1351"/>
      <c r="AL37" s="1351"/>
      <c r="AM37" s="1351"/>
      <c r="AN37" s="1351"/>
      <c r="AO37" s="1351"/>
      <c r="AP37" s="1351"/>
      <c r="AQ37" s="1351"/>
      <c r="AR37" s="1351"/>
      <c r="AS37" s="1351"/>
      <c r="AT37" s="1351"/>
      <c r="AU37" s="1351"/>
      <c r="AV37" s="1351"/>
      <c r="AW37" s="1351"/>
      <c r="AX37" s="1351"/>
      <c r="AY37" s="1351"/>
      <c r="AZ37" s="1351"/>
      <c r="BA37" s="1351"/>
      <c r="BB37" s="1351"/>
      <c r="BC37" s="1351"/>
      <c r="BD37" s="1351"/>
      <c r="BE37" s="1351"/>
      <c r="BF37" s="1351"/>
      <c r="BG37" s="1351"/>
      <c r="BH37" s="1351"/>
      <c r="BI37" s="1351"/>
      <c r="BJ37" s="1351"/>
      <c r="BK37" s="1351"/>
      <c r="BL37" s="1351"/>
      <c r="BM37" s="1351"/>
      <c r="BN37" s="1351"/>
      <c r="BO37" s="1351"/>
      <c r="BP37" s="1351"/>
    </row>
    <row r="38" spans="1:68" ht="21" customHeight="1">
      <c r="A38" s="1328" t="s">
        <v>345</v>
      </c>
      <c r="B38" s="1328" t="s">
        <v>346</v>
      </c>
      <c r="C38" s="1353">
        <v>121238.53166986564</v>
      </c>
      <c r="D38" s="1303">
        <v>39</v>
      </c>
      <c r="E38" s="1355">
        <v>273902.8703703704</v>
      </c>
      <c r="F38" s="1303">
        <v>1</v>
      </c>
      <c r="G38" s="1357">
        <v>123466.00378276141</v>
      </c>
      <c r="H38" s="1303">
        <v>39</v>
      </c>
      <c r="I38" s="1355">
        <v>127724.55168631751</v>
      </c>
      <c r="J38" s="1303">
        <v>30</v>
      </c>
      <c r="K38" s="1357">
        <v>245436.57407407407</v>
      </c>
      <c r="L38" s="1303">
        <v>3</v>
      </c>
      <c r="M38" s="1370">
        <v>129442.0467441232</v>
      </c>
      <c r="N38" s="1371">
        <v>29</v>
      </c>
      <c r="O38" s="1353">
        <v>26557.393748286264</v>
      </c>
      <c r="P38" s="1303">
        <v>26</v>
      </c>
      <c r="Q38" s="1355">
        <v>29141.48148148148</v>
      </c>
      <c r="R38" s="1372">
        <v>27</v>
      </c>
      <c r="S38" s="1355">
        <v>26595.097271007835</v>
      </c>
      <c r="T38" s="1372">
        <v>26</v>
      </c>
      <c r="U38" s="1357">
        <v>275520.47710446944</v>
      </c>
      <c r="V38" s="1303">
        <v>40</v>
      </c>
      <c r="W38" s="1355">
        <v>548480.925925926</v>
      </c>
      <c r="X38" s="1372">
        <v>2</v>
      </c>
      <c r="Y38" s="1355">
        <v>279503.14779789245</v>
      </c>
      <c r="Z38" s="1371">
        <v>39</v>
      </c>
      <c r="AA38" s="1373">
        <v>28</v>
      </c>
      <c r="AB38" s="1350"/>
      <c r="AC38" s="1351"/>
      <c r="AD38" s="1351"/>
      <c r="AE38" s="1351"/>
      <c r="AF38" s="1351"/>
      <c r="AG38" s="1351"/>
      <c r="AH38" s="1351"/>
      <c r="AI38" s="1351"/>
      <c r="AJ38" s="1351"/>
      <c r="AK38" s="1351"/>
      <c r="AL38" s="1351"/>
      <c r="AM38" s="1351"/>
      <c r="AN38" s="1351"/>
      <c r="AO38" s="1351"/>
      <c r="AP38" s="1351"/>
      <c r="AQ38" s="1351"/>
      <c r="AR38" s="1351"/>
      <c r="AS38" s="1351"/>
      <c r="AT38" s="1351"/>
      <c r="AU38" s="1351"/>
      <c r="AV38" s="1351"/>
      <c r="AW38" s="1351"/>
      <c r="AX38" s="1351"/>
      <c r="AY38" s="1351"/>
      <c r="AZ38" s="1351"/>
      <c r="BA38" s="1351"/>
      <c r="BB38" s="1351"/>
      <c r="BC38" s="1351"/>
      <c r="BD38" s="1351"/>
      <c r="BE38" s="1351"/>
      <c r="BF38" s="1351"/>
      <c r="BG38" s="1351"/>
      <c r="BH38" s="1351"/>
      <c r="BI38" s="1351"/>
      <c r="BJ38" s="1351"/>
      <c r="BK38" s="1351"/>
      <c r="BL38" s="1351"/>
      <c r="BM38" s="1351"/>
      <c r="BN38" s="1351"/>
      <c r="BO38" s="1351"/>
      <c r="BP38" s="1351"/>
    </row>
    <row r="39" spans="1:68" ht="21" customHeight="1">
      <c r="A39" s="1328" t="s">
        <v>347</v>
      </c>
      <c r="B39" s="1328" t="s">
        <v>785</v>
      </c>
      <c r="C39" s="1353">
        <v>148420.08844090393</v>
      </c>
      <c r="D39" s="1303">
        <v>20</v>
      </c>
      <c r="E39" s="1355">
        <v>122360.17064846416</v>
      </c>
      <c r="F39" s="1303">
        <v>28</v>
      </c>
      <c r="G39" s="1357">
        <v>148012.7718980049</v>
      </c>
      <c r="H39" s="1303">
        <v>20</v>
      </c>
      <c r="I39" s="1355">
        <v>129863.93762531837</v>
      </c>
      <c r="J39" s="1303">
        <v>27</v>
      </c>
      <c r="K39" s="1357">
        <v>121821.02389078499</v>
      </c>
      <c r="L39" s="1303">
        <v>38</v>
      </c>
      <c r="M39" s="1370">
        <v>129738.22687506668</v>
      </c>
      <c r="N39" s="1371">
        <v>28</v>
      </c>
      <c r="O39" s="1353">
        <v>25059.40551671815</v>
      </c>
      <c r="P39" s="1303">
        <v>31</v>
      </c>
      <c r="Q39" s="1355">
        <v>36303.82252559727</v>
      </c>
      <c r="R39" s="1372">
        <v>7</v>
      </c>
      <c r="S39" s="1355">
        <v>25235.155766563534</v>
      </c>
      <c r="T39" s="1372">
        <v>30</v>
      </c>
      <c r="U39" s="1357">
        <v>303343.43158294045</v>
      </c>
      <c r="V39" s="1303">
        <v>22</v>
      </c>
      <c r="W39" s="1355">
        <v>280485.0170648464</v>
      </c>
      <c r="X39" s="1372">
        <v>35</v>
      </c>
      <c r="Y39" s="1355">
        <v>302986.1545396351</v>
      </c>
      <c r="Z39" s="1371">
        <v>22</v>
      </c>
      <c r="AA39" s="1373">
        <v>29</v>
      </c>
      <c r="AB39" s="1350"/>
      <c r="AC39" s="1351"/>
      <c r="AD39" s="1351"/>
      <c r="AE39" s="1351"/>
      <c r="AF39" s="1351"/>
      <c r="AG39" s="1351"/>
      <c r="AH39" s="1351"/>
      <c r="AI39" s="1351"/>
      <c r="AJ39" s="1351"/>
      <c r="AK39" s="1351"/>
      <c r="AL39" s="1351"/>
      <c r="AM39" s="1351"/>
      <c r="AN39" s="1351"/>
      <c r="AO39" s="1351"/>
      <c r="AP39" s="1351"/>
      <c r="AQ39" s="1351"/>
      <c r="AR39" s="1351"/>
      <c r="AS39" s="1351"/>
      <c r="AT39" s="1351"/>
      <c r="AU39" s="1351"/>
      <c r="AV39" s="1351"/>
      <c r="AW39" s="1351"/>
      <c r="AX39" s="1351"/>
      <c r="AY39" s="1351"/>
      <c r="AZ39" s="1351"/>
      <c r="BA39" s="1351"/>
      <c r="BB39" s="1351"/>
      <c r="BC39" s="1351"/>
      <c r="BD39" s="1351"/>
      <c r="BE39" s="1351"/>
      <c r="BF39" s="1351"/>
      <c r="BG39" s="1351"/>
      <c r="BH39" s="1351"/>
      <c r="BI39" s="1351"/>
      <c r="BJ39" s="1351"/>
      <c r="BK39" s="1351"/>
      <c r="BL39" s="1351"/>
      <c r="BM39" s="1351"/>
      <c r="BN39" s="1351"/>
      <c r="BO39" s="1351"/>
      <c r="BP39" s="1351"/>
    </row>
    <row r="40" spans="1:68" ht="21" customHeight="1">
      <c r="A40" s="1328" t="s">
        <v>349</v>
      </c>
      <c r="B40" s="1328" t="s">
        <v>350</v>
      </c>
      <c r="C40" s="1353">
        <v>180297.07937743192</v>
      </c>
      <c r="D40" s="1303">
        <v>3</v>
      </c>
      <c r="E40" s="1355">
        <v>162620.93023255814</v>
      </c>
      <c r="F40" s="1303">
        <v>18</v>
      </c>
      <c r="G40" s="1357">
        <v>179911.3527023598</v>
      </c>
      <c r="H40" s="1303">
        <v>3</v>
      </c>
      <c r="I40" s="1355">
        <v>182897.6531776913</v>
      </c>
      <c r="J40" s="1303">
        <v>1</v>
      </c>
      <c r="K40" s="1357">
        <v>180128.37209302327</v>
      </c>
      <c r="L40" s="1303">
        <v>10</v>
      </c>
      <c r="M40" s="1370">
        <v>182837.2222786095</v>
      </c>
      <c r="N40" s="1371">
        <v>1</v>
      </c>
      <c r="O40" s="1353">
        <v>22621.882230869</v>
      </c>
      <c r="P40" s="1303">
        <v>41</v>
      </c>
      <c r="Q40" s="1355">
        <v>58174.06976744186</v>
      </c>
      <c r="R40" s="1372">
        <v>1</v>
      </c>
      <c r="S40" s="1355">
        <v>23397.697538695764</v>
      </c>
      <c r="T40" s="1372">
        <v>37</v>
      </c>
      <c r="U40" s="1357">
        <v>385816.6147859922</v>
      </c>
      <c r="V40" s="1303">
        <v>1</v>
      </c>
      <c r="W40" s="1355">
        <v>400923.37209302327</v>
      </c>
      <c r="X40" s="1372">
        <v>10</v>
      </c>
      <c r="Y40" s="1355">
        <v>386146.2725196651</v>
      </c>
      <c r="Z40" s="1371">
        <v>1</v>
      </c>
      <c r="AA40" s="1373">
        <v>30</v>
      </c>
      <c r="AB40" s="1350"/>
      <c r="AC40" s="1351"/>
      <c r="AD40" s="1351"/>
      <c r="AE40" s="1351"/>
      <c r="AF40" s="1351"/>
      <c r="AG40" s="1351"/>
      <c r="AH40" s="1351"/>
      <c r="AI40" s="1351"/>
      <c r="AJ40" s="1351"/>
      <c r="AK40" s="1351"/>
      <c r="AL40" s="1351"/>
      <c r="AM40" s="1351"/>
      <c r="AN40" s="1351"/>
      <c r="AO40" s="1351"/>
      <c r="AP40" s="1351"/>
      <c r="AQ40" s="1351"/>
      <c r="AR40" s="1351"/>
      <c r="AS40" s="1351"/>
      <c r="AT40" s="1351"/>
      <c r="AU40" s="1351"/>
      <c r="AV40" s="1351"/>
      <c r="AW40" s="1351"/>
      <c r="AX40" s="1351"/>
      <c r="AY40" s="1351"/>
      <c r="AZ40" s="1351"/>
      <c r="BA40" s="1351"/>
      <c r="BB40" s="1351"/>
      <c r="BC40" s="1351"/>
      <c r="BD40" s="1351"/>
      <c r="BE40" s="1351"/>
      <c r="BF40" s="1351"/>
      <c r="BG40" s="1351"/>
      <c r="BH40" s="1351"/>
      <c r="BI40" s="1351"/>
      <c r="BJ40" s="1351"/>
      <c r="BK40" s="1351"/>
      <c r="BL40" s="1351"/>
      <c r="BM40" s="1351"/>
      <c r="BN40" s="1351"/>
      <c r="BO40" s="1351"/>
      <c r="BP40" s="1351"/>
    </row>
    <row r="41" spans="1:68" ht="21" customHeight="1">
      <c r="A41" s="1328" t="s">
        <v>351</v>
      </c>
      <c r="B41" s="1328" t="s">
        <v>352</v>
      </c>
      <c r="C41" s="1353">
        <v>169811.19956353056</v>
      </c>
      <c r="D41" s="1303">
        <v>6</v>
      </c>
      <c r="E41" s="1355">
        <v>224142.427184466</v>
      </c>
      <c r="F41" s="1303">
        <v>5</v>
      </c>
      <c r="G41" s="1357">
        <v>171135.0974686539</v>
      </c>
      <c r="H41" s="1303">
        <v>6</v>
      </c>
      <c r="I41" s="1355">
        <v>126209.56741028128</v>
      </c>
      <c r="J41" s="1303">
        <v>35</v>
      </c>
      <c r="K41" s="1357">
        <v>142921.74757281554</v>
      </c>
      <c r="L41" s="1303">
        <v>31</v>
      </c>
      <c r="M41" s="1370">
        <v>126616.79583629052</v>
      </c>
      <c r="N41" s="1371">
        <v>35</v>
      </c>
      <c r="O41" s="1353">
        <v>23152.09990300679</v>
      </c>
      <c r="P41" s="1303">
        <v>38</v>
      </c>
      <c r="Q41" s="1355">
        <v>26315.436893203885</v>
      </c>
      <c r="R41" s="1372">
        <v>32</v>
      </c>
      <c r="S41" s="1355">
        <v>23229.18145256683</v>
      </c>
      <c r="T41" s="1372">
        <v>38</v>
      </c>
      <c r="U41" s="1357">
        <v>319172.86687681865</v>
      </c>
      <c r="V41" s="1303">
        <v>12</v>
      </c>
      <c r="W41" s="1355">
        <v>393379.6116504854</v>
      </c>
      <c r="X41" s="1372">
        <v>13</v>
      </c>
      <c r="Y41" s="1355">
        <v>320981.07475751126</v>
      </c>
      <c r="Z41" s="1371">
        <v>12</v>
      </c>
      <c r="AA41" s="1373">
        <v>31</v>
      </c>
      <c r="AB41" s="1350"/>
      <c r="AC41" s="1351"/>
      <c r="AD41" s="1351"/>
      <c r="AE41" s="1351"/>
      <c r="AF41" s="1351"/>
      <c r="AG41" s="1351"/>
      <c r="AH41" s="1351"/>
      <c r="AI41" s="1351"/>
      <c r="AJ41" s="1351"/>
      <c r="AK41" s="1351"/>
      <c r="AL41" s="1351"/>
      <c r="AM41" s="1351"/>
      <c r="AN41" s="1351"/>
      <c r="AO41" s="1351"/>
      <c r="AP41" s="1351"/>
      <c r="AQ41" s="1351"/>
      <c r="AR41" s="1351"/>
      <c r="AS41" s="1351"/>
      <c r="AT41" s="1351"/>
      <c r="AU41" s="1351"/>
      <c r="AV41" s="1351"/>
      <c r="AW41" s="1351"/>
      <c r="AX41" s="1351"/>
      <c r="AY41" s="1351"/>
      <c r="AZ41" s="1351"/>
      <c r="BA41" s="1351"/>
      <c r="BB41" s="1351"/>
      <c r="BC41" s="1351"/>
      <c r="BD41" s="1351"/>
      <c r="BE41" s="1351"/>
      <c r="BF41" s="1351"/>
      <c r="BG41" s="1351"/>
      <c r="BH41" s="1351"/>
      <c r="BI41" s="1351"/>
      <c r="BJ41" s="1351"/>
      <c r="BK41" s="1351"/>
      <c r="BL41" s="1351"/>
      <c r="BM41" s="1351"/>
      <c r="BN41" s="1351"/>
      <c r="BO41" s="1351"/>
      <c r="BP41" s="1351"/>
    </row>
    <row r="42" spans="1:68" ht="21" customHeight="1">
      <c r="A42" s="1328" t="s">
        <v>353</v>
      </c>
      <c r="B42" s="1328" t="s">
        <v>786</v>
      </c>
      <c r="C42" s="1353">
        <v>151819.1173089206</v>
      </c>
      <c r="D42" s="1303">
        <v>18</v>
      </c>
      <c r="E42" s="1355">
        <v>97421.46666666666</v>
      </c>
      <c r="F42" s="1303">
        <v>35</v>
      </c>
      <c r="G42" s="1357">
        <v>150796.39147691664</v>
      </c>
      <c r="H42" s="1303">
        <v>17</v>
      </c>
      <c r="I42" s="1355">
        <v>127175.76580796253</v>
      </c>
      <c r="J42" s="1303">
        <v>32</v>
      </c>
      <c r="K42" s="1357">
        <v>146999.5</v>
      </c>
      <c r="L42" s="1303">
        <v>28</v>
      </c>
      <c r="M42" s="1370">
        <v>127548.470231878</v>
      </c>
      <c r="N42" s="1371">
        <v>34</v>
      </c>
      <c r="O42" s="1353">
        <v>21667.941771343412</v>
      </c>
      <c r="P42" s="1303">
        <v>43</v>
      </c>
      <c r="Q42" s="1355">
        <v>21870.88888888889</v>
      </c>
      <c r="R42" s="1372">
        <v>39</v>
      </c>
      <c r="S42" s="1355">
        <v>21671.757363693338</v>
      </c>
      <c r="T42" s="1372">
        <v>43</v>
      </c>
      <c r="U42" s="1357">
        <v>300662.8248882265</v>
      </c>
      <c r="V42" s="1303">
        <v>26</v>
      </c>
      <c r="W42" s="1355">
        <v>266291.85555555555</v>
      </c>
      <c r="X42" s="1372">
        <v>38</v>
      </c>
      <c r="Y42" s="1355">
        <v>300016.619072488</v>
      </c>
      <c r="Z42" s="1371">
        <v>27</v>
      </c>
      <c r="AA42" s="1373">
        <v>32</v>
      </c>
      <c r="AB42" s="1350"/>
      <c r="AC42" s="1351"/>
      <c r="AD42" s="1351"/>
      <c r="AE42" s="1351"/>
      <c r="AF42" s="1351"/>
      <c r="AG42" s="1351"/>
      <c r="AH42" s="1351"/>
      <c r="AI42" s="1351"/>
      <c r="AJ42" s="1351"/>
      <c r="AK42" s="1351"/>
      <c r="AL42" s="1351"/>
      <c r="AM42" s="1351"/>
      <c r="AN42" s="1351"/>
      <c r="AO42" s="1351"/>
      <c r="AP42" s="1351"/>
      <c r="AQ42" s="1351"/>
      <c r="AR42" s="1351"/>
      <c r="AS42" s="1351"/>
      <c r="AT42" s="1351"/>
      <c r="AU42" s="1351"/>
      <c r="AV42" s="1351"/>
      <c r="AW42" s="1351"/>
      <c r="AX42" s="1351"/>
      <c r="AY42" s="1351"/>
      <c r="AZ42" s="1351"/>
      <c r="BA42" s="1351"/>
      <c r="BB42" s="1351"/>
      <c r="BC42" s="1351"/>
      <c r="BD42" s="1351"/>
      <c r="BE42" s="1351"/>
      <c r="BF42" s="1351"/>
      <c r="BG42" s="1351"/>
      <c r="BH42" s="1351"/>
      <c r="BI42" s="1351"/>
      <c r="BJ42" s="1351"/>
      <c r="BK42" s="1351"/>
      <c r="BL42" s="1351"/>
      <c r="BM42" s="1351"/>
      <c r="BN42" s="1351"/>
      <c r="BO42" s="1351"/>
      <c r="BP42" s="1351"/>
    </row>
    <row r="43" spans="1:68" ht="21" customHeight="1">
      <c r="A43" s="1328" t="s">
        <v>355</v>
      </c>
      <c r="B43" s="1328" t="s">
        <v>787</v>
      </c>
      <c r="C43" s="1353">
        <v>133184.23531942352</v>
      </c>
      <c r="D43" s="1303">
        <v>34</v>
      </c>
      <c r="E43" s="1355">
        <v>223623.41463414635</v>
      </c>
      <c r="F43" s="1303">
        <v>6</v>
      </c>
      <c r="G43" s="1357">
        <v>134751.77129570916</v>
      </c>
      <c r="H43" s="1303">
        <v>31</v>
      </c>
      <c r="I43" s="1355">
        <v>127603.51473435147</v>
      </c>
      <c r="J43" s="1303">
        <v>31</v>
      </c>
      <c r="K43" s="1357">
        <v>145043.17073170733</v>
      </c>
      <c r="L43" s="1303">
        <v>29</v>
      </c>
      <c r="M43" s="1370">
        <v>127905.78735996618</v>
      </c>
      <c r="N43" s="1371">
        <v>31</v>
      </c>
      <c r="O43" s="1353">
        <v>28516.040008604003</v>
      </c>
      <c r="P43" s="1303">
        <v>14</v>
      </c>
      <c r="Q43" s="1355">
        <v>37485.12195121951</v>
      </c>
      <c r="R43" s="1372">
        <v>4</v>
      </c>
      <c r="S43" s="1355">
        <v>28671.49651236525</v>
      </c>
      <c r="T43" s="1372">
        <v>14</v>
      </c>
      <c r="U43" s="1357">
        <v>289303.79006237903</v>
      </c>
      <c r="V43" s="1303">
        <v>35</v>
      </c>
      <c r="W43" s="1355">
        <v>406151.7073170732</v>
      </c>
      <c r="X43" s="1372">
        <v>8</v>
      </c>
      <c r="Y43" s="1355">
        <v>291329.05516804056</v>
      </c>
      <c r="Z43" s="1371">
        <v>35</v>
      </c>
      <c r="AA43" s="1373">
        <v>34</v>
      </c>
      <c r="AB43" s="1350"/>
      <c r="AC43" s="1351"/>
      <c r="AD43" s="1351"/>
      <c r="AE43" s="1351"/>
      <c r="AF43" s="1351"/>
      <c r="AG43" s="1351"/>
      <c r="AH43" s="1351"/>
      <c r="AI43" s="1351"/>
      <c r="AJ43" s="1351"/>
      <c r="AK43" s="1351"/>
      <c r="AL43" s="1351"/>
      <c r="AM43" s="1351"/>
      <c r="AN43" s="1351"/>
      <c r="AO43" s="1351"/>
      <c r="AP43" s="1351"/>
      <c r="AQ43" s="1351"/>
      <c r="AR43" s="1351"/>
      <c r="AS43" s="1351"/>
      <c r="AT43" s="1351"/>
      <c r="AU43" s="1351"/>
      <c r="AV43" s="1351"/>
      <c r="AW43" s="1351"/>
      <c r="AX43" s="1351"/>
      <c r="AY43" s="1351"/>
      <c r="AZ43" s="1351"/>
      <c r="BA43" s="1351"/>
      <c r="BB43" s="1351"/>
      <c r="BC43" s="1351"/>
      <c r="BD43" s="1351"/>
      <c r="BE43" s="1351"/>
      <c r="BF43" s="1351"/>
      <c r="BG43" s="1351"/>
      <c r="BH43" s="1351"/>
      <c r="BI43" s="1351"/>
      <c r="BJ43" s="1351"/>
      <c r="BK43" s="1351"/>
      <c r="BL43" s="1351"/>
      <c r="BM43" s="1351"/>
      <c r="BN43" s="1351"/>
      <c r="BO43" s="1351"/>
      <c r="BP43" s="1351"/>
    </row>
    <row r="44" spans="1:68" ht="21" customHeight="1">
      <c r="A44" s="1328" t="s">
        <v>356</v>
      </c>
      <c r="B44" s="1328" t="s">
        <v>788</v>
      </c>
      <c r="C44" s="1353">
        <v>167782.43668606263</v>
      </c>
      <c r="D44" s="1303">
        <v>8</v>
      </c>
      <c r="E44" s="1355">
        <v>211266.1855670103</v>
      </c>
      <c r="F44" s="1303">
        <v>7</v>
      </c>
      <c r="G44" s="1357">
        <v>168920.57042633567</v>
      </c>
      <c r="H44" s="1303">
        <v>8</v>
      </c>
      <c r="I44" s="1355">
        <v>121188.26738708784</v>
      </c>
      <c r="J44" s="1303">
        <v>40</v>
      </c>
      <c r="K44" s="1357">
        <v>169985.56701030929</v>
      </c>
      <c r="L44" s="1303">
        <v>12</v>
      </c>
      <c r="M44" s="1370">
        <v>122465.47679438748</v>
      </c>
      <c r="N44" s="1371">
        <v>40</v>
      </c>
      <c r="O44" s="1353">
        <v>29057.506234413966</v>
      </c>
      <c r="P44" s="1303">
        <v>11</v>
      </c>
      <c r="Q44" s="1355">
        <v>24447.319587628866</v>
      </c>
      <c r="R44" s="1372">
        <v>37</v>
      </c>
      <c r="S44" s="1355">
        <v>28936.840259039396</v>
      </c>
      <c r="T44" s="1372">
        <v>11</v>
      </c>
      <c r="U44" s="1357">
        <v>318028.2103075644</v>
      </c>
      <c r="V44" s="1303">
        <v>13</v>
      </c>
      <c r="W44" s="1355">
        <v>405699.07216494845</v>
      </c>
      <c r="X44" s="1372">
        <v>9</v>
      </c>
      <c r="Y44" s="1355">
        <v>320322.88747976255</v>
      </c>
      <c r="Z44" s="1371">
        <v>13</v>
      </c>
      <c r="AA44" s="1373">
        <v>35</v>
      </c>
      <c r="AB44" s="1350"/>
      <c r="AC44" s="1351"/>
      <c r="AD44" s="1351"/>
      <c r="AE44" s="1351"/>
      <c r="AF44" s="1351"/>
      <c r="AG44" s="1351"/>
      <c r="AH44" s="1351"/>
      <c r="AI44" s="1351"/>
      <c r="AJ44" s="1351"/>
      <c r="AK44" s="1351"/>
      <c r="AL44" s="1351"/>
      <c r="AM44" s="1351"/>
      <c r="AN44" s="1351"/>
      <c r="AO44" s="1351"/>
      <c r="AP44" s="1351"/>
      <c r="AQ44" s="1351"/>
      <c r="AR44" s="1351"/>
      <c r="AS44" s="1351"/>
      <c r="AT44" s="1351"/>
      <c r="AU44" s="1351"/>
      <c r="AV44" s="1351"/>
      <c r="AW44" s="1351"/>
      <c r="AX44" s="1351"/>
      <c r="AY44" s="1351"/>
      <c r="AZ44" s="1351"/>
      <c r="BA44" s="1351"/>
      <c r="BB44" s="1351"/>
      <c r="BC44" s="1351"/>
      <c r="BD44" s="1351"/>
      <c r="BE44" s="1351"/>
      <c r="BF44" s="1351"/>
      <c r="BG44" s="1351"/>
      <c r="BH44" s="1351"/>
      <c r="BI44" s="1351"/>
      <c r="BJ44" s="1351"/>
      <c r="BK44" s="1351"/>
      <c r="BL44" s="1351"/>
      <c r="BM44" s="1351"/>
      <c r="BN44" s="1351"/>
      <c r="BO44" s="1351"/>
      <c r="BP44" s="1351"/>
    </row>
    <row r="45" spans="1:68" ht="21" customHeight="1">
      <c r="A45" s="1328" t="s">
        <v>358</v>
      </c>
      <c r="B45" s="1328" t="s">
        <v>789</v>
      </c>
      <c r="C45" s="1353">
        <v>181941.92716501132</v>
      </c>
      <c r="D45" s="1303">
        <v>2</v>
      </c>
      <c r="E45" s="1355">
        <v>231543.25714285715</v>
      </c>
      <c r="F45" s="1303">
        <v>3</v>
      </c>
      <c r="G45" s="1357">
        <v>183409.67027392628</v>
      </c>
      <c r="H45" s="1303">
        <v>2</v>
      </c>
      <c r="I45" s="1355">
        <v>138407.66335598537</v>
      </c>
      <c r="J45" s="1303">
        <v>11</v>
      </c>
      <c r="K45" s="1357">
        <v>144998.05714285714</v>
      </c>
      <c r="L45" s="1303">
        <v>30</v>
      </c>
      <c r="M45" s="1370">
        <v>138602.6783902604</v>
      </c>
      <c r="N45" s="1371">
        <v>10</v>
      </c>
      <c r="O45" s="1353">
        <v>19974.317825405124</v>
      </c>
      <c r="P45" s="1303">
        <v>46</v>
      </c>
      <c r="Q45" s="1355">
        <v>18907.14285714286</v>
      </c>
      <c r="R45" s="1372">
        <v>41</v>
      </c>
      <c r="S45" s="1355">
        <v>19942.739262766318</v>
      </c>
      <c r="T45" s="1372">
        <v>46</v>
      </c>
      <c r="U45" s="1357">
        <v>340323.9083464018</v>
      </c>
      <c r="V45" s="1303">
        <v>5</v>
      </c>
      <c r="W45" s="1355">
        <v>395448.45714285714</v>
      </c>
      <c r="X45" s="1372">
        <v>12</v>
      </c>
      <c r="Y45" s="1355">
        <v>341955.087926953</v>
      </c>
      <c r="Z45" s="1371">
        <v>4</v>
      </c>
      <c r="AA45" s="1373">
        <v>36</v>
      </c>
      <c r="AB45" s="1350"/>
      <c r="AC45" s="1351"/>
      <c r="AD45" s="1351"/>
      <c r="AE45" s="1351"/>
      <c r="AF45" s="1351"/>
      <c r="AG45" s="1351"/>
      <c r="AH45" s="1351"/>
      <c r="AI45" s="1351"/>
      <c r="AJ45" s="1351"/>
      <c r="AK45" s="1351"/>
      <c r="AL45" s="1351"/>
      <c r="AM45" s="1351"/>
      <c r="AN45" s="1351"/>
      <c r="AO45" s="1351"/>
      <c r="AP45" s="1351"/>
      <c r="AQ45" s="1351"/>
      <c r="AR45" s="1351"/>
      <c r="AS45" s="1351"/>
      <c r="AT45" s="1351"/>
      <c r="AU45" s="1351"/>
      <c r="AV45" s="1351"/>
      <c r="AW45" s="1351"/>
      <c r="AX45" s="1351"/>
      <c r="AY45" s="1351"/>
      <c r="AZ45" s="1351"/>
      <c r="BA45" s="1351"/>
      <c r="BB45" s="1351"/>
      <c r="BC45" s="1351"/>
      <c r="BD45" s="1351"/>
      <c r="BE45" s="1351"/>
      <c r="BF45" s="1351"/>
      <c r="BG45" s="1351"/>
      <c r="BH45" s="1351"/>
      <c r="BI45" s="1351"/>
      <c r="BJ45" s="1351"/>
      <c r="BK45" s="1351"/>
      <c r="BL45" s="1351"/>
      <c r="BM45" s="1351"/>
      <c r="BN45" s="1351"/>
      <c r="BO45" s="1351"/>
      <c r="BP45" s="1351"/>
    </row>
    <row r="46" spans="1:68" ht="21" customHeight="1">
      <c r="A46" s="1328" t="s">
        <v>360</v>
      </c>
      <c r="B46" s="1328" t="s">
        <v>790</v>
      </c>
      <c r="C46" s="1353">
        <v>160714.63868455213</v>
      </c>
      <c r="D46" s="1303">
        <v>11</v>
      </c>
      <c r="E46" s="1355">
        <v>198998.67132867133</v>
      </c>
      <c r="F46" s="1303">
        <v>11</v>
      </c>
      <c r="G46" s="1357">
        <v>161488.3267382702</v>
      </c>
      <c r="H46" s="1303">
        <v>11</v>
      </c>
      <c r="I46" s="1355">
        <v>142526.33491994807</v>
      </c>
      <c r="J46" s="1303">
        <v>7</v>
      </c>
      <c r="K46" s="1357">
        <v>159892.86713286713</v>
      </c>
      <c r="L46" s="1303">
        <v>19</v>
      </c>
      <c r="M46" s="1370">
        <v>142877.29790842283</v>
      </c>
      <c r="N46" s="1371">
        <v>7</v>
      </c>
      <c r="O46" s="1353">
        <v>23643.044857925863</v>
      </c>
      <c r="P46" s="1303">
        <v>35</v>
      </c>
      <c r="Q46" s="1355">
        <v>27702.30769230769</v>
      </c>
      <c r="R46" s="1372">
        <v>30</v>
      </c>
      <c r="S46" s="1355">
        <v>23725.07914075749</v>
      </c>
      <c r="T46" s="1372">
        <v>35</v>
      </c>
      <c r="U46" s="1357">
        <v>326884.0184624261</v>
      </c>
      <c r="V46" s="1303">
        <v>8</v>
      </c>
      <c r="W46" s="1355">
        <v>386593.8461538461</v>
      </c>
      <c r="X46" s="1372">
        <v>14</v>
      </c>
      <c r="Y46" s="1355">
        <v>328090.70378745056</v>
      </c>
      <c r="Z46" s="1371">
        <v>8</v>
      </c>
      <c r="AA46" s="1373">
        <v>37</v>
      </c>
      <c r="AB46" s="1350"/>
      <c r="AC46" s="1351"/>
      <c r="AD46" s="1351"/>
      <c r="AE46" s="1351"/>
      <c r="AF46" s="1351"/>
      <c r="AG46" s="1351"/>
      <c r="AH46" s="1351"/>
      <c r="AI46" s="1351"/>
      <c r="AJ46" s="1351"/>
      <c r="AK46" s="1351"/>
      <c r="AL46" s="1351"/>
      <c r="AM46" s="1351"/>
      <c r="AN46" s="1351"/>
      <c r="AO46" s="1351"/>
      <c r="AP46" s="1351"/>
      <c r="AQ46" s="1351"/>
      <c r="AR46" s="1351"/>
      <c r="AS46" s="1351"/>
      <c r="AT46" s="1351"/>
      <c r="AU46" s="1351"/>
      <c r="AV46" s="1351"/>
      <c r="AW46" s="1351"/>
      <c r="AX46" s="1351"/>
      <c r="AY46" s="1351"/>
      <c r="AZ46" s="1351"/>
      <c r="BA46" s="1351"/>
      <c r="BB46" s="1351"/>
      <c r="BC46" s="1351"/>
      <c r="BD46" s="1351"/>
      <c r="BE46" s="1351"/>
      <c r="BF46" s="1351"/>
      <c r="BG46" s="1351"/>
      <c r="BH46" s="1351"/>
      <c r="BI46" s="1351"/>
      <c r="BJ46" s="1351"/>
      <c r="BK46" s="1351"/>
      <c r="BL46" s="1351"/>
      <c r="BM46" s="1351"/>
      <c r="BN46" s="1351"/>
      <c r="BO46" s="1351"/>
      <c r="BP46" s="1351"/>
    </row>
    <row r="47" spans="1:68" ht="21" customHeight="1">
      <c r="A47" s="1328" t="s">
        <v>362</v>
      </c>
      <c r="B47" s="1328" t="s">
        <v>791</v>
      </c>
      <c r="C47" s="1353">
        <v>160503.82248312712</v>
      </c>
      <c r="D47" s="1303">
        <v>12</v>
      </c>
      <c r="E47" s="1355">
        <v>209997.30639730638</v>
      </c>
      <c r="F47" s="1303">
        <v>8</v>
      </c>
      <c r="G47" s="1357">
        <v>161516.11948212932</v>
      </c>
      <c r="H47" s="1303">
        <v>10</v>
      </c>
      <c r="I47" s="1355">
        <v>133883.62190663666</v>
      </c>
      <c r="J47" s="1303">
        <v>17</v>
      </c>
      <c r="K47" s="1357">
        <v>204967.47474747474</v>
      </c>
      <c r="L47" s="1303">
        <v>5</v>
      </c>
      <c r="M47" s="1370">
        <v>135337.50967564218</v>
      </c>
      <c r="N47" s="1371">
        <v>14</v>
      </c>
      <c r="O47" s="1353">
        <v>26952.45641169854</v>
      </c>
      <c r="P47" s="1303">
        <v>24</v>
      </c>
      <c r="Q47" s="1355">
        <v>31254.511784511786</v>
      </c>
      <c r="R47" s="1372">
        <v>20</v>
      </c>
      <c r="S47" s="1355">
        <v>27040.44693891605</v>
      </c>
      <c r="T47" s="1372">
        <v>23</v>
      </c>
      <c r="U47" s="1357">
        <v>321339.9008014623</v>
      </c>
      <c r="V47" s="1303">
        <v>10</v>
      </c>
      <c r="W47" s="1355">
        <v>446219.29292929295</v>
      </c>
      <c r="X47" s="1372">
        <v>5</v>
      </c>
      <c r="Y47" s="1355">
        <v>323894.0760966876</v>
      </c>
      <c r="Z47" s="1371">
        <v>10</v>
      </c>
      <c r="AA47" s="1373">
        <v>38</v>
      </c>
      <c r="AB47" s="1350"/>
      <c r="AC47" s="1351"/>
      <c r="AD47" s="1351"/>
      <c r="AE47" s="1351"/>
      <c r="AF47" s="1351"/>
      <c r="AG47" s="1351"/>
      <c r="AH47" s="1351"/>
      <c r="AI47" s="1351"/>
      <c r="AJ47" s="1351"/>
      <c r="AK47" s="1351"/>
      <c r="AL47" s="1351"/>
      <c r="AM47" s="1351"/>
      <c r="AN47" s="1351"/>
      <c r="AO47" s="1351"/>
      <c r="AP47" s="1351"/>
      <c r="AQ47" s="1351"/>
      <c r="AR47" s="1351"/>
      <c r="AS47" s="1351"/>
      <c r="AT47" s="1351"/>
      <c r="AU47" s="1351"/>
      <c r="AV47" s="1351"/>
      <c r="AW47" s="1351"/>
      <c r="AX47" s="1351"/>
      <c r="AY47" s="1351"/>
      <c r="AZ47" s="1351"/>
      <c r="BA47" s="1351"/>
      <c r="BB47" s="1351"/>
      <c r="BC47" s="1351"/>
      <c r="BD47" s="1351"/>
      <c r="BE47" s="1351"/>
      <c r="BF47" s="1351"/>
      <c r="BG47" s="1351"/>
      <c r="BH47" s="1351"/>
      <c r="BI47" s="1351"/>
      <c r="BJ47" s="1351"/>
      <c r="BK47" s="1351"/>
      <c r="BL47" s="1351"/>
      <c r="BM47" s="1351"/>
      <c r="BN47" s="1351"/>
      <c r="BO47" s="1351"/>
      <c r="BP47" s="1351"/>
    </row>
    <row r="48" spans="1:68" ht="21" customHeight="1">
      <c r="A48" s="1328" t="s">
        <v>364</v>
      </c>
      <c r="B48" s="1328" t="s">
        <v>792</v>
      </c>
      <c r="C48" s="1353">
        <v>163942.66460538728</v>
      </c>
      <c r="D48" s="1303">
        <v>9</v>
      </c>
      <c r="E48" s="1355">
        <v>118701.44495412844</v>
      </c>
      <c r="F48" s="1303">
        <v>30</v>
      </c>
      <c r="G48" s="1357">
        <v>162932.0502100625</v>
      </c>
      <c r="H48" s="1303">
        <v>9</v>
      </c>
      <c r="I48" s="1355">
        <v>117161.4256367257</v>
      </c>
      <c r="J48" s="1303">
        <v>41</v>
      </c>
      <c r="K48" s="1357">
        <v>164664.26605504588</v>
      </c>
      <c r="L48" s="1303">
        <v>16</v>
      </c>
      <c r="M48" s="1370">
        <v>118222.56091812685</v>
      </c>
      <c r="N48" s="1371">
        <v>41</v>
      </c>
      <c r="O48" s="1353">
        <v>28655.55287705691</v>
      </c>
      <c r="P48" s="1303">
        <v>13</v>
      </c>
      <c r="Q48" s="1355">
        <v>35780.366972477066</v>
      </c>
      <c r="R48" s="1372">
        <v>8</v>
      </c>
      <c r="S48" s="1355">
        <v>28814.70949892407</v>
      </c>
      <c r="T48" s="1372">
        <v>13</v>
      </c>
      <c r="U48" s="1357">
        <v>309759.6431191699</v>
      </c>
      <c r="V48" s="1303">
        <v>20</v>
      </c>
      <c r="W48" s="1355">
        <v>319146.07798165135</v>
      </c>
      <c r="X48" s="1372">
        <v>29</v>
      </c>
      <c r="Y48" s="1355">
        <v>309969.32062711345</v>
      </c>
      <c r="Z48" s="1371">
        <v>20</v>
      </c>
      <c r="AA48" s="1373">
        <v>39</v>
      </c>
      <c r="AB48" s="1350"/>
      <c r="AC48" s="1351"/>
      <c r="AD48" s="1351"/>
      <c r="AE48" s="1351"/>
      <c r="AF48" s="1351"/>
      <c r="AG48" s="1351"/>
      <c r="AH48" s="1351"/>
      <c r="AI48" s="1351"/>
      <c r="AJ48" s="1351"/>
      <c r="AK48" s="1351"/>
      <c r="AL48" s="1351"/>
      <c r="AM48" s="1351"/>
      <c r="AN48" s="1351"/>
      <c r="AO48" s="1351"/>
      <c r="AP48" s="1351"/>
      <c r="AQ48" s="1351"/>
      <c r="AR48" s="1351"/>
      <c r="AS48" s="1351"/>
      <c r="AT48" s="1351"/>
      <c r="AU48" s="1351"/>
      <c r="AV48" s="1351"/>
      <c r="AW48" s="1351"/>
      <c r="AX48" s="1351"/>
      <c r="AY48" s="1351"/>
      <c r="AZ48" s="1351"/>
      <c r="BA48" s="1351"/>
      <c r="BB48" s="1351"/>
      <c r="BC48" s="1351"/>
      <c r="BD48" s="1351"/>
      <c r="BE48" s="1351"/>
      <c r="BF48" s="1351"/>
      <c r="BG48" s="1351"/>
      <c r="BH48" s="1351"/>
      <c r="BI48" s="1351"/>
      <c r="BJ48" s="1351"/>
      <c r="BK48" s="1351"/>
      <c r="BL48" s="1351"/>
      <c r="BM48" s="1351"/>
      <c r="BN48" s="1351"/>
      <c r="BO48" s="1351"/>
      <c r="BP48" s="1351"/>
    </row>
    <row r="49" spans="1:68" ht="21" customHeight="1">
      <c r="A49" s="1328" t="s">
        <v>366</v>
      </c>
      <c r="B49" s="1328" t="s">
        <v>793</v>
      </c>
      <c r="C49" s="1353">
        <v>134469.2291074037</v>
      </c>
      <c r="D49" s="1303">
        <v>29</v>
      </c>
      <c r="E49" s="1355">
        <v>111322.78048780488</v>
      </c>
      <c r="F49" s="1303">
        <v>32</v>
      </c>
      <c r="G49" s="1357">
        <v>134110.08424159855</v>
      </c>
      <c r="H49" s="1303">
        <v>32</v>
      </c>
      <c r="I49" s="1355">
        <v>124281.99346505728</v>
      </c>
      <c r="J49" s="1303">
        <v>38</v>
      </c>
      <c r="K49" s="1357">
        <v>173112.8780487805</v>
      </c>
      <c r="L49" s="1303">
        <v>11</v>
      </c>
      <c r="M49" s="1370">
        <v>125039.66310929458</v>
      </c>
      <c r="N49" s="1371">
        <v>38</v>
      </c>
      <c r="O49" s="1353">
        <v>23140.597370646574</v>
      </c>
      <c r="P49" s="1303">
        <v>39</v>
      </c>
      <c r="Q49" s="1355">
        <v>26120.19512195122</v>
      </c>
      <c r="R49" s="1372">
        <v>34</v>
      </c>
      <c r="S49" s="1355">
        <v>23186.82939751741</v>
      </c>
      <c r="T49" s="1372">
        <v>40</v>
      </c>
      <c r="U49" s="1357">
        <v>281891.81994310755</v>
      </c>
      <c r="V49" s="1303">
        <v>38</v>
      </c>
      <c r="W49" s="1355">
        <v>310555.85365853657</v>
      </c>
      <c r="X49" s="1372">
        <v>30</v>
      </c>
      <c r="Y49" s="1355">
        <v>282336.57674841053</v>
      </c>
      <c r="Z49" s="1371">
        <v>38</v>
      </c>
      <c r="AA49" s="1373">
        <v>40</v>
      </c>
      <c r="AB49" s="1350"/>
      <c r="AC49" s="1351"/>
      <c r="AD49" s="1351"/>
      <c r="AE49" s="1351"/>
      <c r="AF49" s="1351"/>
      <c r="AG49" s="1351"/>
      <c r="AH49" s="1351"/>
      <c r="AI49" s="1351"/>
      <c r="AJ49" s="1351"/>
      <c r="AK49" s="1351"/>
      <c r="AL49" s="1351"/>
      <c r="AM49" s="1351"/>
      <c r="AN49" s="1351"/>
      <c r="AO49" s="1351"/>
      <c r="AP49" s="1351"/>
      <c r="AQ49" s="1351"/>
      <c r="AR49" s="1351"/>
      <c r="AS49" s="1351"/>
      <c r="AT49" s="1351"/>
      <c r="AU49" s="1351"/>
      <c r="AV49" s="1351"/>
      <c r="AW49" s="1351"/>
      <c r="AX49" s="1351"/>
      <c r="AY49" s="1351"/>
      <c r="AZ49" s="1351"/>
      <c r="BA49" s="1351"/>
      <c r="BB49" s="1351"/>
      <c r="BC49" s="1351"/>
      <c r="BD49" s="1351"/>
      <c r="BE49" s="1351"/>
      <c r="BF49" s="1351"/>
      <c r="BG49" s="1351"/>
      <c r="BH49" s="1351"/>
      <c r="BI49" s="1351"/>
      <c r="BJ49" s="1351"/>
      <c r="BK49" s="1351"/>
      <c r="BL49" s="1351"/>
      <c r="BM49" s="1351"/>
      <c r="BN49" s="1351"/>
      <c r="BO49" s="1351"/>
      <c r="BP49" s="1351"/>
    </row>
    <row r="50" spans="1:68" ht="21" customHeight="1">
      <c r="A50" s="1328" t="s">
        <v>368</v>
      </c>
      <c r="B50" s="1328" t="s">
        <v>794</v>
      </c>
      <c r="C50" s="1353">
        <v>133771.8220602802</v>
      </c>
      <c r="D50" s="1303">
        <v>32</v>
      </c>
      <c r="E50" s="1355">
        <v>227071.62162162163</v>
      </c>
      <c r="F50" s="1303">
        <v>4</v>
      </c>
      <c r="G50" s="1357">
        <v>135214.60246586794</v>
      </c>
      <c r="H50" s="1303">
        <v>29</v>
      </c>
      <c r="I50" s="1355">
        <v>129397.27550587237</v>
      </c>
      <c r="J50" s="1303">
        <v>28</v>
      </c>
      <c r="K50" s="1357">
        <v>166182.34234234234</v>
      </c>
      <c r="L50" s="1303">
        <v>14</v>
      </c>
      <c r="M50" s="1370">
        <v>129966.1167456116</v>
      </c>
      <c r="N50" s="1371">
        <v>27</v>
      </c>
      <c r="O50" s="1353">
        <v>23597.79255695486</v>
      </c>
      <c r="P50" s="1303">
        <v>36</v>
      </c>
      <c r="Q50" s="1355">
        <v>27108.873873873872</v>
      </c>
      <c r="R50" s="1372">
        <v>31</v>
      </c>
      <c r="S50" s="1355">
        <v>23652.08762886598</v>
      </c>
      <c r="T50" s="1372">
        <v>36</v>
      </c>
      <c r="U50" s="1357">
        <v>286766.8901231074</v>
      </c>
      <c r="V50" s="1303">
        <v>36</v>
      </c>
      <c r="W50" s="1355">
        <v>420362.8378378378</v>
      </c>
      <c r="X50" s="1372">
        <v>7</v>
      </c>
      <c r="Y50" s="1355">
        <v>288832.8068403455</v>
      </c>
      <c r="Z50" s="1371">
        <v>36</v>
      </c>
      <c r="AA50" s="1373">
        <v>41</v>
      </c>
      <c r="AB50" s="1350"/>
      <c r="AC50" s="1351"/>
      <c r="AD50" s="1351"/>
      <c r="AE50" s="1351"/>
      <c r="AF50" s="1351"/>
      <c r="AG50" s="1351"/>
      <c r="AH50" s="1351"/>
      <c r="AI50" s="1351"/>
      <c r="AJ50" s="1351"/>
      <c r="AK50" s="1351"/>
      <c r="AL50" s="1351"/>
      <c r="AM50" s="1351"/>
      <c r="AN50" s="1351"/>
      <c r="AO50" s="1351"/>
      <c r="AP50" s="1351"/>
      <c r="AQ50" s="1351"/>
      <c r="AR50" s="1351"/>
      <c r="AS50" s="1351"/>
      <c r="AT50" s="1351"/>
      <c r="AU50" s="1351"/>
      <c r="AV50" s="1351"/>
      <c r="AW50" s="1351"/>
      <c r="AX50" s="1351"/>
      <c r="AY50" s="1351"/>
      <c r="AZ50" s="1351"/>
      <c r="BA50" s="1351"/>
      <c r="BB50" s="1351"/>
      <c r="BC50" s="1351"/>
      <c r="BD50" s="1351"/>
      <c r="BE50" s="1351"/>
      <c r="BF50" s="1351"/>
      <c r="BG50" s="1351"/>
      <c r="BH50" s="1351"/>
      <c r="BI50" s="1351"/>
      <c r="BJ50" s="1351"/>
      <c r="BK50" s="1351"/>
      <c r="BL50" s="1351"/>
      <c r="BM50" s="1351"/>
      <c r="BN50" s="1351"/>
      <c r="BO50" s="1351"/>
      <c r="BP50" s="1351"/>
    </row>
    <row r="51" spans="1:68" ht="21" customHeight="1">
      <c r="A51" s="1328" t="s">
        <v>370</v>
      </c>
      <c r="B51" s="1328" t="s">
        <v>795</v>
      </c>
      <c r="C51" s="1353">
        <v>119306.35752283449</v>
      </c>
      <c r="D51" s="1303">
        <v>40</v>
      </c>
      <c r="E51" s="1355">
        <v>115490.96926713947</v>
      </c>
      <c r="F51" s="1303">
        <v>31</v>
      </c>
      <c r="G51" s="1357">
        <v>119227.04604648877</v>
      </c>
      <c r="H51" s="1303">
        <v>40</v>
      </c>
      <c r="I51" s="1355">
        <v>125520.6952223226</v>
      </c>
      <c r="J51" s="1303">
        <v>36</v>
      </c>
      <c r="K51" s="1357">
        <v>155725.3427895981</v>
      </c>
      <c r="L51" s="1303">
        <v>23</v>
      </c>
      <c r="M51" s="1370">
        <v>126148.56715317706</v>
      </c>
      <c r="N51" s="1371">
        <v>36</v>
      </c>
      <c r="O51" s="1353">
        <v>22076.77958446251</v>
      </c>
      <c r="P51" s="1303">
        <v>42</v>
      </c>
      <c r="Q51" s="1355">
        <v>20297.612293144208</v>
      </c>
      <c r="R51" s="1372">
        <v>40</v>
      </c>
      <c r="S51" s="1355">
        <v>22039.795567349745</v>
      </c>
      <c r="T51" s="1372">
        <v>42</v>
      </c>
      <c r="U51" s="1357">
        <v>266903.8323296196</v>
      </c>
      <c r="V51" s="1303">
        <v>41</v>
      </c>
      <c r="W51" s="1355">
        <v>291513.9243498818</v>
      </c>
      <c r="X51" s="1372">
        <v>33</v>
      </c>
      <c r="Y51" s="1355">
        <v>267415.40876701556</v>
      </c>
      <c r="Z51" s="1371">
        <v>41</v>
      </c>
      <c r="AA51" s="1373">
        <v>42</v>
      </c>
      <c r="AB51" s="1350"/>
      <c r="AC51" s="1351"/>
      <c r="AD51" s="1351"/>
      <c r="AE51" s="1351"/>
      <c r="AF51" s="1351"/>
      <c r="AG51" s="1351"/>
      <c r="AH51" s="1351"/>
      <c r="AI51" s="1351"/>
      <c r="AJ51" s="1351"/>
      <c r="AK51" s="1351"/>
      <c r="AL51" s="1351"/>
      <c r="AM51" s="1351"/>
      <c r="AN51" s="1351"/>
      <c r="AO51" s="1351"/>
      <c r="AP51" s="1351"/>
      <c r="AQ51" s="1351"/>
      <c r="AR51" s="1351"/>
      <c r="AS51" s="1351"/>
      <c r="AT51" s="1351"/>
      <c r="AU51" s="1351"/>
      <c r="AV51" s="1351"/>
      <c r="AW51" s="1351"/>
      <c r="AX51" s="1351"/>
      <c r="AY51" s="1351"/>
      <c r="AZ51" s="1351"/>
      <c r="BA51" s="1351"/>
      <c r="BB51" s="1351"/>
      <c r="BC51" s="1351"/>
      <c r="BD51" s="1351"/>
      <c r="BE51" s="1351"/>
      <c r="BF51" s="1351"/>
      <c r="BG51" s="1351"/>
      <c r="BH51" s="1351"/>
      <c r="BI51" s="1351"/>
      <c r="BJ51" s="1351"/>
      <c r="BK51" s="1351"/>
      <c r="BL51" s="1351"/>
      <c r="BM51" s="1351"/>
      <c r="BN51" s="1351"/>
      <c r="BO51" s="1351"/>
      <c r="BP51" s="1351"/>
    </row>
    <row r="52" spans="1:68" ht="21" customHeight="1">
      <c r="A52" s="1328" t="s">
        <v>419</v>
      </c>
      <c r="B52" s="1328" t="s">
        <v>70</v>
      </c>
      <c r="C52" s="1353">
        <v>98272.18695993716</v>
      </c>
      <c r="D52" s="1303">
        <v>42</v>
      </c>
      <c r="E52" s="1357"/>
      <c r="F52" s="1303"/>
      <c r="G52" s="1357">
        <v>98272.18695993716</v>
      </c>
      <c r="H52" s="1303">
        <v>42</v>
      </c>
      <c r="I52" s="1355">
        <v>115801.11233307149</v>
      </c>
      <c r="J52" s="1303">
        <v>42</v>
      </c>
      <c r="K52" s="1357"/>
      <c r="L52" s="1303"/>
      <c r="M52" s="1370">
        <v>115801.11233307149</v>
      </c>
      <c r="N52" s="1371">
        <v>42</v>
      </c>
      <c r="O52" s="1353">
        <v>25201.6810683425</v>
      </c>
      <c r="P52" s="1303">
        <v>30</v>
      </c>
      <c r="Q52" s="1357"/>
      <c r="R52" s="1303"/>
      <c r="S52" s="1355">
        <v>25201.6810683425</v>
      </c>
      <c r="T52" s="1372">
        <v>31</v>
      </c>
      <c r="U52" s="1357">
        <v>239274.98036135113</v>
      </c>
      <c r="V52" s="1303">
        <v>42</v>
      </c>
      <c r="W52" s="1357"/>
      <c r="X52" s="1303"/>
      <c r="Y52" s="1355">
        <v>239274.98036135113</v>
      </c>
      <c r="Z52" s="1371">
        <v>42</v>
      </c>
      <c r="AA52" s="1373">
        <v>43</v>
      </c>
      <c r="AB52" s="1350"/>
      <c r="AC52" s="1351"/>
      <c r="AD52" s="1351"/>
      <c r="AE52" s="1351"/>
      <c r="AF52" s="1351"/>
      <c r="AG52" s="1351"/>
      <c r="AH52" s="1351"/>
      <c r="AI52" s="1351"/>
      <c r="AJ52" s="1351"/>
      <c r="AK52" s="1351"/>
      <c r="AL52" s="1351"/>
      <c r="AM52" s="1351"/>
      <c r="AN52" s="1351"/>
      <c r="AO52" s="1351"/>
      <c r="AP52" s="1351"/>
      <c r="AQ52" s="1351"/>
      <c r="AR52" s="1351"/>
      <c r="AS52" s="1351"/>
      <c r="AT52" s="1351"/>
      <c r="AU52" s="1351"/>
      <c r="AV52" s="1351"/>
      <c r="AW52" s="1351"/>
      <c r="AX52" s="1351"/>
      <c r="AY52" s="1351"/>
      <c r="AZ52" s="1351"/>
      <c r="BA52" s="1351"/>
      <c r="BB52" s="1351"/>
      <c r="BC52" s="1351"/>
      <c r="BD52" s="1351"/>
      <c r="BE52" s="1351"/>
      <c r="BF52" s="1351"/>
      <c r="BG52" s="1351"/>
      <c r="BH52" s="1351"/>
      <c r="BI52" s="1351"/>
      <c r="BJ52" s="1351"/>
      <c r="BK52" s="1351"/>
      <c r="BL52" s="1351"/>
      <c r="BM52" s="1351"/>
      <c r="BN52" s="1351"/>
      <c r="BO52" s="1351"/>
      <c r="BP52" s="1351"/>
    </row>
    <row r="53" spans="1:68" ht="21" customHeight="1">
      <c r="A53" s="1328" t="s">
        <v>422</v>
      </c>
      <c r="B53" s="1328" t="s">
        <v>738</v>
      </c>
      <c r="C53" s="1353">
        <v>67720.69910250354</v>
      </c>
      <c r="D53" s="1303">
        <v>43</v>
      </c>
      <c r="E53" s="1357"/>
      <c r="F53" s="1303"/>
      <c r="G53" s="1357">
        <v>67720.69910250354</v>
      </c>
      <c r="H53" s="1303">
        <v>43</v>
      </c>
      <c r="I53" s="1355">
        <v>112219.21114785073</v>
      </c>
      <c r="J53" s="1303">
        <v>43</v>
      </c>
      <c r="K53" s="1357"/>
      <c r="L53" s="1303"/>
      <c r="M53" s="1370">
        <v>112219.21114785073</v>
      </c>
      <c r="N53" s="1371">
        <v>43</v>
      </c>
      <c r="O53" s="1353">
        <v>25392.99480396788</v>
      </c>
      <c r="P53" s="1303">
        <v>29</v>
      </c>
      <c r="Q53" s="1357"/>
      <c r="R53" s="1303"/>
      <c r="S53" s="1355">
        <v>25392.99480396788</v>
      </c>
      <c r="T53" s="1372">
        <v>29</v>
      </c>
      <c r="U53" s="1357">
        <v>205332.90505432215</v>
      </c>
      <c r="V53" s="1303">
        <v>43</v>
      </c>
      <c r="W53" s="1357"/>
      <c r="X53" s="1303"/>
      <c r="Y53" s="1355">
        <v>205332.90505432215</v>
      </c>
      <c r="Z53" s="1371">
        <v>43</v>
      </c>
      <c r="AA53" s="1373">
        <v>46</v>
      </c>
      <c r="AB53" s="1350"/>
      <c r="AC53" s="1351"/>
      <c r="AD53" s="1351"/>
      <c r="AE53" s="1351"/>
      <c r="AF53" s="1351"/>
      <c r="AG53" s="1351"/>
      <c r="AH53" s="1351"/>
      <c r="AI53" s="1351"/>
      <c r="AJ53" s="1351"/>
      <c r="AK53" s="1351"/>
      <c r="AL53" s="1351"/>
      <c r="AM53" s="1351"/>
      <c r="AN53" s="1351"/>
      <c r="AO53" s="1351"/>
      <c r="AP53" s="1351"/>
      <c r="AQ53" s="1351"/>
      <c r="AR53" s="1351"/>
      <c r="AS53" s="1351"/>
      <c r="AT53" s="1351"/>
      <c r="AU53" s="1351"/>
      <c r="AV53" s="1351"/>
      <c r="AW53" s="1351"/>
      <c r="AX53" s="1351"/>
      <c r="AY53" s="1351"/>
      <c r="AZ53" s="1351"/>
      <c r="BA53" s="1351"/>
      <c r="BB53" s="1351"/>
      <c r="BC53" s="1351"/>
      <c r="BD53" s="1351"/>
      <c r="BE53" s="1351"/>
      <c r="BF53" s="1351"/>
      <c r="BG53" s="1351"/>
      <c r="BH53" s="1351"/>
      <c r="BI53" s="1351"/>
      <c r="BJ53" s="1351"/>
      <c r="BK53" s="1351"/>
      <c r="BL53" s="1351"/>
      <c r="BM53" s="1351"/>
      <c r="BN53" s="1351"/>
      <c r="BO53" s="1351"/>
      <c r="BP53" s="1351"/>
    </row>
    <row r="54" spans="1:68" ht="21" customHeight="1">
      <c r="A54" s="1328" t="s">
        <v>423</v>
      </c>
      <c r="B54" s="1328" t="s">
        <v>81</v>
      </c>
      <c r="C54" s="1353">
        <v>42095.33150603748</v>
      </c>
      <c r="D54" s="1303">
        <v>47</v>
      </c>
      <c r="E54" s="1357"/>
      <c r="F54" s="1303"/>
      <c r="G54" s="1357">
        <v>42095.33150603748</v>
      </c>
      <c r="H54" s="1303">
        <v>47</v>
      </c>
      <c r="I54" s="1355">
        <v>74125.85665604859</v>
      </c>
      <c r="J54" s="1303">
        <v>46</v>
      </c>
      <c r="K54" s="1357"/>
      <c r="L54" s="1303"/>
      <c r="M54" s="1370">
        <v>74125.85665604859</v>
      </c>
      <c r="N54" s="1371">
        <v>46</v>
      </c>
      <c r="O54" s="1353">
        <v>14850.207422772057</v>
      </c>
      <c r="P54" s="1303">
        <v>47</v>
      </c>
      <c r="Q54" s="1357"/>
      <c r="R54" s="1303"/>
      <c r="S54" s="1355">
        <v>14850.207422772057</v>
      </c>
      <c r="T54" s="1372">
        <v>47</v>
      </c>
      <c r="U54" s="1357">
        <v>131071.39558485814</v>
      </c>
      <c r="V54" s="1303">
        <v>47</v>
      </c>
      <c r="W54" s="1357"/>
      <c r="X54" s="1303"/>
      <c r="Y54" s="1355">
        <v>131071.39558485814</v>
      </c>
      <c r="Z54" s="1371">
        <v>47</v>
      </c>
      <c r="AA54" s="1373">
        <v>47</v>
      </c>
      <c r="AB54" s="1350"/>
      <c r="AC54" s="1351"/>
      <c r="AD54" s="1351"/>
      <c r="AE54" s="1351"/>
      <c r="AF54" s="1351"/>
      <c r="AG54" s="1351"/>
      <c r="AH54" s="1351"/>
      <c r="AI54" s="1351"/>
      <c r="AJ54" s="1351"/>
      <c r="AK54" s="1351"/>
      <c r="AL54" s="1351"/>
      <c r="AM54" s="1351"/>
      <c r="AN54" s="1351"/>
      <c r="AO54" s="1351"/>
      <c r="AP54" s="1351"/>
      <c r="AQ54" s="1351"/>
      <c r="AR54" s="1351"/>
      <c r="AS54" s="1351"/>
      <c r="AT54" s="1351"/>
      <c r="AU54" s="1351"/>
      <c r="AV54" s="1351"/>
      <c r="AW54" s="1351"/>
      <c r="AX54" s="1351"/>
      <c r="AY54" s="1351"/>
      <c r="AZ54" s="1351"/>
      <c r="BA54" s="1351"/>
      <c r="BB54" s="1351"/>
      <c r="BC54" s="1351"/>
      <c r="BD54" s="1351"/>
      <c r="BE54" s="1351"/>
      <c r="BF54" s="1351"/>
      <c r="BG54" s="1351"/>
      <c r="BH54" s="1351"/>
      <c r="BI54" s="1351"/>
      <c r="BJ54" s="1351"/>
      <c r="BK54" s="1351"/>
      <c r="BL54" s="1351"/>
      <c r="BM54" s="1351"/>
      <c r="BN54" s="1351"/>
      <c r="BO54" s="1351"/>
      <c r="BP54" s="1351"/>
    </row>
    <row r="55" spans="1:68" ht="21" customHeight="1">
      <c r="A55" s="1328" t="s">
        <v>424</v>
      </c>
      <c r="B55" s="1328" t="s">
        <v>739</v>
      </c>
      <c r="C55" s="1353">
        <v>50471.179760319574</v>
      </c>
      <c r="D55" s="1303">
        <v>45</v>
      </c>
      <c r="E55" s="1357"/>
      <c r="F55" s="1303"/>
      <c r="G55" s="1357">
        <v>50471.179760319574</v>
      </c>
      <c r="H55" s="1303">
        <v>45</v>
      </c>
      <c r="I55" s="1355">
        <v>70053.20053262317</v>
      </c>
      <c r="J55" s="1303">
        <v>47</v>
      </c>
      <c r="K55" s="1357"/>
      <c r="L55" s="1303"/>
      <c r="M55" s="1370">
        <v>70053.20053262317</v>
      </c>
      <c r="N55" s="1371">
        <v>47</v>
      </c>
      <c r="O55" s="1353">
        <v>23215.443941411453</v>
      </c>
      <c r="P55" s="1303">
        <v>37</v>
      </c>
      <c r="Q55" s="1357"/>
      <c r="R55" s="1303"/>
      <c r="S55" s="1355">
        <v>23215.443941411453</v>
      </c>
      <c r="T55" s="1372">
        <v>39</v>
      </c>
      <c r="U55" s="1357">
        <v>143739.8242343542</v>
      </c>
      <c r="V55" s="1303">
        <v>46</v>
      </c>
      <c r="W55" s="1357"/>
      <c r="X55" s="1303"/>
      <c r="Y55" s="1355">
        <v>143739.8242343542</v>
      </c>
      <c r="Z55" s="1371">
        <v>46</v>
      </c>
      <c r="AA55" s="1373">
        <v>48</v>
      </c>
      <c r="AB55" s="1350"/>
      <c r="AC55" s="1351"/>
      <c r="AD55" s="1351"/>
      <c r="AE55" s="1351"/>
      <c r="AF55" s="1351"/>
      <c r="AG55" s="1351"/>
      <c r="AH55" s="1351"/>
      <c r="AI55" s="1351"/>
      <c r="AJ55" s="1351"/>
      <c r="AK55" s="1351"/>
      <c r="AL55" s="1351"/>
      <c r="AM55" s="1351"/>
      <c r="AN55" s="1351"/>
      <c r="AO55" s="1351"/>
      <c r="AP55" s="1351"/>
      <c r="AQ55" s="1351"/>
      <c r="AR55" s="1351"/>
      <c r="AS55" s="1351"/>
      <c r="AT55" s="1351"/>
      <c r="AU55" s="1351"/>
      <c r="AV55" s="1351"/>
      <c r="AW55" s="1351"/>
      <c r="AX55" s="1351"/>
      <c r="AY55" s="1351"/>
      <c r="AZ55" s="1351"/>
      <c r="BA55" s="1351"/>
      <c r="BB55" s="1351"/>
      <c r="BC55" s="1351"/>
      <c r="BD55" s="1351"/>
      <c r="BE55" s="1351"/>
      <c r="BF55" s="1351"/>
      <c r="BG55" s="1351"/>
      <c r="BH55" s="1351"/>
      <c r="BI55" s="1351"/>
      <c r="BJ55" s="1351"/>
      <c r="BK55" s="1351"/>
      <c r="BL55" s="1351"/>
      <c r="BM55" s="1351"/>
      <c r="BN55" s="1351"/>
      <c r="BO55" s="1351"/>
      <c r="BP55" s="1351"/>
    </row>
    <row r="56" spans="1:68" ht="21" customHeight="1">
      <c r="A56" s="1328" t="s">
        <v>425</v>
      </c>
      <c r="B56" s="1328" t="s">
        <v>87</v>
      </c>
      <c r="C56" s="1353">
        <v>42337.93142426526</v>
      </c>
      <c r="D56" s="1303">
        <v>46</v>
      </c>
      <c r="E56" s="1357"/>
      <c r="F56" s="1303"/>
      <c r="G56" s="1357">
        <v>42337.93142426526</v>
      </c>
      <c r="H56" s="1303">
        <v>46</v>
      </c>
      <c r="I56" s="1355">
        <v>83650.19216277318</v>
      </c>
      <c r="J56" s="1303">
        <v>44</v>
      </c>
      <c r="K56" s="1357"/>
      <c r="L56" s="1303"/>
      <c r="M56" s="1370">
        <v>83650.19216277318</v>
      </c>
      <c r="N56" s="1371">
        <v>44</v>
      </c>
      <c r="O56" s="1353">
        <v>26333.647324792764</v>
      </c>
      <c r="P56" s="1303">
        <v>28</v>
      </c>
      <c r="Q56" s="1357"/>
      <c r="R56" s="1303"/>
      <c r="S56" s="1355">
        <v>26333.647324792764</v>
      </c>
      <c r="T56" s="1372">
        <v>28</v>
      </c>
      <c r="U56" s="1357">
        <v>152321.7709118312</v>
      </c>
      <c r="V56" s="1303">
        <v>45</v>
      </c>
      <c r="W56" s="1357"/>
      <c r="X56" s="1303"/>
      <c r="Y56" s="1355">
        <v>152321.7709118312</v>
      </c>
      <c r="Z56" s="1371">
        <v>45</v>
      </c>
      <c r="AA56" s="1373">
        <v>49</v>
      </c>
      <c r="AB56" s="1350"/>
      <c r="AC56" s="1351"/>
      <c r="AD56" s="1351"/>
      <c r="AE56" s="1351"/>
      <c r="AF56" s="1351"/>
      <c r="AG56" s="1351"/>
      <c r="AH56" s="1351"/>
      <c r="AI56" s="1351"/>
      <c r="AJ56" s="1351"/>
      <c r="AK56" s="1351"/>
      <c r="AL56" s="1351"/>
      <c r="AM56" s="1351"/>
      <c r="AN56" s="1351"/>
      <c r="AO56" s="1351"/>
      <c r="AP56" s="1351"/>
      <c r="AQ56" s="1351"/>
      <c r="AR56" s="1351"/>
      <c r="AS56" s="1351"/>
      <c r="AT56" s="1351"/>
      <c r="AU56" s="1351"/>
      <c r="AV56" s="1351"/>
      <c r="AW56" s="1351"/>
      <c r="AX56" s="1351"/>
      <c r="AY56" s="1351"/>
      <c r="AZ56" s="1351"/>
      <c r="BA56" s="1351"/>
      <c r="BB56" s="1351"/>
      <c r="BC56" s="1351"/>
      <c r="BD56" s="1351"/>
      <c r="BE56" s="1351"/>
      <c r="BF56" s="1351"/>
      <c r="BG56" s="1351"/>
      <c r="BH56" s="1351"/>
      <c r="BI56" s="1351"/>
      <c r="BJ56" s="1351"/>
      <c r="BK56" s="1351"/>
      <c r="BL56" s="1351"/>
      <c r="BM56" s="1351"/>
      <c r="BN56" s="1351"/>
      <c r="BO56" s="1351"/>
      <c r="BP56" s="1351"/>
    </row>
    <row r="57" spans="1:68" ht="21" customHeight="1" thickBot="1">
      <c r="A57" s="1374" t="s">
        <v>426</v>
      </c>
      <c r="B57" s="1374" t="s">
        <v>88</v>
      </c>
      <c r="C57" s="1375">
        <v>63554.537213484866</v>
      </c>
      <c r="D57" s="1376">
        <v>44</v>
      </c>
      <c r="E57" s="1377"/>
      <c r="F57" s="1378"/>
      <c r="G57" s="1379">
        <v>63554.537213484866</v>
      </c>
      <c r="H57" s="1380">
        <v>44</v>
      </c>
      <c r="I57" s="1379">
        <v>81376.48376892562</v>
      </c>
      <c r="J57" s="1376">
        <v>45</v>
      </c>
      <c r="K57" s="1381"/>
      <c r="L57" s="1380"/>
      <c r="M57" s="1382">
        <v>81376.48376892562</v>
      </c>
      <c r="N57" s="1383">
        <v>45</v>
      </c>
      <c r="O57" s="1384">
        <v>21535.17187719231</v>
      </c>
      <c r="P57" s="1376">
        <v>44</v>
      </c>
      <c r="Q57" s="1377"/>
      <c r="R57" s="1378"/>
      <c r="S57" s="1379">
        <v>21535.17187719231</v>
      </c>
      <c r="T57" s="1376">
        <v>45</v>
      </c>
      <c r="U57" s="1379">
        <v>166466.1928596028</v>
      </c>
      <c r="V57" s="1376">
        <v>44</v>
      </c>
      <c r="W57" s="1377"/>
      <c r="X57" s="1378"/>
      <c r="Y57" s="1379">
        <v>166466.1928596028</v>
      </c>
      <c r="Z57" s="1385">
        <v>44</v>
      </c>
      <c r="AA57" s="1373">
        <v>50</v>
      </c>
      <c r="AB57" s="1350"/>
      <c r="AC57" s="1351"/>
      <c r="AD57" s="1351"/>
      <c r="AE57" s="1351"/>
      <c r="AF57" s="1351"/>
      <c r="AG57" s="1351"/>
      <c r="AH57" s="1351"/>
      <c r="AI57" s="1351"/>
      <c r="AJ57" s="1351"/>
      <c r="AK57" s="1351"/>
      <c r="AL57" s="1351"/>
      <c r="AM57" s="1351"/>
      <c r="AN57" s="1351"/>
      <c r="AO57" s="1351"/>
      <c r="AP57" s="1351"/>
      <c r="AQ57" s="1351"/>
      <c r="AR57" s="1351"/>
      <c r="AS57" s="1351"/>
      <c r="AT57" s="1351"/>
      <c r="AU57" s="1351"/>
      <c r="AV57" s="1351"/>
      <c r="AW57" s="1351"/>
      <c r="AX57" s="1351"/>
      <c r="AY57" s="1351"/>
      <c r="AZ57" s="1351"/>
      <c r="BA57" s="1351"/>
      <c r="BB57" s="1351"/>
      <c r="BC57" s="1351"/>
      <c r="BD57" s="1351"/>
      <c r="BE57" s="1351"/>
      <c r="BF57" s="1351"/>
      <c r="BG57" s="1351"/>
      <c r="BH57" s="1351"/>
      <c r="BI57" s="1351"/>
      <c r="BJ57" s="1351"/>
      <c r="BK57" s="1351"/>
      <c r="BL57" s="1351"/>
      <c r="BM57" s="1351"/>
      <c r="BN57" s="1351"/>
      <c r="BO57" s="1351"/>
      <c r="BP57" s="1351"/>
    </row>
    <row r="58" spans="3:68" ht="14.25">
      <c r="C58" s="1351"/>
      <c r="D58" s="1351"/>
      <c r="E58" s="1351"/>
      <c r="F58" s="1351"/>
      <c r="G58" s="1351"/>
      <c r="H58" s="1351"/>
      <c r="I58" s="1351"/>
      <c r="J58" s="1351"/>
      <c r="K58" s="1351"/>
      <c r="L58" s="1351"/>
      <c r="M58" s="1351"/>
      <c r="N58" s="1351"/>
      <c r="O58" s="1351"/>
      <c r="P58" s="1351"/>
      <c r="Q58" s="1351"/>
      <c r="R58" s="1351"/>
      <c r="S58" s="1351"/>
      <c r="T58" s="1351"/>
      <c r="U58" s="1351"/>
      <c r="V58" s="1351"/>
      <c r="W58" s="1351"/>
      <c r="X58" s="1351"/>
      <c r="Y58" s="1351"/>
      <c r="Z58" s="1351"/>
      <c r="AA58" s="1351"/>
      <c r="AB58" s="1351"/>
      <c r="AC58" s="1351"/>
      <c r="AD58" s="1351"/>
      <c r="AE58" s="1351"/>
      <c r="AF58" s="1351"/>
      <c r="AG58" s="1351"/>
      <c r="AH58" s="1351"/>
      <c r="AI58" s="1351"/>
      <c r="AJ58" s="1351"/>
      <c r="AK58" s="1351"/>
      <c r="AL58" s="1351"/>
      <c r="AM58" s="1351"/>
      <c r="AN58" s="1351"/>
      <c r="AO58" s="1351"/>
      <c r="AP58" s="1351"/>
      <c r="AQ58" s="1351"/>
      <c r="AR58" s="1351"/>
      <c r="AS58" s="1351"/>
      <c r="AT58" s="1351"/>
      <c r="AU58" s="1351"/>
      <c r="AV58" s="1351"/>
      <c r="AW58" s="1351"/>
      <c r="AX58" s="1351"/>
      <c r="AY58" s="1351"/>
      <c r="AZ58" s="1351"/>
      <c r="BA58" s="1351"/>
      <c r="BB58" s="1351"/>
      <c r="BC58" s="1351"/>
      <c r="BD58" s="1351"/>
      <c r="BE58" s="1351"/>
      <c r="BF58" s="1351"/>
      <c r="BG58" s="1351"/>
      <c r="BH58" s="1351"/>
      <c r="BI58" s="1351"/>
      <c r="BJ58" s="1351"/>
      <c r="BK58" s="1351"/>
      <c r="BL58" s="1351"/>
      <c r="BM58" s="1351"/>
      <c r="BN58" s="1351"/>
      <c r="BO58" s="1351"/>
      <c r="BP58" s="1351"/>
    </row>
    <row r="59" spans="3:68" ht="14.25">
      <c r="C59" s="1351"/>
      <c r="D59" s="1351"/>
      <c r="E59" s="1351"/>
      <c r="F59" s="1351"/>
      <c r="G59" s="1351"/>
      <c r="H59" s="1351"/>
      <c r="I59" s="1351"/>
      <c r="J59" s="1351"/>
      <c r="K59" s="1351"/>
      <c r="L59" s="1351"/>
      <c r="M59" s="1351"/>
      <c r="N59" s="1351"/>
      <c r="O59" s="1351"/>
      <c r="P59" s="1351"/>
      <c r="Q59" s="1351"/>
      <c r="R59" s="1351"/>
      <c r="S59" s="1351"/>
      <c r="T59" s="1351"/>
      <c r="U59" s="1351"/>
      <c r="V59" s="1351"/>
      <c r="W59" s="1351"/>
      <c r="X59" s="1351"/>
      <c r="Y59" s="1351"/>
      <c r="Z59" s="1351"/>
      <c r="AA59" s="1351"/>
      <c r="AB59" s="1351"/>
      <c r="AC59" s="1351"/>
      <c r="AD59" s="1351"/>
      <c r="AE59" s="1351"/>
      <c r="AF59" s="1351"/>
      <c r="AG59" s="1351"/>
      <c r="AH59" s="1351"/>
      <c r="AI59" s="1351"/>
      <c r="AJ59" s="1351"/>
      <c r="AK59" s="1351"/>
      <c r="AL59" s="1351"/>
      <c r="AM59" s="1351"/>
      <c r="AN59" s="1351"/>
      <c r="AO59" s="1351"/>
      <c r="AP59" s="1351"/>
      <c r="AQ59" s="1351"/>
      <c r="AR59" s="1351"/>
      <c r="AS59" s="1351"/>
      <c r="AT59" s="1351"/>
      <c r="AU59" s="1351"/>
      <c r="AV59" s="1351"/>
      <c r="AW59" s="1351"/>
      <c r="AX59" s="1351"/>
      <c r="AY59" s="1351"/>
      <c r="AZ59" s="1351"/>
      <c r="BA59" s="1351"/>
      <c r="BB59" s="1351"/>
      <c r="BC59" s="1351"/>
      <c r="BD59" s="1351"/>
      <c r="BE59" s="1351"/>
      <c r="BF59" s="1351"/>
      <c r="BG59" s="1351"/>
      <c r="BH59" s="1351"/>
      <c r="BI59" s="1351"/>
      <c r="BJ59" s="1351"/>
      <c r="BK59" s="1351"/>
      <c r="BL59" s="1351"/>
      <c r="BM59" s="1351"/>
      <c r="BN59" s="1351"/>
      <c r="BO59" s="1351"/>
      <c r="BP59" s="1351"/>
    </row>
    <row r="60" spans="3:68" ht="14.25">
      <c r="C60" s="1351"/>
      <c r="D60" s="1351"/>
      <c r="E60" s="1351"/>
      <c r="F60" s="1351"/>
      <c r="G60" s="1351"/>
      <c r="H60" s="1351"/>
      <c r="I60" s="1351"/>
      <c r="J60" s="1351"/>
      <c r="K60" s="1351"/>
      <c r="L60" s="1351"/>
      <c r="M60" s="1351"/>
      <c r="N60" s="1351"/>
      <c r="O60" s="1351"/>
      <c r="P60" s="1351"/>
      <c r="Q60" s="1351"/>
      <c r="R60" s="1351"/>
      <c r="S60" s="1351"/>
      <c r="T60" s="1351"/>
      <c r="U60" s="1351"/>
      <c r="V60" s="1351"/>
      <c r="W60" s="1351"/>
      <c r="X60" s="1351"/>
      <c r="Y60" s="1351"/>
      <c r="Z60" s="1351"/>
      <c r="AA60" s="1351"/>
      <c r="AB60" s="1351"/>
      <c r="AC60" s="1351"/>
      <c r="AD60" s="1351"/>
      <c r="AE60" s="1351"/>
      <c r="AF60" s="1351"/>
      <c r="AG60" s="1351"/>
      <c r="AH60" s="1351"/>
      <c r="AI60" s="1351"/>
      <c r="AJ60" s="1351"/>
      <c r="AK60" s="1351"/>
      <c r="AL60" s="1351"/>
      <c r="AM60" s="1351"/>
      <c r="AN60" s="1351"/>
      <c r="AO60" s="1351"/>
      <c r="AP60" s="1351"/>
      <c r="AQ60" s="1351"/>
      <c r="AR60" s="1351"/>
      <c r="AS60" s="1351"/>
      <c r="AT60" s="1351"/>
      <c r="AU60" s="1351"/>
      <c r="AV60" s="1351"/>
      <c r="AW60" s="1351"/>
      <c r="AX60" s="1351"/>
      <c r="AY60" s="1351"/>
      <c r="AZ60" s="1351"/>
      <c r="BA60" s="1351"/>
      <c r="BB60" s="1351"/>
      <c r="BC60" s="1351"/>
      <c r="BD60" s="1351"/>
      <c r="BE60" s="1351"/>
      <c r="BF60" s="1351"/>
      <c r="BG60" s="1351"/>
      <c r="BH60" s="1351"/>
      <c r="BI60" s="1351"/>
      <c r="BJ60" s="1351"/>
      <c r="BK60" s="1351"/>
      <c r="BL60" s="1351"/>
      <c r="BM60" s="1351"/>
      <c r="BN60" s="1351"/>
      <c r="BO60" s="1351"/>
      <c r="BP60" s="1351"/>
    </row>
    <row r="61" spans="3:68" ht="14.25">
      <c r="C61" s="1351"/>
      <c r="D61" s="1351"/>
      <c r="E61" s="1351"/>
      <c r="F61" s="1351"/>
      <c r="G61" s="1351"/>
      <c r="H61" s="1351"/>
      <c r="I61" s="1351"/>
      <c r="J61" s="1351"/>
      <c r="K61" s="1351"/>
      <c r="L61" s="1351"/>
      <c r="M61" s="1351"/>
      <c r="N61" s="1351"/>
      <c r="O61" s="1351"/>
      <c r="P61" s="1351"/>
      <c r="Q61" s="1351"/>
      <c r="R61" s="1351"/>
      <c r="S61" s="1351"/>
      <c r="T61" s="1351"/>
      <c r="U61" s="1351"/>
      <c r="V61" s="1351"/>
      <c r="W61" s="1351"/>
      <c r="X61" s="1351"/>
      <c r="Y61" s="1351"/>
      <c r="Z61" s="1351"/>
      <c r="AA61" s="1351"/>
      <c r="AB61" s="1351"/>
      <c r="AC61" s="1351"/>
      <c r="AD61" s="1351"/>
      <c r="AE61" s="1351"/>
      <c r="AF61" s="1351"/>
      <c r="AG61" s="1351"/>
      <c r="AH61" s="1351"/>
      <c r="AI61" s="1351"/>
      <c r="AJ61" s="1351"/>
      <c r="AK61" s="1351"/>
      <c r="AL61" s="1351"/>
      <c r="AM61" s="1351"/>
      <c r="AN61" s="1351"/>
      <c r="AO61" s="1351"/>
      <c r="AP61" s="1351"/>
      <c r="AQ61" s="1351"/>
      <c r="AR61" s="1351"/>
      <c r="AS61" s="1351"/>
      <c r="AT61" s="1351"/>
      <c r="AU61" s="1351"/>
      <c r="AV61" s="1351"/>
      <c r="AW61" s="1351"/>
      <c r="AX61" s="1351"/>
      <c r="AY61" s="1351"/>
      <c r="AZ61" s="1351"/>
      <c r="BA61" s="1351"/>
      <c r="BB61" s="1351"/>
      <c r="BC61" s="1351"/>
      <c r="BD61" s="1351"/>
      <c r="BE61" s="1351"/>
      <c r="BF61" s="1351"/>
      <c r="BG61" s="1351"/>
      <c r="BH61" s="1351"/>
      <c r="BI61" s="1351"/>
      <c r="BJ61" s="1351"/>
      <c r="BK61" s="1351"/>
      <c r="BL61" s="1351"/>
      <c r="BM61" s="1351"/>
      <c r="BN61" s="1351"/>
      <c r="BO61" s="1351"/>
      <c r="BP61" s="1351"/>
    </row>
    <row r="62" spans="3:68" ht="14.25">
      <c r="C62" s="1351"/>
      <c r="D62" s="1351"/>
      <c r="E62" s="1351"/>
      <c r="F62" s="1351"/>
      <c r="G62" s="1351"/>
      <c r="H62" s="1351"/>
      <c r="I62" s="1351"/>
      <c r="J62" s="1351"/>
      <c r="K62" s="1351"/>
      <c r="L62" s="1351"/>
      <c r="M62" s="1351"/>
      <c r="N62" s="1351"/>
      <c r="O62" s="1351"/>
      <c r="P62" s="1351"/>
      <c r="Q62" s="1351"/>
      <c r="R62" s="1351"/>
      <c r="S62" s="1351"/>
      <c r="T62" s="1351"/>
      <c r="U62" s="1351"/>
      <c r="V62" s="1351"/>
      <c r="W62" s="1351"/>
      <c r="X62" s="1351"/>
      <c r="Y62" s="1351"/>
      <c r="Z62" s="1351"/>
      <c r="AA62" s="1351"/>
      <c r="AB62" s="1351"/>
      <c r="AC62" s="1351"/>
      <c r="AD62" s="1351"/>
      <c r="AE62" s="1351"/>
      <c r="AF62" s="1351"/>
      <c r="AG62" s="1351"/>
      <c r="AH62" s="1351"/>
      <c r="AI62" s="1351"/>
      <c r="AJ62" s="1351"/>
      <c r="AK62" s="1351"/>
      <c r="AL62" s="1351"/>
      <c r="AM62" s="1351"/>
      <c r="AN62" s="1351"/>
      <c r="AO62" s="1351"/>
      <c r="AP62" s="1351"/>
      <c r="AQ62" s="1351"/>
      <c r="AR62" s="1351"/>
      <c r="AS62" s="1351"/>
      <c r="AT62" s="1351"/>
      <c r="AU62" s="1351"/>
      <c r="AV62" s="1351"/>
      <c r="AW62" s="1351"/>
      <c r="AX62" s="1351"/>
      <c r="AY62" s="1351"/>
      <c r="AZ62" s="1351"/>
      <c r="BA62" s="1351"/>
      <c r="BB62" s="1351"/>
      <c r="BC62" s="1351"/>
      <c r="BD62" s="1351"/>
      <c r="BE62" s="1351"/>
      <c r="BF62" s="1351"/>
      <c r="BG62" s="1351"/>
      <c r="BH62" s="1351"/>
      <c r="BI62" s="1351"/>
      <c r="BJ62" s="1351"/>
      <c r="BK62" s="1351"/>
      <c r="BL62" s="1351"/>
      <c r="BM62" s="1351"/>
      <c r="BN62" s="1351"/>
      <c r="BO62" s="1351"/>
      <c r="BP62" s="1351"/>
    </row>
    <row r="63" spans="3:68" ht="14.25">
      <c r="C63" s="1351"/>
      <c r="D63" s="1351"/>
      <c r="E63" s="1351"/>
      <c r="F63" s="1351"/>
      <c r="G63" s="1351"/>
      <c r="H63" s="1351"/>
      <c r="I63" s="1351"/>
      <c r="J63" s="1351"/>
      <c r="K63" s="1351"/>
      <c r="L63" s="1351"/>
      <c r="M63" s="1351"/>
      <c r="N63" s="1351"/>
      <c r="O63" s="1351"/>
      <c r="P63" s="1351"/>
      <c r="Q63" s="1351"/>
      <c r="R63" s="1351"/>
      <c r="S63" s="1351"/>
      <c r="T63" s="1351"/>
      <c r="U63" s="1351"/>
      <c r="V63" s="1351"/>
      <c r="W63" s="1351"/>
      <c r="X63" s="1351"/>
      <c r="Y63" s="1351"/>
      <c r="Z63" s="1351"/>
      <c r="AA63" s="1351"/>
      <c r="AB63" s="1351"/>
      <c r="AC63" s="1351"/>
      <c r="AD63" s="1351"/>
      <c r="AE63" s="1351"/>
      <c r="AF63" s="1351"/>
      <c r="AG63" s="1351"/>
      <c r="AH63" s="1351"/>
      <c r="AI63" s="1351"/>
      <c r="AJ63" s="1351"/>
      <c r="AK63" s="1351"/>
      <c r="AL63" s="1351"/>
      <c r="AM63" s="1351"/>
      <c r="AN63" s="1351"/>
      <c r="AO63" s="1351"/>
      <c r="AP63" s="1351"/>
      <c r="AQ63" s="1351"/>
      <c r="AR63" s="1351"/>
      <c r="AS63" s="1351"/>
      <c r="AT63" s="1351"/>
      <c r="AU63" s="1351"/>
      <c r="AV63" s="1351"/>
      <c r="AW63" s="1351"/>
      <c r="AX63" s="1351"/>
      <c r="AY63" s="1351"/>
      <c r="AZ63" s="1351"/>
      <c r="BA63" s="1351"/>
      <c r="BB63" s="1351"/>
      <c r="BC63" s="1351"/>
      <c r="BD63" s="1351"/>
      <c r="BE63" s="1351"/>
      <c r="BF63" s="1351"/>
      <c r="BG63" s="1351"/>
      <c r="BH63" s="1351"/>
      <c r="BI63" s="1351"/>
      <c r="BJ63" s="1351"/>
      <c r="BK63" s="1351"/>
      <c r="BL63" s="1351"/>
      <c r="BM63" s="1351"/>
      <c r="BN63" s="1351"/>
      <c r="BO63" s="1351"/>
      <c r="BP63" s="1351"/>
    </row>
    <row r="64" spans="3:68" ht="14.25">
      <c r="C64" s="1351"/>
      <c r="D64" s="1351"/>
      <c r="E64" s="1351"/>
      <c r="F64" s="1351"/>
      <c r="G64" s="1351"/>
      <c r="H64" s="1351"/>
      <c r="I64" s="1351"/>
      <c r="J64" s="1351"/>
      <c r="K64" s="1351"/>
      <c r="L64" s="1351"/>
      <c r="M64" s="1351"/>
      <c r="N64" s="1351"/>
      <c r="O64" s="1351"/>
      <c r="P64" s="1351"/>
      <c r="Q64" s="1351"/>
      <c r="R64" s="1351"/>
      <c r="S64" s="1351"/>
      <c r="T64" s="1351"/>
      <c r="U64" s="1351"/>
      <c r="V64" s="1351"/>
      <c r="W64" s="1351"/>
      <c r="X64" s="1351"/>
      <c r="Y64" s="1351"/>
      <c r="Z64" s="1351"/>
      <c r="AA64" s="1351"/>
      <c r="AB64" s="1351"/>
      <c r="AC64" s="1351"/>
      <c r="AD64" s="1351"/>
      <c r="AE64" s="1351"/>
      <c r="AF64" s="1351"/>
      <c r="AG64" s="1351"/>
      <c r="AH64" s="1351"/>
      <c r="AI64" s="1351"/>
      <c r="AJ64" s="1351"/>
      <c r="AK64" s="1351"/>
      <c r="AL64" s="1351"/>
      <c r="AM64" s="1351"/>
      <c r="AN64" s="1351"/>
      <c r="AO64" s="1351"/>
      <c r="AP64" s="1351"/>
      <c r="AQ64" s="1351"/>
      <c r="AR64" s="1351"/>
      <c r="AS64" s="1351"/>
      <c r="AT64" s="1351"/>
      <c r="AU64" s="1351"/>
      <c r="AV64" s="1351"/>
      <c r="AW64" s="1351"/>
      <c r="AX64" s="1351"/>
      <c r="AY64" s="1351"/>
      <c r="AZ64" s="1351"/>
      <c r="BA64" s="1351"/>
      <c r="BB64" s="1351"/>
      <c r="BC64" s="1351"/>
      <c r="BD64" s="1351"/>
      <c r="BE64" s="1351"/>
      <c r="BF64" s="1351"/>
      <c r="BG64" s="1351"/>
      <c r="BH64" s="1351"/>
      <c r="BI64" s="1351"/>
      <c r="BJ64" s="1351"/>
      <c r="BK64" s="1351"/>
      <c r="BL64" s="1351"/>
      <c r="BM64" s="1351"/>
      <c r="BN64" s="1351"/>
      <c r="BO64" s="1351"/>
      <c r="BP64" s="1351"/>
    </row>
    <row r="65" spans="3:68" ht="14.25">
      <c r="C65" s="1351"/>
      <c r="D65" s="1351"/>
      <c r="E65" s="1351"/>
      <c r="F65" s="1351"/>
      <c r="G65" s="1351"/>
      <c r="H65" s="1351"/>
      <c r="I65" s="1351"/>
      <c r="J65" s="1351"/>
      <c r="K65" s="1351"/>
      <c r="L65" s="1351"/>
      <c r="M65" s="1351"/>
      <c r="N65" s="1351"/>
      <c r="O65" s="1351"/>
      <c r="P65" s="1351"/>
      <c r="Q65" s="1351"/>
      <c r="R65" s="1351"/>
      <c r="S65" s="1351"/>
      <c r="T65" s="1351"/>
      <c r="U65" s="1351"/>
      <c r="V65" s="1351"/>
      <c r="W65" s="1351"/>
      <c r="X65" s="1351"/>
      <c r="Y65" s="1351"/>
      <c r="Z65" s="1351"/>
      <c r="AA65" s="1351"/>
      <c r="AB65" s="1351"/>
      <c r="AC65" s="1351"/>
      <c r="AD65" s="1351"/>
      <c r="AE65" s="1351"/>
      <c r="AF65" s="1351"/>
      <c r="AG65" s="1351"/>
      <c r="AH65" s="1351"/>
      <c r="AI65" s="1351"/>
      <c r="AJ65" s="1351"/>
      <c r="AK65" s="1351"/>
      <c r="AL65" s="1351"/>
      <c r="AM65" s="1351"/>
      <c r="AN65" s="1351"/>
      <c r="AO65" s="1351"/>
      <c r="AP65" s="1351"/>
      <c r="AQ65" s="1351"/>
      <c r="AR65" s="1351"/>
      <c r="AS65" s="1351"/>
      <c r="AT65" s="1351"/>
      <c r="AU65" s="1351"/>
      <c r="AV65" s="1351"/>
      <c r="AW65" s="1351"/>
      <c r="AX65" s="1351"/>
      <c r="AY65" s="1351"/>
      <c r="AZ65" s="1351"/>
      <c r="BA65" s="1351"/>
      <c r="BB65" s="1351"/>
      <c r="BC65" s="1351"/>
      <c r="BD65" s="1351"/>
      <c r="BE65" s="1351"/>
      <c r="BF65" s="1351"/>
      <c r="BG65" s="1351"/>
      <c r="BH65" s="1351"/>
      <c r="BI65" s="1351"/>
      <c r="BJ65" s="1351"/>
      <c r="BK65" s="1351"/>
      <c r="BL65" s="1351"/>
      <c r="BM65" s="1351"/>
      <c r="BN65" s="1351"/>
      <c r="BO65" s="1351"/>
      <c r="BP65" s="1351"/>
    </row>
    <row r="66" spans="3:68" ht="14.25">
      <c r="C66" s="1351"/>
      <c r="D66" s="1351"/>
      <c r="E66" s="1351"/>
      <c r="F66" s="1351"/>
      <c r="G66" s="1351"/>
      <c r="H66" s="1351"/>
      <c r="I66" s="1351"/>
      <c r="J66" s="1351"/>
      <c r="K66" s="1351"/>
      <c r="L66" s="1351"/>
      <c r="M66" s="1351"/>
      <c r="N66" s="1351"/>
      <c r="O66" s="1351"/>
      <c r="P66" s="1351"/>
      <c r="Q66" s="1351"/>
      <c r="R66" s="1351"/>
      <c r="S66" s="1351"/>
      <c r="T66" s="1351"/>
      <c r="U66" s="1351"/>
      <c r="V66" s="1351"/>
      <c r="W66" s="1351"/>
      <c r="X66" s="1351"/>
      <c r="Y66" s="1351"/>
      <c r="Z66" s="1351"/>
      <c r="AA66" s="1351"/>
      <c r="AB66" s="1351"/>
      <c r="AC66" s="1351"/>
      <c r="AD66" s="1351"/>
      <c r="AE66" s="1351"/>
      <c r="AF66" s="1351"/>
      <c r="AG66" s="1351"/>
      <c r="AH66" s="1351"/>
      <c r="AI66" s="1351"/>
      <c r="AJ66" s="1351"/>
      <c r="AK66" s="1351"/>
      <c r="AL66" s="1351"/>
      <c r="AM66" s="1351"/>
      <c r="AN66" s="1351"/>
      <c r="AO66" s="1351"/>
      <c r="AP66" s="1351"/>
      <c r="AQ66" s="1351"/>
      <c r="AR66" s="1351"/>
      <c r="AS66" s="1351"/>
      <c r="AT66" s="1351"/>
      <c r="AU66" s="1351"/>
      <c r="AV66" s="1351"/>
      <c r="AW66" s="1351"/>
      <c r="AX66" s="1351"/>
      <c r="AY66" s="1351"/>
      <c r="AZ66" s="1351"/>
      <c r="BA66" s="1351"/>
      <c r="BB66" s="1351"/>
      <c r="BC66" s="1351"/>
      <c r="BD66" s="1351"/>
      <c r="BE66" s="1351"/>
      <c r="BF66" s="1351"/>
      <c r="BG66" s="1351"/>
      <c r="BH66" s="1351"/>
      <c r="BI66" s="1351"/>
      <c r="BJ66" s="1351"/>
      <c r="BK66" s="1351"/>
      <c r="BL66" s="1351"/>
      <c r="BM66" s="1351"/>
      <c r="BN66" s="1351"/>
      <c r="BO66" s="1351"/>
      <c r="BP66" s="1351"/>
    </row>
    <row r="67" spans="3:68" ht="14.25">
      <c r="C67" s="1351"/>
      <c r="D67" s="1351"/>
      <c r="E67" s="1351"/>
      <c r="F67" s="1351"/>
      <c r="G67" s="1351"/>
      <c r="H67" s="1351"/>
      <c r="I67" s="1351"/>
      <c r="J67" s="1351"/>
      <c r="K67" s="1351"/>
      <c r="L67" s="1351"/>
      <c r="M67" s="1351"/>
      <c r="N67" s="1351"/>
      <c r="O67" s="1351"/>
      <c r="P67" s="1351"/>
      <c r="Q67" s="1351"/>
      <c r="R67" s="1351"/>
      <c r="S67" s="1351"/>
      <c r="T67" s="1351"/>
      <c r="U67" s="1351"/>
      <c r="V67" s="1351"/>
      <c r="W67" s="1351"/>
      <c r="X67" s="1351"/>
      <c r="Y67" s="1351"/>
      <c r="Z67" s="1351"/>
      <c r="AA67" s="1351"/>
      <c r="AB67" s="1351"/>
      <c r="AC67" s="1351"/>
      <c r="AD67" s="1351"/>
      <c r="AE67" s="1351"/>
      <c r="AF67" s="1351"/>
      <c r="AG67" s="1351"/>
      <c r="AH67" s="1351"/>
      <c r="AI67" s="1351"/>
      <c r="AJ67" s="1351"/>
      <c r="AK67" s="1351"/>
      <c r="AL67" s="1351"/>
      <c r="AM67" s="1351"/>
      <c r="AN67" s="1351"/>
      <c r="AO67" s="1351"/>
      <c r="AP67" s="1351"/>
      <c r="AQ67" s="1351"/>
      <c r="AR67" s="1351"/>
      <c r="AS67" s="1351"/>
      <c r="AT67" s="1351"/>
      <c r="AU67" s="1351"/>
      <c r="AV67" s="1351"/>
      <c r="AW67" s="1351"/>
      <c r="AX67" s="1351"/>
      <c r="AY67" s="1351"/>
      <c r="AZ67" s="1351"/>
      <c r="BA67" s="1351"/>
      <c r="BB67" s="1351"/>
      <c r="BC67" s="1351"/>
      <c r="BD67" s="1351"/>
      <c r="BE67" s="1351"/>
      <c r="BF67" s="1351"/>
      <c r="BG67" s="1351"/>
      <c r="BH67" s="1351"/>
      <c r="BI67" s="1351"/>
      <c r="BJ67" s="1351"/>
      <c r="BK67" s="1351"/>
      <c r="BL67" s="1351"/>
      <c r="BM67" s="1351"/>
      <c r="BN67" s="1351"/>
      <c r="BO67" s="1351"/>
      <c r="BP67" s="1351"/>
    </row>
    <row r="68" spans="3:68" ht="14.25">
      <c r="C68" s="1351"/>
      <c r="D68" s="1351"/>
      <c r="E68" s="1351"/>
      <c r="F68" s="1351"/>
      <c r="G68" s="1351"/>
      <c r="H68" s="1351"/>
      <c r="I68" s="1351"/>
      <c r="J68" s="1351"/>
      <c r="K68" s="1351"/>
      <c r="L68" s="1351"/>
      <c r="M68" s="1351"/>
      <c r="N68" s="1351"/>
      <c r="O68" s="1351"/>
      <c r="P68" s="1351"/>
      <c r="Q68" s="1351"/>
      <c r="R68" s="1351"/>
      <c r="S68" s="1351"/>
      <c r="T68" s="1351"/>
      <c r="U68" s="1351"/>
      <c r="V68" s="1351"/>
      <c r="W68" s="1351"/>
      <c r="X68" s="1351"/>
      <c r="Y68" s="1351"/>
      <c r="Z68" s="1351"/>
      <c r="AA68" s="1351"/>
      <c r="AB68" s="1351"/>
      <c r="AC68" s="1351"/>
      <c r="AD68" s="1351"/>
      <c r="AE68" s="1351"/>
      <c r="AF68" s="1351"/>
      <c r="AG68" s="1351"/>
      <c r="AH68" s="1351"/>
      <c r="AI68" s="1351"/>
      <c r="AJ68" s="1351"/>
      <c r="AK68" s="1351"/>
      <c r="AL68" s="1351"/>
      <c r="AM68" s="1351"/>
      <c r="AN68" s="1351"/>
      <c r="AO68" s="1351"/>
      <c r="AP68" s="1351"/>
      <c r="AQ68" s="1351"/>
      <c r="AR68" s="1351"/>
      <c r="AS68" s="1351"/>
      <c r="AT68" s="1351"/>
      <c r="AU68" s="1351"/>
      <c r="AV68" s="1351"/>
      <c r="AW68" s="1351"/>
      <c r="AX68" s="1351"/>
      <c r="AY68" s="1351"/>
      <c r="AZ68" s="1351"/>
      <c r="BA68" s="1351"/>
      <c r="BB68" s="1351"/>
      <c r="BC68" s="1351"/>
      <c r="BD68" s="1351"/>
      <c r="BE68" s="1351"/>
      <c r="BF68" s="1351"/>
      <c r="BG68" s="1351"/>
      <c r="BH68" s="1351"/>
      <c r="BI68" s="1351"/>
      <c r="BJ68" s="1351"/>
      <c r="BK68" s="1351"/>
      <c r="BL68" s="1351"/>
      <c r="BM68" s="1351"/>
      <c r="BN68" s="1351"/>
      <c r="BO68" s="1351"/>
      <c r="BP68" s="1351"/>
    </row>
    <row r="69" spans="3:68" ht="14.25">
      <c r="C69" s="1351"/>
      <c r="D69" s="1351"/>
      <c r="E69" s="1351"/>
      <c r="F69" s="1351"/>
      <c r="G69" s="1351"/>
      <c r="H69" s="1351"/>
      <c r="I69" s="1351"/>
      <c r="J69" s="1351"/>
      <c r="K69" s="1351"/>
      <c r="L69" s="1351"/>
      <c r="M69" s="1351"/>
      <c r="N69" s="1351"/>
      <c r="O69" s="1351"/>
      <c r="P69" s="1351"/>
      <c r="Q69" s="1351"/>
      <c r="R69" s="1351"/>
      <c r="S69" s="1351"/>
      <c r="T69" s="1351"/>
      <c r="U69" s="1351"/>
      <c r="V69" s="1351"/>
      <c r="W69" s="1351"/>
      <c r="X69" s="1351"/>
      <c r="Y69" s="1351"/>
      <c r="Z69" s="1351"/>
      <c r="AA69" s="1351"/>
      <c r="AB69" s="1351"/>
      <c r="AC69" s="1351"/>
      <c r="AD69" s="1351"/>
      <c r="AE69" s="1351"/>
      <c r="AF69" s="1351"/>
      <c r="AG69" s="1351"/>
      <c r="AH69" s="1351"/>
      <c r="AI69" s="1351"/>
      <c r="AJ69" s="1351"/>
      <c r="AK69" s="1351"/>
      <c r="AL69" s="1351"/>
      <c r="AM69" s="1351"/>
      <c r="AN69" s="1351"/>
      <c r="AO69" s="1351"/>
      <c r="AP69" s="1351"/>
      <c r="AQ69" s="1351"/>
      <c r="AR69" s="1351"/>
      <c r="AS69" s="1351"/>
      <c r="AT69" s="1351"/>
      <c r="AU69" s="1351"/>
      <c r="AV69" s="1351"/>
      <c r="AW69" s="1351"/>
      <c r="AX69" s="1351"/>
      <c r="AY69" s="1351"/>
      <c r="AZ69" s="1351"/>
      <c r="BA69" s="1351"/>
      <c r="BB69" s="1351"/>
      <c r="BC69" s="1351"/>
      <c r="BD69" s="1351"/>
      <c r="BE69" s="1351"/>
      <c r="BF69" s="1351"/>
      <c r="BG69" s="1351"/>
      <c r="BH69" s="1351"/>
      <c r="BI69" s="1351"/>
      <c r="BJ69" s="1351"/>
      <c r="BK69" s="1351"/>
      <c r="BL69" s="1351"/>
      <c r="BM69" s="1351"/>
      <c r="BN69" s="1351"/>
      <c r="BO69" s="1351"/>
      <c r="BP69" s="1351"/>
    </row>
    <row r="70" spans="3:68" ht="14.25">
      <c r="C70" s="1351"/>
      <c r="D70" s="1351"/>
      <c r="E70" s="1351"/>
      <c r="F70" s="1351"/>
      <c r="G70" s="1351"/>
      <c r="H70" s="1351"/>
      <c r="I70" s="1351"/>
      <c r="J70" s="1351"/>
      <c r="K70" s="1351"/>
      <c r="L70" s="1351"/>
      <c r="M70" s="1351"/>
      <c r="N70" s="1351"/>
      <c r="O70" s="1351"/>
      <c r="P70" s="1351"/>
      <c r="Q70" s="1351"/>
      <c r="R70" s="1351"/>
      <c r="S70" s="1351"/>
      <c r="T70" s="1351"/>
      <c r="U70" s="1351"/>
      <c r="V70" s="1351"/>
      <c r="W70" s="1351"/>
      <c r="X70" s="1351"/>
      <c r="Y70" s="1351"/>
      <c r="Z70" s="1351"/>
      <c r="AA70" s="1351"/>
      <c r="AB70" s="1351"/>
      <c r="AC70" s="1351"/>
      <c r="AD70" s="1351"/>
      <c r="AE70" s="1351"/>
      <c r="AF70" s="1351"/>
      <c r="AG70" s="1351"/>
      <c r="AH70" s="1351"/>
      <c r="AI70" s="1351"/>
      <c r="AJ70" s="1351"/>
      <c r="AK70" s="1351"/>
      <c r="AL70" s="1351"/>
      <c r="AM70" s="1351"/>
      <c r="AN70" s="1351"/>
      <c r="AO70" s="1351"/>
      <c r="AP70" s="1351"/>
      <c r="AQ70" s="1351"/>
      <c r="AR70" s="1351"/>
      <c r="AS70" s="1351"/>
      <c r="AT70" s="1351"/>
      <c r="AU70" s="1351"/>
      <c r="AV70" s="1351"/>
      <c r="AW70" s="1351"/>
      <c r="AX70" s="1351"/>
      <c r="AY70" s="1351"/>
      <c r="AZ70" s="1351"/>
      <c r="BA70" s="1351"/>
      <c r="BB70" s="1351"/>
      <c r="BC70" s="1351"/>
      <c r="BD70" s="1351"/>
      <c r="BE70" s="1351"/>
      <c r="BF70" s="1351"/>
      <c r="BG70" s="1351"/>
      <c r="BH70" s="1351"/>
      <c r="BI70" s="1351"/>
      <c r="BJ70" s="1351"/>
      <c r="BK70" s="1351"/>
      <c r="BL70" s="1351"/>
      <c r="BM70" s="1351"/>
      <c r="BN70" s="1351"/>
      <c r="BO70" s="1351"/>
      <c r="BP70" s="1351"/>
    </row>
    <row r="71" spans="3:68" ht="14.25">
      <c r="C71" s="1351"/>
      <c r="D71" s="1351"/>
      <c r="E71" s="1351"/>
      <c r="F71" s="1351"/>
      <c r="G71" s="1351"/>
      <c r="H71" s="1351"/>
      <c r="I71" s="1351"/>
      <c r="J71" s="1351"/>
      <c r="K71" s="1351"/>
      <c r="L71" s="1351"/>
      <c r="M71" s="1351"/>
      <c r="N71" s="1351"/>
      <c r="O71" s="1351"/>
      <c r="P71" s="1351"/>
      <c r="Q71" s="1351"/>
      <c r="R71" s="1351"/>
      <c r="S71" s="1351"/>
      <c r="T71" s="1351"/>
      <c r="U71" s="1351"/>
      <c r="V71" s="1351"/>
      <c r="W71" s="1351"/>
      <c r="X71" s="1351"/>
      <c r="Y71" s="1351"/>
      <c r="Z71" s="1351"/>
      <c r="AA71" s="1351"/>
      <c r="AB71" s="1351"/>
      <c r="AC71" s="1351"/>
      <c r="AD71" s="1351"/>
      <c r="AE71" s="1351"/>
      <c r="AF71" s="1351"/>
      <c r="AG71" s="1351"/>
      <c r="AH71" s="1351"/>
      <c r="AI71" s="1351"/>
      <c r="AJ71" s="1351"/>
      <c r="AK71" s="1351"/>
      <c r="AL71" s="1351"/>
      <c r="AM71" s="1351"/>
      <c r="AN71" s="1351"/>
      <c r="AO71" s="1351"/>
      <c r="AP71" s="1351"/>
      <c r="AQ71" s="1351"/>
      <c r="AR71" s="1351"/>
      <c r="AS71" s="1351"/>
      <c r="AT71" s="1351"/>
      <c r="AU71" s="1351"/>
      <c r="AV71" s="1351"/>
      <c r="AW71" s="1351"/>
      <c r="AX71" s="1351"/>
      <c r="AY71" s="1351"/>
      <c r="AZ71" s="1351"/>
      <c r="BA71" s="1351"/>
      <c r="BB71" s="1351"/>
      <c r="BC71" s="1351"/>
      <c r="BD71" s="1351"/>
      <c r="BE71" s="1351"/>
      <c r="BF71" s="1351"/>
      <c r="BG71" s="1351"/>
      <c r="BH71" s="1351"/>
      <c r="BI71" s="1351"/>
      <c r="BJ71" s="1351"/>
      <c r="BK71" s="1351"/>
      <c r="BL71" s="1351"/>
      <c r="BM71" s="1351"/>
      <c r="BN71" s="1351"/>
      <c r="BO71" s="1351"/>
      <c r="BP71" s="1351"/>
    </row>
    <row r="72" spans="3:68" ht="14.25">
      <c r="C72" s="1351"/>
      <c r="D72" s="1351"/>
      <c r="E72" s="1351"/>
      <c r="F72" s="1351"/>
      <c r="G72" s="1351"/>
      <c r="H72" s="1351"/>
      <c r="I72" s="1351"/>
      <c r="J72" s="1351"/>
      <c r="K72" s="1351"/>
      <c r="L72" s="1351"/>
      <c r="M72" s="1351"/>
      <c r="N72" s="1351"/>
      <c r="O72" s="1351"/>
      <c r="P72" s="1351"/>
      <c r="Q72" s="1351"/>
      <c r="R72" s="1351"/>
      <c r="S72" s="1351"/>
      <c r="T72" s="1351"/>
      <c r="U72" s="1351"/>
      <c r="V72" s="1351"/>
      <c r="W72" s="1351"/>
      <c r="X72" s="1351"/>
      <c r="Y72" s="1351"/>
      <c r="Z72" s="1351"/>
      <c r="AA72" s="1351"/>
      <c r="AB72" s="1351"/>
      <c r="AC72" s="1351"/>
      <c r="AD72" s="1351"/>
      <c r="AE72" s="1351"/>
      <c r="AF72" s="1351"/>
      <c r="AG72" s="1351"/>
      <c r="AH72" s="1351"/>
      <c r="AI72" s="1351"/>
      <c r="AJ72" s="1351"/>
      <c r="AK72" s="1351"/>
      <c r="AL72" s="1351"/>
      <c r="AM72" s="1351"/>
      <c r="AN72" s="1351"/>
      <c r="AO72" s="1351"/>
      <c r="AP72" s="1351"/>
      <c r="AQ72" s="1351"/>
      <c r="AR72" s="1351"/>
      <c r="AS72" s="1351"/>
      <c r="AT72" s="1351"/>
      <c r="AU72" s="1351"/>
      <c r="AV72" s="1351"/>
      <c r="AW72" s="1351"/>
      <c r="AX72" s="1351"/>
      <c r="AY72" s="1351"/>
      <c r="AZ72" s="1351"/>
      <c r="BA72" s="1351"/>
      <c r="BB72" s="1351"/>
      <c r="BC72" s="1351"/>
      <c r="BD72" s="1351"/>
      <c r="BE72" s="1351"/>
      <c r="BF72" s="1351"/>
      <c r="BG72" s="1351"/>
      <c r="BH72" s="1351"/>
      <c r="BI72" s="1351"/>
      <c r="BJ72" s="1351"/>
      <c r="BK72" s="1351"/>
      <c r="BL72" s="1351"/>
      <c r="BM72" s="1351"/>
      <c r="BN72" s="1351"/>
      <c r="BO72" s="1351"/>
      <c r="BP72" s="1351"/>
    </row>
    <row r="73" spans="3:68" ht="14.25">
      <c r="C73" s="1351"/>
      <c r="D73" s="1351"/>
      <c r="E73" s="1351"/>
      <c r="F73" s="1351"/>
      <c r="G73" s="1351"/>
      <c r="H73" s="1351"/>
      <c r="I73" s="1351"/>
      <c r="J73" s="1351"/>
      <c r="K73" s="1351"/>
      <c r="L73" s="1351"/>
      <c r="M73" s="1351"/>
      <c r="N73" s="1351"/>
      <c r="O73" s="1351"/>
      <c r="P73" s="1351"/>
      <c r="Q73" s="1351"/>
      <c r="R73" s="1351"/>
      <c r="S73" s="1351"/>
      <c r="T73" s="1351"/>
      <c r="U73" s="1351"/>
      <c r="V73" s="1351"/>
      <c r="W73" s="1351"/>
      <c r="X73" s="1351"/>
      <c r="Y73" s="1351"/>
      <c r="Z73" s="1351"/>
      <c r="AA73" s="1351"/>
      <c r="AB73" s="1351"/>
      <c r="AC73" s="1351"/>
      <c r="AD73" s="1351"/>
      <c r="AE73" s="1351"/>
      <c r="AF73" s="1351"/>
      <c r="AG73" s="1351"/>
      <c r="AH73" s="1351"/>
      <c r="AI73" s="1351"/>
      <c r="AJ73" s="1351"/>
      <c r="AK73" s="1351"/>
      <c r="AL73" s="1351"/>
      <c r="AM73" s="1351"/>
      <c r="AN73" s="1351"/>
      <c r="AO73" s="1351"/>
      <c r="AP73" s="1351"/>
      <c r="AQ73" s="1351"/>
      <c r="AR73" s="1351"/>
      <c r="AS73" s="1351"/>
      <c r="AT73" s="1351"/>
      <c r="AU73" s="1351"/>
      <c r="AV73" s="1351"/>
      <c r="AW73" s="1351"/>
      <c r="AX73" s="1351"/>
      <c r="AY73" s="1351"/>
      <c r="AZ73" s="1351"/>
      <c r="BA73" s="1351"/>
      <c r="BB73" s="1351"/>
      <c r="BC73" s="1351"/>
      <c r="BD73" s="1351"/>
      <c r="BE73" s="1351"/>
      <c r="BF73" s="1351"/>
      <c r="BG73" s="1351"/>
      <c r="BH73" s="1351"/>
      <c r="BI73" s="1351"/>
      <c r="BJ73" s="1351"/>
      <c r="BK73" s="1351"/>
      <c r="BL73" s="1351"/>
      <c r="BM73" s="1351"/>
      <c r="BN73" s="1351"/>
      <c r="BO73" s="1351"/>
      <c r="BP73" s="1351"/>
    </row>
    <row r="74" spans="3:68" ht="14.25">
      <c r="C74" s="1351"/>
      <c r="D74" s="1351"/>
      <c r="E74" s="1351"/>
      <c r="F74" s="1351"/>
      <c r="G74" s="1351"/>
      <c r="H74" s="1351"/>
      <c r="I74" s="1351"/>
      <c r="J74" s="1351"/>
      <c r="K74" s="1351"/>
      <c r="L74" s="1351"/>
      <c r="M74" s="1351"/>
      <c r="N74" s="1351"/>
      <c r="O74" s="1351"/>
      <c r="P74" s="1351"/>
      <c r="Q74" s="1351"/>
      <c r="R74" s="1351"/>
      <c r="S74" s="1351"/>
      <c r="T74" s="1351"/>
      <c r="U74" s="1351"/>
      <c r="V74" s="1351"/>
      <c r="W74" s="1351"/>
      <c r="X74" s="1351"/>
      <c r="Y74" s="1351"/>
      <c r="Z74" s="1351"/>
      <c r="AA74" s="1351"/>
      <c r="AB74" s="1351"/>
      <c r="AC74" s="1351"/>
      <c r="AD74" s="1351"/>
      <c r="AE74" s="1351"/>
      <c r="AF74" s="1351"/>
      <c r="AG74" s="1351"/>
      <c r="AH74" s="1351"/>
      <c r="AI74" s="1351"/>
      <c r="AJ74" s="1351"/>
      <c r="AK74" s="1351"/>
      <c r="AL74" s="1351"/>
      <c r="AM74" s="1351"/>
      <c r="AN74" s="1351"/>
      <c r="AO74" s="1351"/>
      <c r="AP74" s="1351"/>
      <c r="AQ74" s="1351"/>
      <c r="AR74" s="1351"/>
      <c r="AS74" s="1351"/>
      <c r="AT74" s="1351"/>
      <c r="AU74" s="1351"/>
      <c r="AV74" s="1351"/>
      <c r="AW74" s="1351"/>
      <c r="AX74" s="1351"/>
      <c r="AY74" s="1351"/>
      <c r="AZ74" s="1351"/>
      <c r="BA74" s="1351"/>
      <c r="BB74" s="1351"/>
      <c r="BC74" s="1351"/>
      <c r="BD74" s="1351"/>
      <c r="BE74" s="1351"/>
      <c r="BF74" s="1351"/>
      <c r="BG74" s="1351"/>
      <c r="BH74" s="1351"/>
      <c r="BI74" s="1351"/>
      <c r="BJ74" s="1351"/>
      <c r="BK74" s="1351"/>
      <c r="BL74" s="1351"/>
      <c r="BM74" s="1351"/>
      <c r="BN74" s="1351"/>
      <c r="BO74" s="1351"/>
      <c r="BP74" s="1351"/>
    </row>
    <row r="75" spans="3:68" ht="14.25">
      <c r="C75" s="1351"/>
      <c r="D75" s="1351"/>
      <c r="E75" s="1351"/>
      <c r="F75" s="1351"/>
      <c r="G75" s="1351"/>
      <c r="H75" s="1351"/>
      <c r="I75" s="1351"/>
      <c r="J75" s="1351"/>
      <c r="K75" s="1351"/>
      <c r="L75" s="1351"/>
      <c r="M75" s="1351"/>
      <c r="N75" s="1351"/>
      <c r="O75" s="1351"/>
      <c r="P75" s="1351"/>
      <c r="Q75" s="1351"/>
      <c r="R75" s="1351"/>
      <c r="S75" s="1351"/>
      <c r="T75" s="1351"/>
      <c r="U75" s="1351"/>
      <c r="V75" s="1351"/>
      <c r="W75" s="1351"/>
      <c r="X75" s="1351"/>
      <c r="Y75" s="1351"/>
      <c r="Z75" s="1351"/>
      <c r="AA75" s="1351"/>
      <c r="AB75" s="1351"/>
      <c r="AC75" s="1351"/>
      <c r="AD75" s="1351"/>
      <c r="AE75" s="1351"/>
      <c r="AF75" s="1351"/>
      <c r="AG75" s="1351"/>
      <c r="AH75" s="1351"/>
      <c r="AI75" s="1351"/>
      <c r="AJ75" s="1351"/>
      <c r="AK75" s="1351"/>
      <c r="AL75" s="1351"/>
      <c r="AM75" s="1351"/>
      <c r="AN75" s="1351"/>
      <c r="AO75" s="1351"/>
      <c r="AP75" s="1351"/>
      <c r="AQ75" s="1351"/>
      <c r="AR75" s="1351"/>
      <c r="AS75" s="1351"/>
      <c r="AT75" s="1351"/>
      <c r="AU75" s="1351"/>
      <c r="AV75" s="1351"/>
      <c r="AW75" s="1351"/>
      <c r="AX75" s="1351"/>
      <c r="AY75" s="1351"/>
      <c r="AZ75" s="1351"/>
      <c r="BA75" s="1351"/>
      <c r="BB75" s="1351"/>
      <c r="BC75" s="1351"/>
      <c r="BD75" s="1351"/>
      <c r="BE75" s="1351"/>
      <c r="BF75" s="1351"/>
      <c r="BG75" s="1351"/>
      <c r="BH75" s="1351"/>
      <c r="BI75" s="1351"/>
      <c r="BJ75" s="1351"/>
      <c r="BK75" s="1351"/>
      <c r="BL75" s="1351"/>
      <c r="BM75" s="1351"/>
      <c r="BN75" s="1351"/>
      <c r="BO75" s="1351"/>
      <c r="BP75" s="1351"/>
    </row>
    <row r="76" spans="3:68" ht="14.25">
      <c r="C76" s="1351"/>
      <c r="D76" s="1351"/>
      <c r="E76" s="1351"/>
      <c r="F76" s="1351"/>
      <c r="G76" s="1351"/>
      <c r="H76" s="1351"/>
      <c r="I76" s="1351"/>
      <c r="J76" s="1351"/>
      <c r="K76" s="1351"/>
      <c r="L76" s="1351"/>
      <c r="M76" s="1351"/>
      <c r="N76" s="1351"/>
      <c r="O76" s="1351"/>
      <c r="P76" s="1351"/>
      <c r="Q76" s="1351"/>
      <c r="R76" s="1351"/>
      <c r="S76" s="1351"/>
      <c r="T76" s="1351"/>
      <c r="U76" s="1351"/>
      <c r="V76" s="1351"/>
      <c r="W76" s="1351"/>
      <c r="X76" s="1351"/>
      <c r="Y76" s="1351"/>
      <c r="Z76" s="1351"/>
      <c r="AA76" s="1351"/>
      <c r="AB76" s="1351"/>
      <c r="AC76" s="1351"/>
      <c r="AD76" s="1351"/>
      <c r="AE76" s="1351"/>
      <c r="AF76" s="1351"/>
      <c r="AG76" s="1351"/>
      <c r="AH76" s="1351"/>
      <c r="AI76" s="1351"/>
      <c r="AJ76" s="1351"/>
      <c r="AK76" s="1351"/>
      <c r="AL76" s="1351"/>
      <c r="AM76" s="1351"/>
      <c r="AN76" s="1351"/>
      <c r="AO76" s="1351"/>
      <c r="AP76" s="1351"/>
      <c r="AQ76" s="1351"/>
      <c r="AR76" s="1351"/>
      <c r="AS76" s="1351"/>
      <c r="AT76" s="1351"/>
      <c r="AU76" s="1351"/>
      <c r="AV76" s="1351"/>
      <c r="AW76" s="1351"/>
      <c r="AX76" s="1351"/>
      <c r="AY76" s="1351"/>
      <c r="AZ76" s="1351"/>
      <c r="BA76" s="1351"/>
      <c r="BB76" s="1351"/>
      <c r="BC76" s="1351"/>
      <c r="BD76" s="1351"/>
      <c r="BE76" s="1351"/>
      <c r="BF76" s="1351"/>
      <c r="BG76" s="1351"/>
      <c r="BH76" s="1351"/>
      <c r="BI76" s="1351"/>
      <c r="BJ76" s="1351"/>
      <c r="BK76" s="1351"/>
      <c r="BL76" s="1351"/>
      <c r="BM76" s="1351"/>
      <c r="BN76" s="1351"/>
      <c r="BO76" s="1351"/>
      <c r="BP76" s="1351"/>
    </row>
    <row r="77" spans="3:68" ht="14.25">
      <c r="C77" s="1351"/>
      <c r="D77" s="1351"/>
      <c r="E77" s="1351"/>
      <c r="F77" s="1351"/>
      <c r="G77" s="1351"/>
      <c r="H77" s="1351"/>
      <c r="I77" s="1351"/>
      <c r="J77" s="1351"/>
      <c r="K77" s="1351"/>
      <c r="L77" s="1351"/>
      <c r="M77" s="1351"/>
      <c r="N77" s="1351"/>
      <c r="O77" s="1351"/>
      <c r="P77" s="1351"/>
      <c r="Q77" s="1351"/>
      <c r="R77" s="1351"/>
      <c r="S77" s="1351"/>
      <c r="T77" s="1351"/>
      <c r="U77" s="1351"/>
      <c r="V77" s="1351"/>
      <c r="W77" s="1351"/>
      <c r="X77" s="1351"/>
      <c r="Y77" s="1351"/>
      <c r="Z77" s="1351"/>
      <c r="AA77" s="1351"/>
      <c r="AB77" s="1351"/>
      <c r="AC77" s="1351"/>
      <c r="AD77" s="1351"/>
      <c r="AE77" s="1351"/>
      <c r="AF77" s="1351"/>
      <c r="AG77" s="1351"/>
      <c r="AH77" s="1351"/>
      <c r="AI77" s="1351"/>
      <c r="AJ77" s="1351"/>
      <c r="AK77" s="1351"/>
      <c r="AL77" s="1351"/>
      <c r="AM77" s="1351"/>
      <c r="AN77" s="1351"/>
      <c r="AO77" s="1351"/>
      <c r="AP77" s="1351"/>
      <c r="AQ77" s="1351"/>
      <c r="AR77" s="1351"/>
      <c r="AS77" s="1351"/>
      <c r="AT77" s="1351"/>
      <c r="AU77" s="1351"/>
      <c r="AV77" s="1351"/>
      <c r="AW77" s="1351"/>
      <c r="AX77" s="1351"/>
      <c r="AY77" s="1351"/>
      <c r="AZ77" s="1351"/>
      <c r="BA77" s="1351"/>
      <c r="BB77" s="1351"/>
      <c r="BC77" s="1351"/>
      <c r="BD77" s="1351"/>
      <c r="BE77" s="1351"/>
      <c r="BF77" s="1351"/>
      <c r="BG77" s="1351"/>
      <c r="BH77" s="1351"/>
      <c r="BI77" s="1351"/>
      <c r="BJ77" s="1351"/>
      <c r="BK77" s="1351"/>
      <c r="BL77" s="1351"/>
      <c r="BM77" s="1351"/>
      <c r="BN77" s="1351"/>
      <c r="BO77" s="1351"/>
      <c r="BP77" s="1351"/>
    </row>
    <row r="78" spans="3:68" ht="14.25">
      <c r="C78" s="1351"/>
      <c r="D78" s="1351"/>
      <c r="E78" s="1351"/>
      <c r="F78" s="1351"/>
      <c r="G78" s="1351"/>
      <c r="H78" s="1351"/>
      <c r="I78" s="1351"/>
      <c r="J78" s="1351"/>
      <c r="K78" s="1351"/>
      <c r="L78" s="1351"/>
      <c r="M78" s="1351"/>
      <c r="N78" s="1351"/>
      <c r="O78" s="1351"/>
      <c r="P78" s="1351"/>
      <c r="Q78" s="1351"/>
      <c r="R78" s="1351"/>
      <c r="S78" s="1351"/>
      <c r="T78" s="1351"/>
      <c r="U78" s="1351"/>
      <c r="V78" s="1351"/>
      <c r="W78" s="1351"/>
      <c r="X78" s="1351"/>
      <c r="Y78" s="1351"/>
      <c r="Z78" s="1351"/>
      <c r="AA78" s="1351"/>
      <c r="AB78" s="1351"/>
      <c r="AC78" s="1351"/>
      <c r="AD78" s="1351"/>
      <c r="AE78" s="1351"/>
      <c r="AF78" s="1351"/>
      <c r="AG78" s="1351"/>
      <c r="AH78" s="1351"/>
      <c r="AI78" s="1351"/>
      <c r="AJ78" s="1351"/>
      <c r="AK78" s="1351"/>
      <c r="AL78" s="1351"/>
      <c r="AM78" s="1351"/>
      <c r="AN78" s="1351"/>
      <c r="AO78" s="1351"/>
      <c r="AP78" s="1351"/>
      <c r="AQ78" s="1351"/>
      <c r="AR78" s="1351"/>
      <c r="AS78" s="1351"/>
      <c r="AT78" s="1351"/>
      <c r="AU78" s="1351"/>
      <c r="AV78" s="1351"/>
      <c r="AW78" s="1351"/>
      <c r="AX78" s="1351"/>
      <c r="AY78" s="1351"/>
      <c r="AZ78" s="1351"/>
      <c r="BA78" s="1351"/>
      <c r="BB78" s="1351"/>
      <c r="BC78" s="1351"/>
      <c r="BD78" s="1351"/>
      <c r="BE78" s="1351"/>
      <c r="BF78" s="1351"/>
      <c r="BG78" s="1351"/>
      <c r="BH78" s="1351"/>
      <c r="BI78" s="1351"/>
      <c r="BJ78" s="1351"/>
      <c r="BK78" s="1351"/>
      <c r="BL78" s="1351"/>
      <c r="BM78" s="1351"/>
      <c r="BN78" s="1351"/>
      <c r="BO78" s="1351"/>
      <c r="BP78" s="1351"/>
    </row>
    <row r="79" spans="3:68" ht="14.25">
      <c r="C79" s="1351"/>
      <c r="D79" s="1351"/>
      <c r="E79" s="1351"/>
      <c r="F79" s="1351"/>
      <c r="G79" s="1351"/>
      <c r="H79" s="1351"/>
      <c r="I79" s="1351"/>
      <c r="J79" s="1351"/>
      <c r="K79" s="1351"/>
      <c r="L79" s="1351"/>
      <c r="M79" s="1351"/>
      <c r="N79" s="1351"/>
      <c r="O79" s="1351"/>
      <c r="P79" s="1351"/>
      <c r="Q79" s="1351"/>
      <c r="R79" s="1351"/>
      <c r="S79" s="1351"/>
      <c r="T79" s="1351"/>
      <c r="U79" s="1351"/>
      <c r="V79" s="1351"/>
      <c r="W79" s="1351"/>
      <c r="X79" s="1351"/>
      <c r="Y79" s="1351"/>
      <c r="Z79" s="1351"/>
      <c r="AA79" s="1351"/>
      <c r="AB79" s="1351"/>
      <c r="AC79" s="1351"/>
      <c r="AD79" s="1351"/>
      <c r="AE79" s="1351"/>
      <c r="AF79" s="1351"/>
      <c r="AG79" s="1351"/>
      <c r="AH79" s="1351"/>
      <c r="AI79" s="1351"/>
      <c r="AJ79" s="1351"/>
      <c r="AK79" s="1351"/>
      <c r="AL79" s="1351"/>
      <c r="AM79" s="1351"/>
      <c r="AN79" s="1351"/>
      <c r="AO79" s="1351"/>
      <c r="AP79" s="1351"/>
      <c r="AQ79" s="1351"/>
      <c r="AR79" s="1351"/>
      <c r="AS79" s="1351"/>
      <c r="AT79" s="1351"/>
      <c r="AU79" s="1351"/>
      <c r="AV79" s="1351"/>
      <c r="AW79" s="1351"/>
      <c r="AX79" s="1351"/>
      <c r="AY79" s="1351"/>
      <c r="AZ79" s="1351"/>
      <c r="BA79" s="1351"/>
      <c r="BB79" s="1351"/>
      <c r="BC79" s="1351"/>
      <c r="BD79" s="1351"/>
      <c r="BE79" s="1351"/>
      <c r="BF79" s="1351"/>
      <c r="BG79" s="1351"/>
      <c r="BH79" s="1351"/>
      <c r="BI79" s="1351"/>
      <c r="BJ79" s="1351"/>
      <c r="BK79" s="1351"/>
      <c r="BL79" s="1351"/>
      <c r="BM79" s="1351"/>
      <c r="BN79" s="1351"/>
      <c r="BO79" s="1351"/>
      <c r="BP79" s="1351"/>
    </row>
    <row r="80" spans="3:68" ht="14.25">
      <c r="C80" s="1351"/>
      <c r="D80" s="1351"/>
      <c r="E80" s="1351"/>
      <c r="F80" s="1351"/>
      <c r="G80" s="1351"/>
      <c r="H80" s="1351"/>
      <c r="I80" s="1351"/>
      <c r="J80" s="1351"/>
      <c r="K80" s="1351"/>
      <c r="L80" s="1351"/>
      <c r="M80" s="1351"/>
      <c r="N80" s="1351"/>
      <c r="O80" s="1351"/>
      <c r="P80" s="1351"/>
      <c r="Q80" s="1351"/>
      <c r="R80" s="1351"/>
      <c r="S80" s="1351"/>
      <c r="T80" s="1351"/>
      <c r="U80" s="1351"/>
      <c r="V80" s="1351"/>
      <c r="W80" s="1351"/>
      <c r="X80" s="1351"/>
      <c r="Y80" s="1351"/>
      <c r="Z80" s="1351"/>
      <c r="AA80" s="1351"/>
      <c r="AB80" s="1351"/>
      <c r="AC80" s="1351"/>
      <c r="AD80" s="1351"/>
      <c r="AE80" s="1351"/>
      <c r="AF80" s="1351"/>
      <c r="AG80" s="1351"/>
      <c r="AH80" s="1351"/>
      <c r="AI80" s="1351"/>
      <c r="AJ80" s="1351"/>
      <c r="AK80" s="1351"/>
      <c r="AL80" s="1351"/>
      <c r="AM80" s="1351"/>
      <c r="AN80" s="1351"/>
      <c r="AO80" s="1351"/>
      <c r="AP80" s="1351"/>
      <c r="AQ80" s="1351"/>
      <c r="AR80" s="1351"/>
      <c r="AS80" s="1351"/>
      <c r="AT80" s="1351"/>
      <c r="AU80" s="1351"/>
      <c r="AV80" s="1351"/>
      <c r="AW80" s="1351"/>
      <c r="AX80" s="1351"/>
      <c r="AY80" s="1351"/>
      <c r="AZ80" s="1351"/>
      <c r="BA80" s="1351"/>
      <c r="BB80" s="1351"/>
      <c r="BC80" s="1351"/>
      <c r="BD80" s="1351"/>
      <c r="BE80" s="1351"/>
      <c r="BF80" s="1351"/>
      <c r="BG80" s="1351"/>
      <c r="BH80" s="1351"/>
      <c r="BI80" s="1351"/>
      <c r="BJ80" s="1351"/>
      <c r="BK80" s="1351"/>
      <c r="BL80" s="1351"/>
      <c r="BM80" s="1351"/>
      <c r="BN80" s="1351"/>
      <c r="BO80" s="1351"/>
      <c r="BP80" s="1351"/>
    </row>
    <row r="81" spans="3:68" ht="14.25">
      <c r="C81" s="1351"/>
      <c r="D81" s="1351"/>
      <c r="E81" s="1351"/>
      <c r="F81" s="1351"/>
      <c r="G81" s="1351"/>
      <c r="H81" s="1351"/>
      <c r="I81" s="1351"/>
      <c r="J81" s="1351"/>
      <c r="K81" s="1351"/>
      <c r="L81" s="1351"/>
      <c r="M81" s="1351"/>
      <c r="N81" s="1351"/>
      <c r="O81" s="1351"/>
      <c r="P81" s="1351"/>
      <c r="Q81" s="1351"/>
      <c r="R81" s="1351"/>
      <c r="S81" s="1351"/>
      <c r="T81" s="1351"/>
      <c r="U81" s="1351"/>
      <c r="V81" s="1351"/>
      <c r="W81" s="1351"/>
      <c r="X81" s="1351"/>
      <c r="Y81" s="1351"/>
      <c r="Z81" s="1351"/>
      <c r="AA81" s="1351"/>
      <c r="AB81" s="1351"/>
      <c r="AC81" s="1351"/>
      <c r="AD81" s="1351"/>
      <c r="AE81" s="1351"/>
      <c r="AF81" s="1351"/>
      <c r="AG81" s="1351"/>
      <c r="AH81" s="1351"/>
      <c r="AI81" s="1351"/>
      <c r="AJ81" s="1351"/>
      <c r="AK81" s="1351"/>
      <c r="AL81" s="1351"/>
      <c r="AM81" s="1351"/>
      <c r="AN81" s="1351"/>
      <c r="AO81" s="1351"/>
      <c r="AP81" s="1351"/>
      <c r="AQ81" s="1351"/>
      <c r="AR81" s="1351"/>
      <c r="AS81" s="1351"/>
      <c r="AT81" s="1351"/>
      <c r="AU81" s="1351"/>
      <c r="AV81" s="1351"/>
      <c r="AW81" s="1351"/>
      <c r="AX81" s="1351"/>
      <c r="AY81" s="1351"/>
      <c r="AZ81" s="1351"/>
      <c r="BA81" s="1351"/>
      <c r="BB81" s="1351"/>
      <c r="BC81" s="1351"/>
      <c r="BD81" s="1351"/>
      <c r="BE81" s="1351"/>
      <c r="BF81" s="1351"/>
      <c r="BG81" s="1351"/>
      <c r="BH81" s="1351"/>
      <c r="BI81" s="1351"/>
      <c r="BJ81" s="1351"/>
      <c r="BK81" s="1351"/>
      <c r="BL81" s="1351"/>
      <c r="BM81" s="1351"/>
      <c r="BN81" s="1351"/>
      <c r="BO81" s="1351"/>
      <c r="BP81" s="1351"/>
    </row>
    <row r="82" spans="3:68" ht="14.25">
      <c r="C82" s="1351"/>
      <c r="D82" s="1351"/>
      <c r="E82" s="1351"/>
      <c r="F82" s="1351"/>
      <c r="G82" s="1351"/>
      <c r="H82" s="1351"/>
      <c r="I82" s="1351"/>
      <c r="J82" s="1351"/>
      <c r="K82" s="1351"/>
      <c r="L82" s="1351"/>
      <c r="M82" s="1351"/>
      <c r="N82" s="1351"/>
      <c r="O82" s="1351"/>
      <c r="P82" s="1351"/>
      <c r="Q82" s="1351"/>
      <c r="R82" s="1351"/>
      <c r="S82" s="1351"/>
      <c r="T82" s="1351"/>
      <c r="U82" s="1351"/>
      <c r="V82" s="1351"/>
      <c r="W82" s="1351"/>
      <c r="X82" s="1351"/>
      <c r="Y82" s="1351"/>
      <c r="Z82" s="1351"/>
      <c r="AA82" s="1351"/>
      <c r="AB82" s="1351"/>
      <c r="AC82" s="1351"/>
      <c r="AD82" s="1351"/>
      <c r="AE82" s="1351"/>
      <c r="AF82" s="1351"/>
      <c r="AG82" s="1351"/>
      <c r="AH82" s="1351"/>
      <c r="AI82" s="1351"/>
      <c r="AJ82" s="1351"/>
      <c r="AK82" s="1351"/>
      <c r="AL82" s="1351"/>
      <c r="AM82" s="1351"/>
      <c r="AN82" s="1351"/>
      <c r="AO82" s="1351"/>
      <c r="AP82" s="1351"/>
      <c r="AQ82" s="1351"/>
      <c r="AR82" s="1351"/>
      <c r="AS82" s="1351"/>
      <c r="AT82" s="1351"/>
      <c r="AU82" s="1351"/>
      <c r="AV82" s="1351"/>
      <c r="AW82" s="1351"/>
      <c r="AX82" s="1351"/>
      <c r="AY82" s="1351"/>
      <c r="AZ82" s="1351"/>
      <c r="BA82" s="1351"/>
      <c r="BB82" s="1351"/>
      <c r="BC82" s="1351"/>
      <c r="BD82" s="1351"/>
      <c r="BE82" s="1351"/>
      <c r="BF82" s="1351"/>
      <c r="BG82" s="1351"/>
      <c r="BH82" s="1351"/>
      <c r="BI82" s="1351"/>
      <c r="BJ82" s="1351"/>
      <c r="BK82" s="1351"/>
      <c r="BL82" s="1351"/>
      <c r="BM82" s="1351"/>
      <c r="BN82" s="1351"/>
      <c r="BO82" s="1351"/>
      <c r="BP82" s="1351"/>
    </row>
    <row r="83" spans="3:68" ht="14.25">
      <c r="C83" s="1351"/>
      <c r="D83" s="1351"/>
      <c r="E83" s="1351"/>
      <c r="F83" s="1351"/>
      <c r="G83" s="1351"/>
      <c r="H83" s="1351"/>
      <c r="I83" s="1351"/>
      <c r="J83" s="1351"/>
      <c r="K83" s="1351"/>
      <c r="L83" s="1351"/>
      <c r="M83" s="1351"/>
      <c r="N83" s="1351"/>
      <c r="O83" s="1351"/>
      <c r="P83" s="1351"/>
      <c r="Q83" s="1351"/>
      <c r="R83" s="1351"/>
      <c r="S83" s="1351"/>
      <c r="T83" s="1351"/>
      <c r="U83" s="1351"/>
      <c r="V83" s="1351"/>
      <c r="W83" s="1351"/>
      <c r="X83" s="1351"/>
      <c r="Y83" s="1351"/>
      <c r="Z83" s="1351"/>
      <c r="AA83" s="1351"/>
      <c r="AB83" s="1351"/>
      <c r="AC83" s="1351"/>
      <c r="AD83" s="1351"/>
      <c r="AE83" s="1351"/>
      <c r="AF83" s="1351"/>
      <c r="AG83" s="1351"/>
      <c r="AH83" s="1351"/>
      <c r="AI83" s="1351"/>
      <c r="AJ83" s="1351"/>
      <c r="AK83" s="1351"/>
      <c r="AL83" s="1351"/>
      <c r="AM83" s="1351"/>
      <c r="AN83" s="1351"/>
      <c r="AO83" s="1351"/>
      <c r="AP83" s="1351"/>
      <c r="AQ83" s="1351"/>
      <c r="AR83" s="1351"/>
      <c r="AS83" s="1351"/>
      <c r="AT83" s="1351"/>
      <c r="AU83" s="1351"/>
      <c r="AV83" s="1351"/>
      <c r="AW83" s="1351"/>
      <c r="AX83" s="1351"/>
      <c r="AY83" s="1351"/>
      <c r="AZ83" s="1351"/>
      <c r="BA83" s="1351"/>
      <c r="BB83" s="1351"/>
      <c r="BC83" s="1351"/>
      <c r="BD83" s="1351"/>
      <c r="BE83" s="1351"/>
      <c r="BF83" s="1351"/>
      <c r="BG83" s="1351"/>
      <c r="BH83" s="1351"/>
      <c r="BI83" s="1351"/>
      <c r="BJ83" s="1351"/>
      <c r="BK83" s="1351"/>
      <c r="BL83" s="1351"/>
      <c r="BM83" s="1351"/>
      <c r="BN83" s="1351"/>
      <c r="BO83" s="1351"/>
      <c r="BP83" s="1351"/>
    </row>
    <row r="84" spans="3:68" ht="14.25">
      <c r="C84" s="1351"/>
      <c r="D84" s="1351"/>
      <c r="E84" s="1351"/>
      <c r="F84" s="1351"/>
      <c r="G84" s="1351"/>
      <c r="H84" s="1351"/>
      <c r="I84" s="1351"/>
      <c r="J84" s="1351"/>
      <c r="K84" s="1351"/>
      <c r="L84" s="1351"/>
      <c r="M84" s="1351"/>
      <c r="N84" s="1351"/>
      <c r="O84" s="1351"/>
      <c r="P84" s="1351"/>
      <c r="Q84" s="1351"/>
      <c r="R84" s="1351"/>
      <c r="S84" s="1351"/>
      <c r="T84" s="1351"/>
      <c r="U84" s="1351"/>
      <c r="V84" s="1351"/>
      <c r="W84" s="1351"/>
      <c r="X84" s="1351"/>
      <c r="Y84" s="1351"/>
      <c r="Z84" s="1351"/>
      <c r="AA84" s="1351"/>
      <c r="AB84" s="1351"/>
      <c r="AC84" s="1351"/>
      <c r="AD84" s="1351"/>
      <c r="AE84" s="1351"/>
      <c r="AF84" s="1351"/>
      <c r="AG84" s="1351"/>
      <c r="AH84" s="1351"/>
      <c r="AI84" s="1351"/>
      <c r="AJ84" s="1351"/>
      <c r="AK84" s="1351"/>
      <c r="AL84" s="1351"/>
      <c r="AM84" s="1351"/>
      <c r="AN84" s="1351"/>
      <c r="AO84" s="1351"/>
      <c r="AP84" s="1351"/>
      <c r="AQ84" s="1351"/>
      <c r="AR84" s="1351"/>
      <c r="AS84" s="1351"/>
      <c r="AT84" s="1351"/>
      <c r="AU84" s="1351"/>
      <c r="AV84" s="1351"/>
      <c r="AW84" s="1351"/>
      <c r="AX84" s="1351"/>
      <c r="AY84" s="1351"/>
      <c r="AZ84" s="1351"/>
      <c r="BA84" s="1351"/>
      <c r="BB84" s="1351"/>
      <c r="BC84" s="1351"/>
      <c r="BD84" s="1351"/>
      <c r="BE84" s="1351"/>
      <c r="BF84" s="1351"/>
      <c r="BG84" s="1351"/>
      <c r="BH84" s="1351"/>
      <c r="BI84" s="1351"/>
      <c r="BJ84" s="1351"/>
      <c r="BK84" s="1351"/>
      <c r="BL84" s="1351"/>
      <c r="BM84" s="1351"/>
      <c r="BN84" s="1351"/>
      <c r="BO84" s="1351"/>
      <c r="BP84" s="1351"/>
    </row>
    <row r="85" spans="3:68" ht="14.25">
      <c r="C85" s="1351"/>
      <c r="D85" s="1351"/>
      <c r="E85" s="1351"/>
      <c r="F85" s="1351"/>
      <c r="G85" s="1351"/>
      <c r="H85" s="1351"/>
      <c r="I85" s="1351"/>
      <c r="J85" s="1351"/>
      <c r="K85" s="1351"/>
      <c r="L85" s="1351"/>
      <c r="M85" s="1351"/>
      <c r="N85" s="1351"/>
      <c r="O85" s="1351"/>
      <c r="P85" s="1351"/>
      <c r="Q85" s="1351"/>
      <c r="R85" s="1351"/>
      <c r="S85" s="1351"/>
      <c r="T85" s="1351"/>
      <c r="U85" s="1351"/>
      <c r="V85" s="1351"/>
      <c r="W85" s="1351"/>
      <c r="X85" s="1351"/>
      <c r="Y85" s="1351"/>
      <c r="Z85" s="1351"/>
      <c r="AA85" s="1351"/>
      <c r="AB85" s="1351"/>
      <c r="AC85" s="1351"/>
      <c r="AD85" s="1351"/>
      <c r="AE85" s="1351"/>
      <c r="AF85" s="1351"/>
      <c r="AG85" s="1351"/>
      <c r="AH85" s="1351"/>
      <c r="AI85" s="1351"/>
      <c r="AJ85" s="1351"/>
      <c r="AK85" s="1351"/>
      <c r="AL85" s="1351"/>
      <c r="AM85" s="1351"/>
      <c r="AN85" s="1351"/>
      <c r="AO85" s="1351"/>
      <c r="AP85" s="1351"/>
      <c r="AQ85" s="1351"/>
      <c r="AR85" s="1351"/>
      <c r="AS85" s="1351"/>
      <c r="AT85" s="1351"/>
      <c r="AU85" s="1351"/>
      <c r="AV85" s="1351"/>
      <c r="AW85" s="1351"/>
      <c r="AX85" s="1351"/>
      <c r="AY85" s="1351"/>
      <c r="AZ85" s="1351"/>
      <c r="BA85" s="1351"/>
      <c r="BB85" s="1351"/>
      <c r="BC85" s="1351"/>
      <c r="BD85" s="1351"/>
      <c r="BE85" s="1351"/>
      <c r="BF85" s="1351"/>
      <c r="BG85" s="1351"/>
      <c r="BH85" s="1351"/>
      <c r="BI85" s="1351"/>
      <c r="BJ85" s="1351"/>
      <c r="BK85" s="1351"/>
      <c r="BL85" s="1351"/>
      <c r="BM85" s="1351"/>
      <c r="BN85" s="1351"/>
      <c r="BO85" s="1351"/>
      <c r="BP85" s="1351"/>
    </row>
    <row r="86" spans="3:68" ht="14.25">
      <c r="C86" s="1351"/>
      <c r="D86" s="1351"/>
      <c r="E86" s="1351"/>
      <c r="F86" s="1351"/>
      <c r="G86" s="1351"/>
      <c r="H86" s="1351"/>
      <c r="I86" s="1351"/>
      <c r="J86" s="1351"/>
      <c r="K86" s="1351"/>
      <c r="L86" s="1351"/>
      <c r="M86" s="1351"/>
      <c r="N86" s="1351"/>
      <c r="O86" s="1351"/>
      <c r="P86" s="1351"/>
      <c r="Q86" s="1351"/>
      <c r="R86" s="1351"/>
      <c r="S86" s="1351"/>
      <c r="T86" s="1351"/>
      <c r="U86" s="1351"/>
      <c r="V86" s="1351"/>
      <c r="W86" s="1351"/>
      <c r="X86" s="1351"/>
      <c r="Y86" s="1351"/>
      <c r="Z86" s="1351"/>
      <c r="AA86" s="1351"/>
      <c r="AB86" s="1351"/>
      <c r="AC86" s="1351"/>
      <c r="AD86" s="1351"/>
      <c r="AE86" s="1351"/>
      <c r="AF86" s="1351"/>
      <c r="AG86" s="1351"/>
      <c r="AH86" s="1351"/>
      <c r="AI86" s="1351"/>
      <c r="AJ86" s="1351"/>
      <c r="AK86" s="1351"/>
      <c r="AL86" s="1351"/>
      <c r="AM86" s="1351"/>
      <c r="AN86" s="1351"/>
      <c r="AO86" s="1351"/>
      <c r="AP86" s="1351"/>
      <c r="AQ86" s="1351"/>
      <c r="AR86" s="1351"/>
      <c r="AS86" s="1351"/>
      <c r="AT86" s="1351"/>
      <c r="AU86" s="1351"/>
      <c r="AV86" s="1351"/>
      <c r="AW86" s="1351"/>
      <c r="AX86" s="1351"/>
      <c r="AY86" s="1351"/>
      <c r="AZ86" s="1351"/>
      <c r="BA86" s="1351"/>
      <c r="BB86" s="1351"/>
      <c r="BC86" s="1351"/>
      <c r="BD86" s="1351"/>
      <c r="BE86" s="1351"/>
      <c r="BF86" s="1351"/>
      <c r="BG86" s="1351"/>
      <c r="BH86" s="1351"/>
      <c r="BI86" s="1351"/>
      <c r="BJ86" s="1351"/>
      <c r="BK86" s="1351"/>
      <c r="BL86" s="1351"/>
      <c r="BM86" s="1351"/>
      <c r="BN86" s="1351"/>
      <c r="BO86" s="1351"/>
      <c r="BP86" s="1351"/>
    </row>
    <row r="87" spans="3:68" ht="14.25">
      <c r="C87" s="1351"/>
      <c r="D87" s="1351"/>
      <c r="E87" s="1351"/>
      <c r="F87" s="1351"/>
      <c r="G87" s="1351"/>
      <c r="H87" s="1351"/>
      <c r="I87" s="1351"/>
      <c r="J87" s="1351"/>
      <c r="K87" s="1351"/>
      <c r="L87" s="1351"/>
      <c r="M87" s="1351"/>
      <c r="N87" s="1351"/>
      <c r="O87" s="1351"/>
      <c r="P87" s="1351"/>
      <c r="Q87" s="1351"/>
      <c r="R87" s="1351"/>
      <c r="S87" s="1351"/>
      <c r="T87" s="1351"/>
      <c r="U87" s="1351"/>
      <c r="V87" s="1351"/>
      <c r="W87" s="1351"/>
      <c r="X87" s="1351"/>
      <c r="Y87" s="1351"/>
      <c r="Z87" s="1351"/>
      <c r="AA87" s="1351"/>
      <c r="AB87" s="1351"/>
      <c r="AC87" s="1351"/>
      <c r="AD87" s="1351"/>
      <c r="AE87" s="1351"/>
      <c r="AF87" s="1351"/>
      <c r="AG87" s="1351"/>
      <c r="AH87" s="1351"/>
      <c r="AI87" s="1351"/>
      <c r="AJ87" s="1351"/>
      <c r="AK87" s="1351"/>
      <c r="AL87" s="1351"/>
      <c r="AM87" s="1351"/>
      <c r="AN87" s="1351"/>
      <c r="AO87" s="1351"/>
      <c r="AP87" s="1351"/>
      <c r="AQ87" s="1351"/>
      <c r="AR87" s="1351"/>
      <c r="AS87" s="1351"/>
      <c r="AT87" s="1351"/>
      <c r="AU87" s="1351"/>
      <c r="AV87" s="1351"/>
      <c r="AW87" s="1351"/>
      <c r="AX87" s="1351"/>
      <c r="AY87" s="1351"/>
      <c r="AZ87" s="1351"/>
      <c r="BA87" s="1351"/>
      <c r="BB87" s="1351"/>
      <c r="BC87" s="1351"/>
      <c r="BD87" s="1351"/>
      <c r="BE87" s="1351"/>
      <c r="BF87" s="1351"/>
      <c r="BG87" s="1351"/>
      <c r="BH87" s="1351"/>
      <c r="BI87" s="1351"/>
      <c r="BJ87" s="1351"/>
      <c r="BK87" s="1351"/>
      <c r="BL87" s="1351"/>
      <c r="BM87" s="1351"/>
      <c r="BN87" s="1351"/>
      <c r="BO87" s="1351"/>
      <c r="BP87" s="1351"/>
    </row>
    <row r="88" spans="3:68" ht="14.25">
      <c r="C88" s="1351"/>
      <c r="D88" s="1351"/>
      <c r="E88" s="1351"/>
      <c r="F88" s="1351"/>
      <c r="G88" s="1351"/>
      <c r="H88" s="1351"/>
      <c r="I88" s="1351"/>
      <c r="J88" s="1351"/>
      <c r="K88" s="1351"/>
      <c r="L88" s="1351"/>
      <c r="M88" s="1351"/>
      <c r="N88" s="1351"/>
      <c r="O88" s="1351"/>
      <c r="P88" s="1351"/>
      <c r="Q88" s="1351"/>
      <c r="R88" s="1351"/>
      <c r="S88" s="1351"/>
      <c r="T88" s="1351"/>
      <c r="U88" s="1351"/>
      <c r="V88" s="1351"/>
      <c r="W88" s="1351"/>
      <c r="X88" s="1351"/>
      <c r="Y88" s="1351"/>
      <c r="Z88" s="1351"/>
      <c r="AA88" s="1351"/>
      <c r="AB88" s="1351"/>
      <c r="AC88" s="1351"/>
      <c r="AD88" s="1351"/>
      <c r="AE88" s="1351"/>
      <c r="AF88" s="1351"/>
      <c r="AG88" s="1351"/>
      <c r="AH88" s="1351"/>
      <c r="AI88" s="1351"/>
      <c r="AJ88" s="1351"/>
      <c r="AK88" s="1351"/>
      <c r="AL88" s="1351"/>
      <c r="AM88" s="1351"/>
      <c r="AN88" s="1351"/>
      <c r="AO88" s="1351"/>
      <c r="AP88" s="1351"/>
      <c r="AQ88" s="1351"/>
      <c r="AR88" s="1351"/>
      <c r="AS88" s="1351"/>
      <c r="AT88" s="1351"/>
      <c r="AU88" s="1351"/>
      <c r="AV88" s="1351"/>
      <c r="AW88" s="1351"/>
      <c r="AX88" s="1351"/>
      <c r="AY88" s="1351"/>
      <c r="AZ88" s="1351"/>
      <c r="BA88" s="1351"/>
      <c r="BB88" s="1351"/>
      <c r="BC88" s="1351"/>
      <c r="BD88" s="1351"/>
      <c r="BE88" s="1351"/>
      <c r="BF88" s="1351"/>
      <c r="BG88" s="1351"/>
      <c r="BH88" s="1351"/>
      <c r="BI88" s="1351"/>
      <c r="BJ88" s="1351"/>
      <c r="BK88" s="1351"/>
      <c r="BL88" s="1351"/>
      <c r="BM88" s="1351"/>
      <c r="BN88" s="1351"/>
      <c r="BO88" s="1351"/>
      <c r="BP88" s="1351"/>
    </row>
    <row r="89" spans="3:68" ht="14.25">
      <c r="C89" s="1351"/>
      <c r="D89" s="1351"/>
      <c r="E89" s="1351"/>
      <c r="F89" s="1351"/>
      <c r="G89" s="1351"/>
      <c r="H89" s="1351"/>
      <c r="I89" s="1351"/>
      <c r="J89" s="1351"/>
      <c r="K89" s="1351"/>
      <c r="L89" s="1351"/>
      <c r="M89" s="1351"/>
      <c r="N89" s="1351"/>
      <c r="O89" s="1351"/>
      <c r="P89" s="1351"/>
      <c r="Q89" s="1351"/>
      <c r="R89" s="1351"/>
      <c r="S89" s="1351"/>
      <c r="T89" s="1351"/>
      <c r="U89" s="1351"/>
      <c r="V89" s="1351"/>
      <c r="W89" s="1351"/>
      <c r="X89" s="1351"/>
      <c r="Y89" s="1351"/>
      <c r="Z89" s="1351"/>
      <c r="AA89" s="1351"/>
      <c r="AB89" s="1351"/>
      <c r="AC89" s="1351"/>
      <c r="AD89" s="1351"/>
      <c r="AE89" s="1351"/>
      <c r="AF89" s="1351"/>
      <c r="AG89" s="1351"/>
      <c r="AH89" s="1351"/>
      <c r="AI89" s="1351"/>
      <c r="AJ89" s="1351"/>
      <c r="AK89" s="1351"/>
      <c r="AL89" s="1351"/>
      <c r="AM89" s="1351"/>
      <c r="AN89" s="1351"/>
      <c r="AO89" s="1351"/>
      <c r="AP89" s="1351"/>
      <c r="AQ89" s="1351"/>
      <c r="AR89" s="1351"/>
      <c r="AS89" s="1351"/>
      <c r="AT89" s="1351"/>
      <c r="AU89" s="1351"/>
      <c r="AV89" s="1351"/>
      <c r="AW89" s="1351"/>
      <c r="AX89" s="1351"/>
      <c r="AY89" s="1351"/>
      <c r="AZ89" s="1351"/>
      <c r="BA89" s="1351"/>
      <c r="BB89" s="1351"/>
      <c r="BC89" s="1351"/>
      <c r="BD89" s="1351"/>
      <c r="BE89" s="1351"/>
      <c r="BF89" s="1351"/>
      <c r="BG89" s="1351"/>
      <c r="BH89" s="1351"/>
      <c r="BI89" s="1351"/>
      <c r="BJ89" s="1351"/>
      <c r="BK89" s="1351"/>
      <c r="BL89" s="1351"/>
      <c r="BM89" s="1351"/>
      <c r="BN89" s="1351"/>
      <c r="BO89" s="1351"/>
      <c r="BP89" s="1351"/>
    </row>
    <row r="90" spans="3:68" ht="14.25">
      <c r="C90" s="1351"/>
      <c r="D90" s="1351"/>
      <c r="E90" s="1351"/>
      <c r="F90" s="1351"/>
      <c r="G90" s="1351"/>
      <c r="H90" s="1351"/>
      <c r="I90" s="1351"/>
      <c r="J90" s="1351"/>
      <c r="K90" s="1351"/>
      <c r="L90" s="1351"/>
      <c r="M90" s="1351"/>
      <c r="N90" s="1351"/>
      <c r="O90" s="1351"/>
      <c r="P90" s="1351"/>
      <c r="Q90" s="1351"/>
      <c r="R90" s="1351"/>
      <c r="S90" s="1351"/>
      <c r="T90" s="1351"/>
      <c r="U90" s="1351"/>
      <c r="V90" s="1351"/>
      <c r="W90" s="1351"/>
      <c r="X90" s="1351"/>
      <c r="Y90" s="1351"/>
      <c r="Z90" s="1351"/>
      <c r="AA90" s="1351"/>
      <c r="AB90" s="1351"/>
      <c r="AC90" s="1351"/>
      <c r="AD90" s="1351"/>
      <c r="AE90" s="1351"/>
      <c r="AF90" s="1351"/>
      <c r="AG90" s="1351"/>
      <c r="AH90" s="1351"/>
      <c r="AI90" s="1351"/>
      <c r="AJ90" s="1351"/>
      <c r="AK90" s="1351"/>
      <c r="AL90" s="1351"/>
      <c r="AM90" s="1351"/>
      <c r="AN90" s="1351"/>
      <c r="AO90" s="1351"/>
      <c r="AP90" s="1351"/>
      <c r="AQ90" s="1351"/>
      <c r="AR90" s="1351"/>
      <c r="AS90" s="1351"/>
      <c r="AT90" s="1351"/>
      <c r="AU90" s="1351"/>
      <c r="AV90" s="1351"/>
      <c r="AW90" s="1351"/>
      <c r="AX90" s="1351"/>
      <c r="AY90" s="1351"/>
      <c r="AZ90" s="1351"/>
      <c r="BA90" s="1351"/>
      <c r="BB90" s="1351"/>
      <c r="BC90" s="1351"/>
      <c r="BD90" s="1351"/>
      <c r="BE90" s="1351"/>
      <c r="BF90" s="1351"/>
      <c r="BG90" s="1351"/>
      <c r="BH90" s="1351"/>
      <c r="BI90" s="1351"/>
      <c r="BJ90" s="1351"/>
      <c r="BK90" s="1351"/>
      <c r="BL90" s="1351"/>
      <c r="BM90" s="1351"/>
      <c r="BN90" s="1351"/>
      <c r="BO90" s="1351"/>
      <c r="BP90" s="1351"/>
    </row>
    <row r="91" spans="3:68" ht="14.25">
      <c r="C91" s="1351"/>
      <c r="D91" s="1351"/>
      <c r="E91" s="1351"/>
      <c r="F91" s="1351"/>
      <c r="G91" s="1351"/>
      <c r="H91" s="1351"/>
      <c r="I91" s="1351"/>
      <c r="J91" s="1351"/>
      <c r="K91" s="1351"/>
      <c r="L91" s="1351"/>
      <c r="M91" s="1351"/>
      <c r="N91" s="1351"/>
      <c r="O91" s="1351"/>
      <c r="P91" s="1351"/>
      <c r="Q91" s="1351"/>
      <c r="R91" s="1351"/>
      <c r="S91" s="1351"/>
      <c r="T91" s="1351"/>
      <c r="U91" s="1351"/>
      <c r="V91" s="1351"/>
      <c r="W91" s="1351"/>
      <c r="X91" s="1351"/>
      <c r="Y91" s="1351"/>
      <c r="Z91" s="1351"/>
      <c r="AA91" s="1351"/>
      <c r="AB91" s="1351"/>
      <c r="AC91" s="1351"/>
      <c r="AD91" s="1351"/>
      <c r="AE91" s="1351"/>
      <c r="AF91" s="1351"/>
      <c r="AG91" s="1351"/>
      <c r="AH91" s="1351"/>
      <c r="AI91" s="1351"/>
      <c r="AJ91" s="1351"/>
      <c r="AK91" s="1351"/>
      <c r="AL91" s="1351"/>
      <c r="AM91" s="1351"/>
      <c r="AN91" s="1351"/>
      <c r="AO91" s="1351"/>
      <c r="AP91" s="1351"/>
      <c r="AQ91" s="1351"/>
      <c r="AR91" s="1351"/>
      <c r="AS91" s="1351"/>
      <c r="AT91" s="1351"/>
      <c r="AU91" s="1351"/>
      <c r="AV91" s="1351"/>
      <c r="AW91" s="1351"/>
      <c r="AX91" s="1351"/>
      <c r="AY91" s="1351"/>
      <c r="AZ91" s="1351"/>
      <c r="BA91" s="1351"/>
      <c r="BB91" s="1351"/>
      <c r="BC91" s="1351"/>
      <c r="BD91" s="1351"/>
      <c r="BE91" s="1351"/>
      <c r="BF91" s="1351"/>
      <c r="BG91" s="1351"/>
      <c r="BH91" s="1351"/>
      <c r="BI91" s="1351"/>
      <c r="BJ91" s="1351"/>
      <c r="BK91" s="1351"/>
      <c r="BL91" s="1351"/>
      <c r="BM91" s="1351"/>
      <c r="BN91" s="1351"/>
      <c r="BO91" s="1351"/>
      <c r="BP91" s="1351"/>
    </row>
    <row r="92" spans="3:68" ht="14.25">
      <c r="C92" s="1351"/>
      <c r="D92" s="1351"/>
      <c r="E92" s="1351"/>
      <c r="F92" s="1351"/>
      <c r="G92" s="1351"/>
      <c r="H92" s="1351"/>
      <c r="I92" s="1351"/>
      <c r="J92" s="1351"/>
      <c r="K92" s="1351"/>
      <c r="L92" s="1351"/>
      <c r="M92" s="1351"/>
      <c r="N92" s="1351"/>
      <c r="O92" s="1351"/>
      <c r="P92" s="1351"/>
      <c r="Q92" s="1351"/>
      <c r="R92" s="1351"/>
      <c r="S92" s="1351"/>
      <c r="T92" s="1351"/>
      <c r="U92" s="1351"/>
      <c r="V92" s="1351"/>
      <c r="W92" s="1351"/>
      <c r="X92" s="1351"/>
      <c r="Y92" s="1351"/>
      <c r="Z92" s="1351"/>
      <c r="AA92" s="1351"/>
      <c r="AB92" s="1351"/>
      <c r="AC92" s="1351"/>
      <c r="AD92" s="1351"/>
      <c r="AE92" s="1351"/>
      <c r="AF92" s="1351"/>
      <c r="AG92" s="1351"/>
      <c r="AH92" s="1351"/>
      <c r="AI92" s="1351"/>
      <c r="AJ92" s="1351"/>
      <c r="AK92" s="1351"/>
      <c r="AL92" s="1351"/>
      <c r="AM92" s="1351"/>
      <c r="AN92" s="1351"/>
      <c r="AO92" s="1351"/>
      <c r="AP92" s="1351"/>
      <c r="AQ92" s="1351"/>
      <c r="AR92" s="1351"/>
      <c r="AS92" s="1351"/>
      <c r="AT92" s="1351"/>
      <c r="AU92" s="1351"/>
      <c r="AV92" s="1351"/>
      <c r="AW92" s="1351"/>
      <c r="AX92" s="1351"/>
      <c r="AY92" s="1351"/>
      <c r="AZ92" s="1351"/>
      <c r="BA92" s="1351"/>
      <c r="BB92" s="1351"/>
      <c r="BC92" s="1351"/>
      <c r="BD92" s="1351"/>
      <c r="BE92" s="1351"/>
      <c r="BF92" s="1351"/>
      <c r="BG92" s="1351"/>
      <c r="BH92" s="1351"/>
      <c r="BI92" s="1351"/>
      <c r="BJ92" s="1351"/>
      <c r="BK92" s="1351"/>
      <c r="BL92" s="1351"/>
      <c r="BM92" s="1351"/>
      <c r="BN92" s="1351"/>
      <c r="BO92" s="1351"/>
      <c r="BP92" s="1351"/>
    </row>
    <row r="93" spans="3:68" ht="14.25">
      <c r="C93" s="1351"/>
      <c r="D93" s="1351"/>
      <c r="E93" s="1351"/>
      <c r="F93" s="1351"/>
      <c r="G93" s="1351"/>
      <c r="H93" s="1351"/>
      <c r="I93" s="1351"/>
      <c r="J93" s="1351"/>
      <c r="K93" s="1351"/>
      <c r="L93" s="1351"/>
      <c r="M93" s="1351"/>
      <c r="N93" s="1351"/>
      <c r="O93" s="1351"/>
      <c r="P93" s="1351"/>
      <c r="Q93" s="1351"/>
      <c r="R93" s="1351"/>
      <c r="S93" s="1351"/>
      <c r="T93" s="1351"/>
      <c r="U93" s="1351"/>
      <c r="V93" s="1351"/>
      <c r="W93" s="1351"/>
      <c r="X93" s="1351"/>
      <c r="Y93" s="1351"/>
      <c r="Z93" s="1351"/>
      <c r="AA93" s="1351"/>
      <c r="AB93" s="1351"/>
      <c r="AC93" s="1351"/>
      <c r="AD93" s="1351"/>
      <c r="AE93" s="1351"/>
      <c r="AF93" s="1351"/>
      <c r="AG93" s="1351"/>
      <c r="AH93" s="1351"/>
      <c r="AI93" s="1351"/>
      <c r="AJ93" s="1351"/>
      <c r="AK93" s="1351"/>
      <c r="AL93" s="1351"/>
      <c r="AM93" s="1351"/>
      <c r="AN93" s="1351"/>
      <c r="AO93" s="1351"/>
      <c r="AP93" s="1351"/>
      <c r="AQ93" s="1351"/>
      <c r="AR93" s="1351"/>
      <c r="AS93" s="1351"/>
      <c r="AT93" s="1351"/>
      <c r="AU93" s="1351"/>
      <c r="AV93" s="1351"/>
      <c r="AW93" s="1351"/>
      <c r="AX93" s="1351"/>
      <c r="AY93" s="1351"/>
      <c r="AZ93" s="1351"/>
      <c r="BA93" s="1351"/>
      <c r="BB93" s="1351"/>
      <c r="BC93" s="1351"/>
      <c r="BD93" s="1351"/>
      <c r="BE93" s="1351"/>
      <c r="BF93" s="1351"/>
      <c r="BG93" s="1351"/>
      <c r="BH93" s="1351"/>
      <c r="BI93" s="1351"/>
      <c r="BJ93" s="1351"/>
      <c r="BK93" s="1351"/>
      <c r="BL93" s="1351"/>
      <c r="BM93" s="1351"/>
      <c r="BN93" s="1351"/>
      <c r="BO93" s="1351"/>
      <c r="BP93" s="1351"/>
    </row>
    <row r="94" spans="3:68" ht="14.25">
      <c r="C94" s="1351"/>
      <c r="D94" s="1351"/>
      <c r="E94" s="1351"/>
      <c r="F94" s="1351"/>
      <c r="G94" s="1351"/>
      <c r="H94" s="1351"/>
      <c r="I94" s="1351"/>
      <c r="J94" s="1351"/>
      <c r="K94" s="1351"/>
      <c r="L94" s="1351"/>
      <c r="M94" s="1351"/>
      <c r="N94" s="1351"/>
      <c r="O94" s="1351"/>
      <c r="P94" s="1351"/>
      <c r="Q94" s="1351"/>
      <c r="R94" s="1351"/>
      <c r="S94" s="1351"/>
      <c r="T94" s="1351"/>
      <c r="U94" s="1351"/>
      <c r="V94" s="1351"/>
      <c r="W94" s="1351"/>
      <c r="X94" s="1351"/>
      <c r="Y94" s="1351"/>
      <c r="Z94" s="1351"/>
      <c r="AA94" s="1351"/>
      <c r="AB94" s="1351"/>
      <c r="AC94" s="1351"/>
      <c r="AD94" s="1351"/>
      <c r="AE94" s="1351"/>
      <c r="AF94" s="1351"/>
      <c r="AG94" s="1351"/>
      <c r="AH94" s="1351"/>
      <c r="AI94" s="1351"/>
      <c r="AJ94" s="1351"/>
      <c r="AK94" s="1351"/>
      <c r="AL94" s="1351"/>
      <c r="AM94" s="1351"/>
      <c r="AN94" s="1351"/>
      <c r="AO94" s="1351"/>
      <c r="AP94" s="1351"/>
      <c r="AQ94" s="1351"/>
      <c r="AR94" s="1351"/>
      <c r="AS94" s="1351"/>
      <c r="AT94" s="1351"/>
      <c r="AU94" s="1351"/>
      <c r="AV94" s="1351"/>
      <c r="AW94" s="1351"/>
      <c r="AX94" s="1351"/>
      <c r="AY94" s="1351"/>
      <c r="AZ94" s="1351"/>
      <c r="BA94" s="1351"/>
      <c r="BB94" s="1351"/>
      <c r="BC94" s="1351"/>
      <c r="BD94" s="1351"/>
      <c r="BE94" s="1351"/>
      <c r="BF94" s="1351"/>
      <c r="BG94" s="1351"/>
      <c r="BH94" s="1351"/>
      <c r="BI94" s="1351"/>
      <c r="BJ94" s="1351"/>
      <c r="BK94" s="1351"/>
      <c r="BL94" s="1351"/>
      <c r="BM94" s="1351"/>
      <c r="BN94" s="1351"/>
      <c r="BO94" s="1351"/>
      <c r="BP94" s="1351"/>
    </row>
    <row r="95" spans="3:68" ht="14.25">
      <c r="C95" s="1351"/>
      <c r="D95" s="1351"/>
      <c r="E95" s="1351"/>
      <c r="F95" s="1351"/>
      <c r="G95" s="1351"/>
      <c r="H95" s="1351"/>
      <c r="I95" s="1351"/>
      <c r="J95" s="1351"/>
      <c r="K95" s="1351"/>
      <c r="L95" s="1351"/>
      <c r="M95" s="1351"/>
      <c r="N95" s="1351"/>
      <c r="O95" s="1351"/>
      <c r="P95" s="1351"/>
      <c r="Q95" s="1351"/>
      <c r="R95" s="1351"/>
      <c r="S95" s="1351"/>
      <c r="T95" s="1351"/>
      <c r="U95" s="1351"/>
      <c r="V95" s="1351"/>
      <c r="W95" s="1351"/>
      <c r="X95" s="1351"/>
      <c r="Y95" s="1351"/>
      <c r="Z95" s="1351"/>
      <c r="AA95" s="1351"/>
      <c r="AB95" s="1351"/>
      <c r="AC95" s="1351"/>
      <c r="AD95" s="1351"/>
      <c r="AE95" s="1351"/>
      <c r="AF95" s="1351"/>
      <c r="AG95" s="1351"/>
      <c r="AH95" s="1351"/>
      <c r="AI95" s="1351"/>
      <c r="AJ95" s="1351"/>
      <c r="AK95" s="1351"/>
      <c r="AL95" s="1351"/>
      <c r="AM95" s="1351"/>
      <c r="AN95" s="1351"/>
      <c r="AO95" s="1351"/>
      <c r="AP95" s="1351"/>
      <c r="AQ95" s="1351"/>
      <c r="AR95" s="1351"/>
      <c r="AS95" s="1351"/>
      <c r="AT95" s="1351"/>
      <c r="AU95" s="1351"/>
      <c r="AV95" s="1351"/>
      <c r="AW95" s="1351"/>
      <c r="AX95" s="1351"/>
      <c r="AY95" s="1351"/>
      <c r="AZ95" s="1351"/>
      <c r="BA95" s="1351"/>
      <c r="BB95" s="1351"/>
      <c r="BC95" s="1351"/>
      <c r="BD95" s="1351"/>
      <c r="BE95" s="1351"/>
      <c r="BF95" s="1351"/>
      <c r="BG95" s="1351"/>
      <c r="BH95" s="1351"/>
      <c r="BI95" s="1351"/>
      <c r="BJ95" s="1351"/>
      <c r="BK95" s="1351"/>
      <c r="BL95" s="1351"/>
      <c r="BM95" s="1351"/>
      <c r="BN95" s="1351"/>
      <c r="BO95" s="1351"/>
      <c r="BP95" s="1351"/>
    </row>
    <row r="96" spans="3:68" ht="14.25">
      <c r="C96" s="1351"/>
      <c r="D96" s="1351"/>
      <c r="E96" s="1351"/>
      <c r="F96" s="1351"/>
      <c r="G96" s="1351"/>
      <c r="H96" s="1351"/>
      <c r="I96" s="1351"/>
      <c r="J96" s="1351"/>
      <c r="K96" s="1351"/>
      <c r="L96" s="1351"/>
      <c r="M96" s="1351"/>
      <c r="N96" s="1351"/>
      <c r="O96" s="1351"/>
      <c r="P96" s="1351"/>
      <c r="Q96" s="1351"/>
      <c r="R96" s="1351"/>
      <c r="S96" s="1351"/>
      <c r="T96" s="1351"/>
      <c r="U96" s="1351"/>
      <c r="V96" s="1351"/>
      <c r="W96" s="1351"/>
      <c r="X96" s="1351"/>
      <c r="Y96" s="1351"/>
      <c r="Z96" s="1351"/>
      <c r="AA96" s="1351"/>
      <c r="AB96" s="1351"/>
      <c r="AC96" s="1351"/>
      <c r="AD96" s="1351"/>
      <c r="AE96" s="1351"/>
      <c r="AF96" s="1351"/>
      <c r="AG96" s="1351"/>
      <c r="AH96" s="1351"/>
      <c r="AI96" s="1351"/>
      <c r="AJ96" s="1351"/>
      <c r="AK96" s="1351"/>
      <c r="AL96" s="1351"/>
      <c r="AM96" s="1351"/>
      <c r="AN96" s="1351"/>
      <c r="AO96" s="1351"/>
      <c r="AP96" s="1351"/>
      <c r="AQ96" s="1351"/>
      <c r="AR96" s="1351"/>
      <c r="AS96" s="1351"/>
      <c r="AT96" s="1351"/>
      <c r="AU96" s="1351"/>
      <c r="AV96" s="1351"/>
      <c r="AW96" s="1351"/>
      <c r="AX96" s="1351"/>
      <c r="AY96" s="1351"/>
      <c r="AZ96" s="1351"/>
      <c r="BA96" s="1351"/>
      <c r="BB96" s="1351"/>
      <c r="BC96" s="1351"/>
      <c r="BD96" s="1351"/>
      <c r="BE96" s="1351"/>
      <c r="BF96" s="1351"/>
      <c r="BG96" s="1351"/>
      <c r="BH96" s="1351"/>
      <c r="BI96" s="1351"/>
      <c r="BJ96" s="1351"/>
      <c r="BK96" s="1351"/>
      <c r="BL96" s="1351"/>
      <c r="BM96" s="1351"/>
      <c r="BN96" s="1351"/>
      <c r="BO96" s="1351"/>
      <c r="BP96" s="1351"/>
    </row>
    <row r="97" spans="3:68" ht="14.25">
      <c r="C97" s="1351"/>
      <c r="D97" s="1351"/>
      <c r="E97" s="1351"/>
      <c r="F97" s="1351"/>
      <c r="G97" s="1351"/>
      <c r="H97" s="1351"/>
      <c r="I97" s="1351"/>
      <c r="J97" s="1351"/>
      <c r="K97" s="1351"/>
      <c r="L97" s="1351"/>
      <c r="M97" s="1351"/>
      <c r="N97" s="1351"/>
      <c r="O97" s="1351"/>
      <c r="P97" s="1351"/>
      <c r="Q97" s="1351"/>
      <c r="R97" s="1351"/>
      <c r="S97" s="1351"/>
      <c r="T97" s="1351"/>
      <c r="U97" s="1351"/>
      <c r="V97" s="1351"/>
      <c r="W97" s="1351"/>
      <c r="X97" s="1351"/>
      <c r="Y97" s="1351"/>
      <c r="Z97" s="1351"/>
      <c r="AA97" s="1351"/>
      <c r="AB97" s="1351"/>
      <c r="AC97" s="1351"/>
      <c r="AD97" s="1351"/>
      <c r="AE97" s="1351"/>
      <c r="AF97" s="1351"/>
      <c r="AG97" s="1351"/>
      <c r="AH97" s="1351"/>
      <c r="AI97" s="1351"/>
      <c r="AJ97" s="1351"/>
      <c r="AK97" s="1351"/>
      <c r="AL97" s="1351"/>
      <c r="AM97" s="1351"/>
      <c r="AN97" s="1351"/>
      <c r="AO97" s="1351"/>
      <c r="AP97" s="1351"/>
      <c r="AQ97" s="1351"/>
      <c r="AR97" s="1351"/>
      <c r="AS97" s="1351"/>
      <c r="AT97" s="1351"/>
      <c r="AU97" s="1351"/>
      <c r="AV97" s="1351"/>
      <c r="AW97" s="1351"/>
      <c r="AX97" s="1351"/>
      <c r="AY97" s="1351"/>
      <c r="AZ97" s="1351"/>
      <c r="BA97" s="1351"/>
      <c r="BB97" s="1351"/>
      <c r="BC97" s="1351"/>
      <c r="BD97" s="1351"/>
      <c r="BE97" s="1351"/>
      <c r="BF97" s="1351"/>
      <c r="BG97" s="1351"/>
      <c r="BH97" s="1351"/>
      <c r="BI97" s="1351"/>
      <c r="BJ97" s="1351"/>
      <c r="BK97" s="1351"/>
      <c r="BL97" s="1351"/>
      <c r="BM97" s="1351"/>
      <c r="BN97" s="1351"/>
      <c r="BO97" s="1351"/>
      <c r="BP97" s="1351"/>
    </row>
    <row r="98" spans="3:68" ht="14.25">
      <c r="C98" s="1351"/>
      <c r="D98" s="1351"/>
      <c r="E98" s="1351"/>
      <c r="F98" s="1351"/>
      <c r="G98" s="1351"/>
      <c r="H98" s="1351"/>
      <c r="I98" s="1351"/>
      <c r="J98" s="1351"/>
      <c r="K98" s="1351"/>
      <c r="L98" s="1351"/>
      <c r="M98" s="1351"/>
      <c r="N98" s="1351"/>
      <c r="O98" s="1351"/>
      <c r="P98" s="1351"/>
      <c r="Q98" s="1351"/>
      <c r="R98" s="1351"/>
      <c r="S98" s="1351"/>
      <c r="T98" s="1351"/>
      <c r="U98" s="1351"/>
      <c r="V98" s="1351"/>
      <c r="W98" s="1351"/>
      <c r="X98" s="1351"/>
      <c r="Y98" s="1351"/>
      <c r="Z98" s="1351"/>
      <c r="AA98" s="1351"/>
      <c r="AB98" s="1351"/>
      <c r="AC98" s="1351"/>
      <c r="AD98" s="1351"/>
      <c r="AE98" s="1351"/>
      <c r="AF98" s="1351"/>
      <c r="AG98" s="1351"/>
      <c r="AH98" s="1351"/>
      <c r="AI98" s="1351"/>
      <c r="AJ98" s="1351"/>
      <c r="AK98" s="1351"/>
      <c r="AL98" s="1351"/>
      <c r="AM98" s="1351"/>
      <c r="AN98" s="1351"/>
      <c r="AO98" s="1351"/>
      <c r="AP98" s="1351"/>
      <c r="AQ98" s="1351"/>
      <c r="AR98" s="1351"/>
      <c r="AS98" s="1351"/>
      <c r="AT98" s="1351"/>
      <c r="AU98" s="1351"/>
      <c r="AV98" s="1351"/>
      <c r="AW98" s="1351"/>
      <c r="AX98" s="1351"/>
      <c r="AY98" s="1351"/>
      <c r="AZ98" s="1351"/>
      <c r="BA98" s="1351"/>
      <c r="BB98" s="1351"/>
      <c r="BC98" s="1351"/>
      <c r="BD98" s="1351"/>
      <c r="BE98" s="1351"/>
      <c r="BF98" s="1351"/>
      <c r="BG98" s="1351"/>
      <c r="BH98" s="1351"/>
      <c r="BI98" s="1351"/>
      <c r="BJ98" s="1351"/>
      <c r="BK98" s="1351"/>
      <c r="BL98" s="1351"/>
      <c r="BM98" s="1351"/>
      <c r="BN98" s="1351"/>
      <c r="BO98" s="1351"/>
      <c r="BP98" s="1351"/>
    </row>
    <row r="99" spans="3:68" ht="14.25">
      <c r="C99" s="1351"/>
      <c r="D99" s="1351"/>
      <c r="E99" s="1351"/>
      <c r="F99" s="1351"/>
      <c r="G99" s="1351"/>
      <c r="H99" s="1351"/>
      <c r="I99" s="1351"/>
      <c r="J99" s="1351"/>
      <c r="K99" s="1351"/>
      <c r="L99" s="1351"/>
      <c r="M99" s="1351"/>
      <c r="N99" s="1351"/>
      <c r="O99" s="1351"/>
      <c r="P99" s="1351"/>
      <c r="Q99" s="1351"/>
      <c r="R99" s="1351"/>
      <c r="S99" s="1351"/>
      <c r="T99" s="1351"/>
      <c r="U99" s="1351"/>
      <c r="V99" s="1351"/>
      <c r="W99" s="1351"/>
      <c r="X99" s="1351"/>
      <c r="Y99" s="1351"/>
      <c r="Z99" s="1351"/>
      <c r="AA99" s="1351"/>
      <c r="AB99" s="1351"/>
      <c r="AC99" s="1351"/>
      <c r="AD99" s="1351"/>
      <c r="AE99" s="1351"/>
      <c r="AF99" s="1351"/>
      <c r="AG99" s="1351"/>
      <c r="AH99" s="1351"/>
      <c r="AI99" s="1351"/>
      <c r="AJ99" s="1351"/>
      <c r="AK99" s="1351"/>
      <c r="AL99" s="1351"/>
      <c r="AM99" s="1351"/>
      <c r="AN99" s="1351"/>
      <c r="AO99" s="1351"/>
      <c r="AP99" s="1351"/>
      <c r="AQ99" s="1351"/>
      <c r="AR99" s="1351"/>
      <c r="AS99" s="1351"/>
      <c r="AT99" s="1351"/>
      <c r="AU99" s="1351"/>
      <c r="AV99" s="1351"/>
      <c r="AW99" s="1351"/>
      <c r="AX99" s="1351"/>
      <c r="AY99" s="1351"/>
      <c r="AZ99" s="1351"/>
      <c r="BA99" s="1351"/>
      <c r="BB99" s="1351"/>
      <c r="BC99" s="1351"/>
      <c r="BD99" s="1351"/>
      <c r="BE99" s="1351"/>
      <c r="BF99" s="1351"/>
      <c r="BG99" s="1351"/>
      <c r="BH99" s="1351"/>
      <c r="BI99" s="1351"/>
      <c r="BJ99" s="1351"/>
      <c r="BK99" s="1351"/>
      <c r="BL99" s="1351"/>
      <c r="BM99" s="1351"/>
      <c r="BN99" s="1351"/>
      <c r="BO99" s="1351"/>
      <c r="BP99" s="1351"/>
    </row>
    <row r="100" spans="3:68" ht="14.25">
      <c r="C100" s="1351"/>
      <c r="D100" s="1351"/>
      <c r="E100" s="1351"/>
      <c r="F100" s="1351"/>
      <c r="G100" s="1351"/>
      <c r="H100" s="1351"/>
      <c r="I100" s="1351"/>
      <c r="J100" s="1351"/>
      <c r="K100" s="1351"/>
      <c r="L100" s="1351"/>
      <c r="M100" s="1351"/>
      <c r="N100" s="1351"/>
      <c r="O100" s="1351"/>
      <c r="P100" s="1351"/>
      <c r="Q100" s="1351"/>
      <c r="R100" s="1351"/>
      <c r="S100" s="1351"/>
      <c r="T100" s="1351"/>
      <c r="U100" s="1351"/>
      <c r="V100" s="1351"/>
      <c r="W100" s="1351"/>
      <c r="X100" s="1351"/>
      <c r="Y100" s="1351"/>
      <c r="Z100" s="1351"/>
      <c r="AA100" s="1351"/>
      <c r="AB100" s="1351"/>
      <c r="AC100" s="1351"/>
      <c r="AD100" s="1351"/>
      <c r="AE100" s="1351"/>
      <c r="AF100" s="1351"/>
      <c r="AG100" s="1351"/>
      <c r="AH100" s="1351"/>
      <c r="AI100" s="1351"/>
      <c r="AJ100" s="1351"/>
      <c r="AK100" s="1351"/>
      <c r="AL100" s="1351"/>
      <c r="AM100" s="1351"/>
      <c r="AN100" s="1351"/>
      <c r="AO100" s="1351"/>
      <c r="AP100" s="1351"/>
      <c r="AQ100" s="1351"/>
      <c r="AR100" s="1351"/>
      <c r="AS100" s="1351"/>
      <c r="AT100" s="1351"/>
      <c r="AU100" s="1351"/>
      <c r="AV100" s="1351"/>
      <c r="AW100" s="1351"/>
      <c r="AX100" s="1351"/>
      <c r="AY100" s="1351"/>
      <c r="AZ100" s="1351"/>
      <c r="BA100" s="1351"/>
      <c r="BB100" s="1351"/>
      <c r="BC100" s="1351"/>
      <c r="BD100" s="1351"/>
      <c r="BE100" s="1351"/>
      <c r="BF100" s="1351"/>
      <c r="BG100" s="1351"/>
      <c r="BH100" s="1351"/>
      <c r="BI100" s="1351"/>
      <c r="BJ100" s="1351"/>
      <c r="BK100" s="1351"/>
      <c r="BL100" s="1351"/>
      <c r="BM100" s="1351"/>
      <c r="BN100" s="1351"/>
      <c r="BO100" s="1351"/>
      <c r="BP100" s="1351"/>
    </row>
    <row r="101" spans="3:68" ht="14.25">
      <c r="C101" s="1351"/>
      <c r="D101" s="1351"/>
      <c r="E101" s="1351"/>
      <c r="F101" s="1351"/>
      <c r="G101" s="1351"/>
      <c r="H101" s="1351"/>
      <c r="I101" s="1351"/>
      <c r="J101" s="1351"/>
      <c r="K101" s="1351"/>
      <c r="L101" s="1351"/>
      <c r="M101" s="1351"/>
      <c r="N101" s="1351"/>
      <c r="O101" s="1351"/>
      <c r="P101" s="1351"/>
      <c r="Q101" s="1351"/>
      <c r="R101" s="1351"/>
      <c r="S101" s="1351"/>
      <c r="T101" s="1351"/>
      <c r="U101" s="1351"/>
      <c r="V101" s="1351"/>
      <c r="W101" s="1351"/>
      <c r="X101" s="1351"/>
      <c r="Y101" s="1351"/>
      <c r="Z101" s="1351"/>
      <c r="AA101" s="1351"/>
      <c r="AB101" s="1351"/>
      <c r="AC101" s="1351"/>
      <c r="AD101" s="1351"/>
      <c r="AE101" s="1351"/>
      <c r="AF101" s="1351"/>
      <c r="AG101" s="1351"/>
      <c r="AH101" s="1351"/>
      <c r="AI101" s="1351"/>
      <c r="AJ101" s="1351"/>
      <c r="AK101" s="1351"/>
      <c r="AL101" s="1351"/>
      <c r="AM101" s="1351"/>
      <c r="AN101" s="1351"/>
      <c r="AO101" s="1351"/>
      <c r="AP101" s="1351"/>
      <c r="AQ101" s="1351"/>
      <c r="AR101" s="1351"/>
      <c r="AS101" s="1351"/>
      <c r="AT101" s="1351"/>
      <c r="AU101" s="1351"/>
      <c r="AV101" s="1351"/>
      <c r="AW101" s="1351"/>
      <c r="AX101" s="1351"/>
      <c r="AY101" s="1351"/>
      <c r="AZ101" s="1351"/>
      <c r="BA101" s="1351"/>
      <c r="BB101" s="1351"/>
      <c r="BC101" s="1351"/>
      <c r="BD101" s="1351"/>
      <c r="BE101" s="1351"/>
      <c r="BF101" s="1351"/>
      <c r="BG101" s="1351"/>
      <c r="BH101" s="1351"/>
      <c r="BI101" s="1351"/>
      <c r="BJ101" s="1351"/>
      <c r="BK101" s="1351"/>
      <c r="BL101" s="1351"/>
      <c r="BM101" s="1351"/>
      <c r="BN101" s="1351"/>
      <c r="BO101" s="1351"/>
      <c r="BP101" s="1351"/>
    </row>
    <row r="102" spans="3:68" ht="14.25">
      <c r="C102" s="1351"/>
      <c r="D102" s="1351"/>
      <c r="E102" s="1351"/>
      <c r="F102" s="1351"/>
      <c r="G102" s="1351"/>
      <c r="H102" s="1351"/>
      <c r="I102" s="1351"/>
      <c r="J102" s="1351"/>
      <c r="K102" s="1351"/>
      <c r="L102" s="1351"/>
      <c r="M102" s="1351"/>
      <c r="N102" s="1351"/>
      <c r="O102" s="1351"/>
      <c r="P102" s="1351"/>
      <c r="Q102" s="1351"/>
      <c r="R102" s="1351"/>
      <c r="S102" s="1351"/>
      <c r="T102" s="1351"/>
      <c r="U102" s="1351"/>
      <c r="V102" s="1351"/>
      <c r="W102" s="1351"/>
      <c r="X102" s="1351"/>
      <c r="Y102" s="1351"/>
      <c r="Z102" s="1351"/>
      <c r="AA102" s="1351"/>
      <c r="AB102" s="1351"/>
      <c r="AC102" s="1351"/>
      <c r="AD102" s="1351"/>
      <c r="AE102" s="1351"/>
      <c r="AF102" s="1351"/>
      <c r="AG102" s="1351"/>
      <c r="AH102" s="1351"/>
      <c r="AI102" s="1351"/>
      <c r="AJ102" s="1351"/>
      <c r="AK102" s="1351"/>
      <c r="AL102" s="1351"/>
      <c r="AM102" s="1351"/>
      <c r="AN102" s="1351"/>
      <c r="AO102" s="1351"/>
      <c r="AP102" s="1351"/>
      <c r="AQ102" s="1351"/>
      <c r="AR102" s="1351"/>
      <c r="AS102" s="1351"/>
      <c r="AT102" s="1351"/>
      <c r="AU102" s="1351"/>
      <c r="AV102" s="1351"/>
      <c r="AW102" s="1351"/>
      <c r="AX102" s="1351"/>
      <c r="AY102" s="1351"/>
      <c r="AZ102" s="1351"/>
      <c r="BA102" s="1351"/>
      <c r="BB102" s="1351"/>
      <c r="BC102" s="1351"/>
      <c r="BD102" s="1351"/>
      <c r="BE102" s="1351"/>
      <c r="BF102" s="1351"/>
      <c r="BG102" s="1351"/>
      <c r="BH102" s="1351"/>
      <c r="BI102" s="1351"/>
      <c r="BJ102" s="1351"/>
      <c r="BK102" s="1351"/>
      <c r="BL102" s="1351"/>
      <c r="BM102" s="1351"/>
      <c r="BN102" s="1351"/>
      <c r="BO102" s="1351"/>
      <c r="BP102" s="1351"/>
    </row>
    <row r="103" spans="3:68" ht="14.25">
      <c r="C103" s="1351"/>
      <c r="D103" s="1351"/>
      <c r="E103" s="1351"/>
      <c r="F103" s="1351"/>
      <c r="G103" s="1351"/>
      <c r="H103" s="1351"/>
      <c r="I103" s="1351"/>
      <c r="J103" s="1351"/>
      <c r="K103" s="1351"/>
      <c r="L103" s="1351"/>
      <c r="M103" s="1351"/>
      <c r="N103" s="1351"/>
      <c r="O103" s="1351"/>
      <c r="P103" s="1351"/>
      <c r="Q103" s="1351"/>
      <c r="R103" s="1351"/>
      <c r="S103" s="1351"/>
      <c r="T103" s="1351"/>
      <c r="U103" s="1351"/>
      <c r="V103" s="1351"/>
      <c r="W103" s="1351"/>
      <c r="X103" s="1351"/>
      <c r="Y103" s="1351"/>
      <c r="Z103" s="1351"/>
      <c r="AA103" s="1351"/>
      <c r="AB103" s="1351"/>
      <c r="AC103" s="1351"/>
      <c r="AD103" s="1351"/>
      <c r="AE103" s="1351"/>
      <c r="AF103" s="1351"/>
      <c r="AG103" s="1351"/>
      <c r="AH103" s="1351"/>
      <c r="AI103" s="1351"/>
      <c r="AJ103" s="1351"/>
      <c r="AK103" s="1351"/>
      <c r="AL103" s="1351"/>
      <c r="AM103" s="1351"/>
      <c r="AN103" s="1351"/>
      <c r="AO103" s="1351"/>
      <c r="AP103" s="1351"/>
      <c r="AQ103" s="1351"/>
      <c r="AR103" s="1351"/>
      <c r="AS103" s="1351"/>
      <c r="AT103" s="1351"/>
      <c r="AU103" s="1351"/>
      <c r="AV103" s="1351"/>
      <c r="AW103" s="1351"/>
      <c r="AX103" s="1351"/>
      <c r="AY103" s="1351"/>
      <c r="AZ103" s="1351"/>
      <c r="BA103" s="1351"/>
      <c r="BB103" s="1351"/>
      <c r="BC103" s="1351"/>
      <c r="BD103" s="1351"/>
      <c r="BE103" s="1351"/>
      <c r="BF103" s="1351"/>
      <c r="BG103" s="1351"/>
      <c r="BH103" s="1351"/>
      <c r="BI103" s="1351"/>
      <c r="BJ103" s="1351"/>
      <c r="BK103" s="1351"/>
      <c r="BL103" s="1351"/>
      <c r="BM103" s="1351"/>
      <c r="BN103" s="1351"/>
      <c r="BO103" s="1351"/>
      <c r="BP103" s="1351"/>
    </row>
    <row r="104" spans="3:68" ht="14.25">
      <c r="C104" s="1351"/>
      <c r="D104" s="1351"/>
      <c r="E104" s="1351"/>
      <c r="F104" s="1351"/>
      <c r="G104" s="1351"/>
      <c r="H104" s="1351"/>
      <c r="I104" s="1351"/>
      <c r="J104" s="1351"/>
      <c r="K104" s="1351"/>
      <c r="L104" s="1351"/>
      <c r="M104" s="1351"/>
      <c r="N104" s="1351"/>
      <c r="O104" s="1351"/>
      <c r="P104" s="1351"/>
      <c r="Q104" s="1351"/>
      <c r="R104" s="1351"/>
      <c r="S104" s="1351"/>
      <c r="T104" s="1351"/>
      <c r="U104" s="1351"/>
      <c r="V104" s="1351"/>
      <c r="W104" s="1351"/>
      <c r="X104" s="1351"/>
      <c r="Y104" s="1351"/>
      <c r="Z104" s="1351"/>
      <c r="AA104" s="1351"/>
      <c r="AB104" s="1351"/>
      <c r="AC104" s="1351"/>
      <c r="AD104" s="1351"/>
      <c r="AE104" s="1351"/>
      <c r="AF104" s="1351"/>
      <c r="AG104" s="1351"/>
      <c r="AH104" s="1351"/>
      <c r="AI104" s="1351"/>
      <c r="AJ104" s="1351"/>
      <c r="AK104" s="1351"/>
      <c r="AL104" s="1351"/>
      <c r="AM104" s="1351"/>
      <c r="AN104" s="1351"/>
      <c r="AO104" s="1351"/>
      <c r="AP104" s="1351"/>
      <c r="AQ104" s="1351"/>
      <c r="AR104" s="1351"/>
      <c r="AS104" s="1351"/>
      <c r="AT104" s="1351"/>
      <c r="AU104" s="1351"/>
      <c r="AV104" s="1351"/>
      <c r="AW104" s="1351"/>
      <c r="AX104" s="1351"/>
      <c r="AY104" s="1351"/>
      <c r="AZ104" s="1351"/>
      <c r="BA104" s="1351"/>
      <c r="BB104" s="1351"/>
      <c r="BC104" s="1351"/>
      <c r="BD104" s="1351"/>
      <c r="BE104" s="1351"/>
      <c r="BF104" s="1351"/>
      <c r="BG104" s="1351"/>
      <c r="BH104" s="1351"/>
      <c r="BI104" s="1351"/>
      <c r="BJ104" s="1351"/>
      <c r="BK104" s="1351"/>
      <c r="BL104" s="1351"/>
      <c r="BM104" s="1351"/>
      <c r="BN104" s="1351"/>
      <c r="BO104" s="1351"/>
      <c r="BP104" s="1351"/>
    </row>
    <row r="105" spans="3:68" ht="14.25">
      <c r="C105" s="1351"/>
      <c r="D105" s="1351"/>
      <c r="E105" s="1351"/>
      <c r="F105" s="1351"/>
      <c r="G105" s="1351"/>
      <c r="H105" s="1351"/>
      <c r="I105" s="1351"/>
      <c r="J105" s="1351"/>
      <c r="K105" s="1351"/>
      <c r="L105" s="1351"/>
      <c r="M105" s="1351"/>
      <c r="N105" s="1351"/>
      <c r="O105" s="1351"/>
      <c r="P105" s="1351"/>
      <c r="Q105" s="1351"/>
      <c r="R105" s="1351"/>
      <c r="S105" s="1351"/>
      <c r="T105" s="1351"/>
      <c r="U105" s="1351"/>
      <c r="V105" s="1351"/>
      <c r="W105" s="1351"/>
      <c r="X105" s="1351"/>
      <c r="Y105" s="1351"/>
      <c r="Z105" s="1351"/>
      <c r="AA105" s="1351"/>
      <c r="AB105" s="1351"/>
      <c r="AC105" s="1351"/>
      <c r="AD105" s="1351"/>
      <c r="AE105" s="1351"/>
      <c r="AF105" s="1351"/>
      <c r="AG105" s="1351"/>
      <c r="AH105" s="1351"/>
      <c r="AI105" s="1351"/>
      <c r="AJ105" s="1351"/>
      <c r="AK105" s="1351"/>
      <c r="AL105" s="1351"/>
      <c r="AM105" s="1351"/>
      <c r="AN105" s="1351"/>
      <c r="AO105" s="1351"/>
      <c r="AP105" s="1351"/>
      <c r="AQ105" s="1351"/>
      <c r="AR105" s="1351"/>
      <c r="AS105" s="1351"/>
      <c r="AT105" s="1351"/>
      <c r="AU105" s="1351"/>
      <c r="AV105" s="1351"/>
      <c r="AW105" s="1351"/>
      <c r="AX105" s="1351"/>
      <c r="AY105" s="1351"/>
      <c r="AZ105" s="1351"/>
      <c r="BA105" s="1351"/>
      <c r="BB105" s="1351"/>
      <c r="BC105" s="1351"/>
      <c r="BD105" s="1351"/>
      <c r="BE105" s="1351"/>
      <c r="BF105" s="1351"/>
      <c r="BG105" s="1351"/>
      <c r="BH105" s="1351"/>
      <c r="BI105" s="1351"/>
      <c r="BJ105" s="1351"/>
      <c r="BK105" s="1351"/>
      <c r="BL105" s="1351"/>
      <c r="BM105" s="1351"/>
      <c r="BN105" s="1351"/>
      <c r="BO105" s="1351"/>
      <c r="BP105" s="1351"/>
    </row>
    <row r="106" spans="3:68" ht="14.25">
      <c r="C106" s="1351"/>
      <c r="D106" s="1351"/>
      <c r="E106" s="1351"/>
      <c r="F106" s="1351"/>
      <c r="G106" s="1351"/>
      <c r="H106" s="1351"/>
      <c r="I106" s="1351"/>
      <c r="J106" s="1351"/>
      <c r="K106" s="1351"/>
      <c r="L106" s="1351"/>
      <c r="M106" s="1351"/>
      <c r="N106" s="1351"/>
      <c r="O106" s="1351"/>
      <c r="P106" s="1351"/>
      <c r="Q106" s="1351"/>
      <c r="R106" s="1351"/>
      <c r="S106" s="1351"/>
      <c r="T106" s="1351"/>
      <c r="U106" s="1351"/>
      <c r="V106" s="1351"/>
      <c r="W106" s="1351"/>
      <c r="X106" s="1351"/>
      <c r="Y106" s="1351"/>
      <c r="Z106" s="1351"/>
      <c r="AA106" s="1351"/>
      <c r="AB106" s="1351"/>
      <c r="AC106" s="1351"/>
      <c r="AD106" s="1351"/>
      <c r="AE106" s="1351"/>
      <c r="AF106" s="1351"/>
      <c r="AG106" s="1351"/>
      <c r="AH106" s="1351"/>
      <c r="AI106" s="1351"/>
      <c r="AJ106" s="1351"/>
      <c r="AK106" s="1351"/>
      <c r="AL106" s="1351"/>
      <c r="AM106" s="1351"/>
      <c r="AN106" s="1351"/>
      <c r="AO106" s="1351"/>
      <c r="AP106" s="1351"/>
      <c r="AQ106" s="1351"/>
      <c r="AR106" s="1351"/>
      <c r="AS106" s="1351"/>
      <c r="AT106" s="1351"/>
      <c r="AU106" s="1351"/>
      <c r="AV106" s="1351"/>
      <c r="AW106" s="1351"/>
      <c r="AX106" s="1351"/>
      <c r="AY106" s="1351"/>
      <c r="AZ106" s="1351"/>
      <c r="BA106" s="1351"/>
      <c r="BB106" s="1351"/>
      <c r="BC106" s="1351"/>
      <c r="BD106" s="1351"/>
      <c r="BE106" s="1351"/>
      <c r="BF106" s="1351"/>
      <c r="BG106" s="1351"/>
      <c r="BH106" s="1351"/>
      <c r="BI106" s="1351"/>
      <c r="BJ106" s="1351"/>
      <c r="BK106" s="1351"/>
      <c r="BL106" s="1351"/>
      <c r="BM106" s="1351"/>
      <c r="BN106" s="1351"/>
      <c r="BO106" s="1351"/>
      <c r="BP106" s="1351"/>
    </row>
    <row r="107" spans="3:68" ht="14.25">
      <c r="C107" s="1351"/>
      <c r="D107" s="1351"/>
      <c r="E107" s="1351"/>
      <c r="F107" s="1351"/>
      <c r="G107" s="1351"/>
      <c r="H107" s="1351"/>
      <c r="I107" s="1351"/>
      <c r="J107" s="1351"/>
      <c r="K107" s="1351"/>
      <c r="L107" s="1351"/>
      <c r="M107" s="1351"/>
      <c r="N107" s="1351"/>
      <c r="O107" s="1351"/>
      <c r="P107" s="1351"/>
      <c r="Q107" s="1351"/>
      <c r="R107" s="1351"/>
      <c r="S107" s="1351"/>
      <c r="T107" s="1351"/>
      <c r="U107" s="1351"/>
      <c r="V107" s="1351"/>
      <c r="W107" s="1351"/>
      <c r="X107" s="1351"/>
      <c r="Y107" s="1351"/>
      <c r="Z107" s="1351"/>
      <c r="AA107" s="1351"/>
      <c r="AB107" s="1351"/>
      <c r="AC107" s="1351"/>
      <c r="AD107" s="1351"/>
      <c r="AE107" s="1351"/>
      <c r="AF107" s="1351"/>
      <c r="AG107" s="1351"/>
      <c r="AH107" s="1351"/>
      <c r="AI107" s="1351"/>
      <c r="AJ107" s="1351"/>
      <c r="AK107" s="1351"/>
      <c r="AL107" s="1351"/>
      <c r="AM107" s="1351"/>
      <c r="AN107" s="1351"/>
      <c r="AO107" s="1351"/>
      <c r="AP107" s="1351"/>
      <c r="AQ107" s="1351"/>
      <c r="AR107" s="1351"/>
      <c r="AS107" s="1351"/>
      <c r="AT107" s="1351"/>
      <c r="AU107" s="1351"/>
      <c r="AV107" s="1351"/>
      <c r="AW107" s="1351"/>
      <c r="AX107" s="1351"/>
      <c r="AY107" s="1351"/>
      <c r="AZ107" s="1351"/>
      <c r="BA107" s="1351"/>
      <c r="BB107" s="1351"/>
      <c r="BC107" s="1351"/>
      <c r="BD107" s="1351"/>
      <c r="BE107" s="1351"/>
      <c r="BF107" s="1351"/>
      <c r="BG107" s="1351"/>
      <c r="BH107" s="1351"/>
      <c r="BI107" s="1351"/>
      <c r="BJ107" s="1351"/>
      <c r="BK107" s="1351"/>
      <c r="BL107" s="1351"/>
      <c r="BM107" s="1351"/>
      <c r="BN107" s="1351"/>
      <c r="BO107" s="1351"/>
      <c r="BP107" s="1351"/>
    </row>
    <row r="108" spans="3:68" ht="14.25">
      <c r="C108" s="1351"/>
      <c r="D108" s="1351"/>
      <c r="E108" s="1351"/>
      <c r="F108" s="1351"/>
      <c r="G108" s="1351"/>
      <c r="H108" s="1351"/>
      <c r="I108" s="1351"/>
      <c r="J108" s="1351"/>
      <c r="K108" s="1351"/>
      <c r="L108" s="1351"/>
      <c r="M108" s="1351"/>
      <c r="N108" s="1351"/>
      <c r="O108" s="1351"/>
      <c r="P108" s="1351"/>
      <c r="Q108" s="1351"/>
      <c r="R108" s="1351"/>
      <c r="S108" s="1351"/>
      <c r="T108" s="1351"/>
      <c r="U108" s="1351"/>
      <c r="V108" s="1351"/>
      <c r="W108" s="1351"/>
      <c r="X108" s="1351"/>
      <c r="Y108" s="1351"/>
      <c r="Z108" s="1351"/>
      <c r="AA108" s="1351"/>
      <c r="AB108" s="1351"/>
      <c r="AC108" s="1351"/>
      <c r="AD108" s="1351"/>
      <c r="AE108" s="1351"/>
      <c r="AF108" s="1351"/>
      <c r="AG108" s="1351"/>
      <c r="AH108" s="1351"/>
      <c r="AI108" s="1351"/>
      <c r="AJ108" s="1351"/>
      <c r="AK108" s="1351"/>
      <c r="AL108" s="1351"/>
      <c r="AM108" s="1351"/>
      <c r="AN108" s="1351"/>
      <c r="AO108" s="1351"/>
      <c r="AP108" s="1351"/>
      <c r="AQ108" s="1351"/>
      <c r="AR108" s="1351"/>
      <c r="AS108" s="1351"/>
      <c r="AT108" s="1351"/>
      <c r="AU108" s="1351"/>
      <c r="AV108" s="1351"/>
      <c r="AW108" s="1351"/>
      <c r="AX108" s="1351"/>
      <c r="AY108" s="1351"/>
      <c r="AZ108" s="1351"/>
      <c r="BA108" s="1351"/>
      <c r="BB108" s="1351"/>
      <c r="BC108" s="1351"/>
      <c r="BD108" s="1351"/>
      <c r="BE108" s="1351"/>
      <c r="BF108" s="1351"/>
      <c r="BG108" s="1351"/>
      <c r="BH108" s="1351"/>
      <c r="BI108" s="1351"/>
      <c r="BJ108" s="1351"/>
      <c r="BK108" s="1351"/>
      <c r="BL108" s="1351"/>
      <c r="BM108" s="1351"/>
      <c r="BN108" s="1351"/>
      <c r="BO108" s="1351"/>
      <c r="BP108" s="1351"/>
    </row>
    <row r="109" spans="3:68" ht="14.25">
      <c r="C109" s="1351"/>
      <c r="D109" s="1351"/>
      <c r="E109" s="1351"/>
      <c r="F109" s="1351"/>
      <c r="G109" s="1351"/>
      <c r="H109" s="1351"/>
      <c r="I109" s="1351"/>
      <c r="J109" s="1351"/>
      <c r="K109" s="1351"/>
      <c r="L109" s="1351"/>
      <c r="M109" s="1351"/>
      <c r="N109" s="1351"/>
      <c r="O109" s="1351"/>
      <c r="P109" s="1351"/>
      <c r="Q109" s="1351"/>
      <c r="R109" s="1351"/>
      <c r="S109" s="1351"/>
      <c r="T109" s="1351"/>
      <c r="U109" s="1351"/>
      <c r="V109" s="1351"/>
      <c r="W109" s="1351"/>
      <c r="X109" s="1351"/>
      <c r="Y109" s="1351"/>
      <c r="Z109" s="1351"/>
      <c r="AA109" s="1351"/>
      <c r="AB109" s="1351"/>
      <c r="AC109" s="1351"/>
      <c r="AD109" s="1351"/>
      <c r="AE109" s="1351"/>
      <c r="AF109" s="1351"/>
      <c r="AG109" s="1351"/>
      <c r="AH109" s="1351"/>
      <c r="AI109" s="1351"/>
      <c r="AJ109" s="1351"/>
      <c r="AK109" s="1351"/>
      <c r="AL109" s="1351"/>
      <c r="AM109" s="1351"/>
      <c r="AN109" s="1351"/>
      <c r="AO109" s="1351"/>
      <c r="AP109" s="1351"/>
      <c r="AQ109" s="1351"/>
      <c r="AR109" s="1351"/>
      <c r="AS109" s="1351"/>
      <c r="AT109" s="1351"/>
      <c r="AU109" s="1351"/>
      <c r="AV109" s="1351"/>
      <c r="AW109" s="1351"/>
      <c r="AX109" s="1351"/>
      <c r="AY109" s="1351"/>
      <c r="AZ109" s="1351"/>
      <c r="BA109" s="1351"/>
      <c r="BB109" s="1351"/>
      <c r="BC109" s="1351"/>
      <c r="BD109" s="1351"/>
      <c r="BE109" s="1351"/>
      <c r="BF109" s="1351"/>
      <c r="BG109" s="1351"/>
      <c r="BH109" s="1351"/>
      <c r="BI109" s="1351"/>
      <c r="BJ109" s="1351"/>
      <c r="BK109" s="1351"/>
      <c r="BL109" s="1351"/>
      <c r="BM109" s="1351"/>
      <c r="BN109" s="1351"/>
      <c r="BO109" s="1351"/>
      <c r="BP109" s="1351"/>
    </row>
    <row r="110" spans="3:68" ht="14.25">
      <c r="C110" s="1351"/>
      <c r="D110" s="1351"/>
      <c r="E110" s="1351"/>
      <c r="F110" s="1351"/>
      <c r="G110" s="1351"/>
      <c r="H110" s="1351"/>
      <c r="I110" s="1351"/>
      <c r="J110" s="1351"/>
      <c r="K110" s="1351"/>
      <c r="L110" s="1351"/>
      <c r="M110" s="1351"/>
      <c r="N110" s="1351"/>
      <c r="O110" s="1351"/>
      <c r="P110" s="1351"/>
      <c r="Q110" s="1351"/>
      <c r="R110" s="1351"/>
      <c r="S110" s="1351"/>
      <c r="T110" s="1351"/>
      <c r="U110" s="1351"/>
      <c r="V110" s="1351"/>
      <c r="W110" s="1351"/>
      <c r="X110" s="1351"/>
      <c r="Y110" s="1351"/>
      <c r="Z110" s="1351"/>
      <c r="AA110" s="1351"/>
      <c r="AB110" s="1351"/>
      <c r="AC110" s="1351"/>
      <c r="AD110" s="1351"/>
      <c r="AE110" s="1351"/>
      <c r="AF110" s="1351"/>
      <c r="AG110" s="1351"/>
      <c r="AH110" s="1351"/>
      <c r="AI110" s="1351"/>
      <c r="AJ110" s="1351"/>
      <c r="AK110" s="1351"/>
      <c r="AL110" s="1351"/>
      <c r="AM110" s="1351"/>
      <c r="AN110" s="1351"/>
      <c r="AO110" s="1351"/>
      <c r="AP110" s="1351"/>
      <c r="AQ110" s="1351"/>
      <c r="AR110" s="1351"/>
      <c r="AS110" s="1351"/>
      <c r="AT110" s="1351"/>
      <c r="AU110" s="1351"/>
      <c r="AV110" s="1351"/>
      <c r="AW110" s="1351"/>
      <c r="AX110" s="1351"/>
      <c r="AY110" s="1351"/>
      <c r="AZ110" s="1351"/>
      <c r="BA110" s="1351"/>
      <c r="BB110" s="1351"/>
      <c r="BC110" s="1351"/>
      <c r="BD110" s="1351"/>
      <c r="BE110" s="1351"/>
      <c r="BF110" s="1351"/>
      <c r="BG110" s="1351"/>
      <c r="BH110" s="1351"/>
      <c r="BI110" s="1351"/>
      <c r="BJ110" s="1351"/>
      <c r="BK110" s="1351"/>
      <c r="BL110" s="1351"/>
      <c r="BM110" s="1351"/>
      <c r="BN110" s="1351"/>
      <c r="BO110" s="1351"/>
      <c r="BP110" s="1351"/>
    </row>
    <row r="111" spans="3:68" ht="14.25">
      <c r="C111" s="1351"/>
      <c r="D111" s="1351"/>
      <c r="E111" s="1351"/>
      <c r="F111" s="1351"/>
      <c r="G111" s="1351"/>
      <c r="H111" s="1351"/>
      <c r="I111" s="1351"/>
      <c r="J111" s="1351"/>
      <c r="K111" s="1351"/>
      <c r="L111" s="1351"/>
      <c r="M111" s="1351"/>
      <c r="N111" s="1351"/>
      <c r="O111" s="1351"/>
      <c r="P111" s="1351"/>
      <c r="Q111" s="1351"/>
      <c r="R111" s="1351"/>
      <c r="S111" s="1351"/>
      <c r="T111" s="1351"/>
      <c r="U111" s="1351"/>
      <c r="V111" s="1351"/>
      <c r="W111" s="1351"/>
      <c r="X111" s="1351"/>
      <c r="Y111" s="1351"/>
      <c r="Z111" s="1351"/>
      <c r="AA111" s="1351"/>
      <c r="AB111" s="1351"/>
      <c r="AC111" s="1351"/>
      <c r="AD111" s="1351"/>
      <c r="AE111" s="1351"/>
      <c r="AF111" s="1351"/>
      <c r="AG111" s="1351"/>
      <c r="AH111" s="1351"/>
      <c r="AI111" s="1351"/>
      <c r="AJ111" s="1351"/>
      <c r="AK111" s="1351"/>
      <c r="AL111" s="1351"/>
      <c r="AM111" s="1351"/>
      <c r="AN111" s="1351"/>
      <c r="AO111" s="1351"/>
      <c r="AP111" s="1351"/>
      <c r="AQ111" s="1351"/>
      <c r="AR111" s="1351"/>
      <c r="AS111" s="1351"/>
      <c r="AT111" s="1351"/>
      <c r="AU111" s="1351"/>
      <c r="AV111" s="1351"/>
      <c r="AW111" s="1351"/>
      <c r="AX111" s="1351"/>
      <c r="AY111" s="1351"/>
      <c r="AZ111" s="1351"/>
      <c r="BA111" s="1351"/>
      <c r="BB111" s="1351"/>
      <c r="BC111" s="1351"/>
      <c r="BD111" s="1351"/>
      <c r="BE111" s="1351"/>
      <c r="BF111" s="1351"/>
      <c r="BG111" s="1351"/>
      <c r="BH111" s="1351"/>
      <c r="BI111" s="1351"/>
      <c r="BJ111" s="1351"/>
      <c r="BK111" s="1351"/>
      <c r="BL111" s="1351"/>
      <c r="BM111" s="1351"/>
      <c r="BN111" s="1351"/>
      <c r="BO111" s="1351"/>
      <c r="BP111" s="1351"/>
    </row>
    <row r="112" spans="3:68" ht="14.25">
      <c r="C112" s="1351"/>
      <c r="D112" s="1351"/>
      <c r="E112" s="1351"/>
      <c r="F112" s="1351"/>
      <c r="G112" s="1351"/>
      <c r="H112" s="1351"/>
      <c r="I112" s="1351"/>
      <c r="J112" s="1351"/>
      <c r="K112" s="1351"/>
      <c r="L112" s="1351"/>
      <c r="M112" s="1351"/>
      <c r="N112" s="1351"/>
      <c r="O112" s="1351"/>
      <c r="P112" s="1351"/>
      <c r="Q112" s="1351"/>
      <c r="R112" s="1351"/>
      <c r="S112" s="1351"/>
      <c r="T112" s="1351"/>
      <c r="U112" s="1351"/>
      <c r="V112" s="1351"/>
      <c r="W112" s="1351"/>
      <c r="X112" s="1351"/>
      <c r="Y112" s="1351"/>
      <c r="Z112" s="1351"/>
      <c r="AA112" s="1351"/>
      <c r="AB112" s="1351"/>
      <c r="AC112" s="1351"/>
      <c r="AD112" s="1351"/>
      <c r="AE112" s="1351"/>
      <c r="AF112" s="1351"/>
      <c r="AG112" s="1351"/>
      <c r="AH112" s="1351"/>
      <c r="AI112" s="1351"/>
      <c r="AJ112" s="1351"/>
      <c r="AK112" s="1351"/>
      <c r="AL112" s="1351"/>
      <c r="AM112" s="1351"/>
      <c r="AN112" s="1351"/>
      <c r="AO112" s="1351"/>
      <c r="AP112" s="1351"/>
      <c r="AQ112" s="1351"/>
      <c r="AR112" s="1351"/>
      <c r="AS112" s="1351"/>
      <c r="AT112" s="1351"/>
      <c r="AU112" s="1351"/>
      <c r="AV112" s="1351"/>
      <c r="AW112" s="1351"/>
      <c r="AX112" s="1351"/>
      <c r="AY112" s="1351"/>
      <c r="AZ112" s="1351"/>
      <c r="BA112" s="1351"/>
      <c r="BB112" s="1351"/>
      <c r="BC112" s="1351"/>
      <c r="BD112" s="1351"/>
      <c r="BE112" s="1351"/>
      <c r="BF112" s="1351"/>
      <c r="BG112" s="1351"/>
      <c r="BH112" s="1351"/>
      <c r="BI112" s="1351"/>
      <c r="BJ112" s="1351"/>
      <c r="BK112" s="1351"/>
      <c r="BL112" s="1351"/>
      <c r="BM112" s="1351"/>
      <c r="BN112" s="1351"/>
      <c r="BO112" s="1351"/>
      <c r="BP112" s="1351"/>
    </row>
    <row r="113" spans="3:68" ht="14.25">
      <c r="C113" s="1351"/>
      <c r="D113" s="1351"/>
      <c r="E113" s="1351"/>
      <c r="F113" s="1351"/>
      <c r="G113" s="1351"/>
      <c r="H113" s="1351"/>
      <c r="I113" s="1351"/>
      <c r="J113" s="1351"/>
      <c r="K113" s="1351"/>
      <c r="L113" s="1351"/>
      <c r="M113" s="1351"/>
      <c r="N113" s="1351"/>
      <c r="O113" s="1351"/>
      <c r="P113" s="1351"/>
      <c r="Q113" s="1351"/>
      <c r="R113" s="1351"/>
      <c r="S113" s="1351"/>
      <c r="T113" s="1351"/>
      <c r="U113" s="1351"/>
      <c r="V113" s="1351"/>
      <c r="W113" s="1351"/>
      <c r="X113" s="1351"/>
      <c r="Y113" s="1351"/>
      <c r="Z113" s="1351"/>
      <c r="AA113" s="1351"/>
      <c r="AB113" s="1351"/>
      <c r="AC113" s="1351"/>
      <c r="AD113" s="1351"/>
      <c r="AE113" s="1351"/>
      <c r="AF113" s="1351"/>
      <c r="AG113" s="1351"/>
      <c r="AH113" s="1351"/>
      <c r="AI113" s="1351"/>
      <c r="AJ113" s="1351"/>
      <c r="AK113" s="1351"/>
      <c r="AL113" s="1351"/>
      <c r="AM113" s="1351"/>
      <c r="AN113" s="1351"/>
      <c r="AO113" s="1351"/>
      <c r="AP113" s="1351"/>
      <c r="AQ113" s="1351"/>
      <c r="AR113" s="1351"/>
      <c r="AS113" s="1351"/>
      <c r="AT113" s="1351"/>
      <c r="AU113" s="1351"/>
      <c r="AV113" s="1351"/>
      <c r="AW113" s="1351"/>
      <c r="AX113" s="1351"/>
      <c r="AY113" s="1351"/>
      <c r="AZ113" s="1351"/>
      <c r="BA113" s="1351"/>
      <c r="BB113" s="1351"/>
      <c r="BC113" s="1351"/>
      <c r="BD113" s="1351"/>
      <c r="BE113" s="1351"/>
      <c r="BF113" s="1351"/>
      <c r="BG113" s="1351"/>
      <c r="BH113" s="1351"/>
      <c r="BI113" s="1351"/>
      <c r="BJ113" s="1351"/>
      <c r="BK113" s="1351"/>
      <c r="BL113" s="1351"/>
      <c r="BM113" s="1351"/>
      <c r="BN113" s="1351"/>
      <c r="BO113" s="1351"/>
      <c r="BP113" s="1351"/>
    </row>
    <row r="114" spans="3:68" ht="14.25">
      <c r="C114" s="1351"/>
      <c r="D114" s="1351"/>
      <c r="E114" s="1351"/>
      <c r="F114" s="1351"/>
      <c r="G114" s="1351"/>
      <c r="H114" s="1351"/>
      <c r="I114" s="1351"/>
      <c r="J114" s="1351"/>
      <c r="K114" s="1351"/>
      <c r="L114" s="1351"/>
      <c r="M114" s="1351"/>
      <c r="N114" s="1351"/>
      <c r="O114" s="1351"/>
      <c r="P114" s="1351"/>
      <c r="Q114" s="1351"/>
      <c r="R114" s="1351"/>
      <c r="S114" s="1351"/>
      <c r="T114" s="1351"/>
      <c r="U114" s="1351"/>
      <c r="V114" s="1351"/>
      <c r="W114" s="1351"/>
      <c r="X114" s="1351"/>
      <c r="Y114" s="1351"/>
      <c r="Z114" s="1351"/>
      <c r="AA114" s="1351"/>
      <c r="AB114" s="1351"/>
      <c r="AC114" s="1351"/>
      <c r="AD114" s="1351"/>
      <c r="AE114" s="1351"/>
      <c r="AF114" s="1351"/>
      <c r="AG114" s="1351"/>
      <c r="AH114" s="1351"/>
      <c r="AI114" s="1351"/>
      <c r="AJ114" s="1351"/>
      <c r="AK114" s="1351"/>
      <c r="AL114" s="1351"/>
      <c r="AM114" s="1351"/>
      <c r="AN114" s="1351"/>
      <c r="AO114" s="1351"/>
      <c r="AP114" s="1351"/>
      <c r="AQ114" s="1351"/>
      <c r="AR114" s="1351"/>
      <c r="AS114" s="1351"/>
      <c r="AT114" s="1351"/>
      <c r="AU114" s="1351"/>
      <c r="AV114" s="1351"/>
      <c r="AW114" s="1351"/>
      <c r="AX114" s="1351"/>
      <c r="AY114" s="1351"/>
      <c r="AZ114" s="1351"/>
      <c r="BA114" s="1351"/>
      <c r="BB114" s="1351"/>
      <c r="BC114" s="1351"/>
      <c r="BD114" s="1351"/>
      <c r="BE114" s="1351"/>
      <c r="BF114" s="1351"/>
      <c r="BG114" s="1351"/>
      <c r="BH114" s="1351"/>
      <c r="BI114" s="1351"/>
      <c r="BJ114" s="1351"/>
      <c r="BK114" s="1351"/>
      <c r="BL114" s="1351"/>
      <c r="BM114" s="1351"/>
      <c r="BN114" s="1351"/>
      <c r="BO114" s="1351"/>
      <c r="BP114" s="1351"/>
    </row>
    <row r="115" spans="3:68" ht="14.25">
      <c r="C115" s="1351"/>
      <c r="D115" s="1351"/>
      <c r="E115" s="1351"/>
      <c r="F115" s="1351"/>
      <c r="G115" s="1351"/>
      <c r="H115" s="1351"/>
      <c r="I115" s="1351"/>
      <c r="J115" s="1351"/>
      <c r="K115" s="1351"/>
      <c r="L115" s="1351"/>
      <c r="M115" s="1351"/>
      <c r="N115" s="1351"/>
      <c r="O115" s="1351"/>
      <c r="P115" s="1351"/>
      <c r="Q115" s="1351"/>
      <c r="R115" s="1351"/>
      <c r="S115" s="1351"/>
      <c r="T115" s="1351"/>
      <c r="U115" s="1351"/>
      <c r="V115" s="1351"/>
      <c r="W115" s="1351"/>
      <c r="X115" s="1351"/>
      <c r="Y115" s="1351"/>
      <c r="Z115" s="1351"/>
      <c r="AA115" s="1351"/>
      <c r="AB115" s="1351"/>
      <c r="AC115" s="1351"/>
      <c r="AD115" s="1351"/>
      <c r="AE115" s="1351"/>
      <c r="AF115" s="1351"/>
      <c r="AG115" s="1351"/>
      <c r="AH115" s="1351"/>
      <c r="AI115" s="1351"/>
      <c r="AJ115" s="1351"/>
      <c r="AK115" s="1351"/>
      <c r="AL115" s="1351"/>
      <c r="AM115" s="1351"/>
      <c r="AN115" s="1351"/>
      <c r="AO115" s="1351"/>
      <c r="AP115" s="1351"/>
      <c r="AQ115" s="1351"/>
      <c r="AR115" s="1351"/>
      <c r="AS115" s="1351"/>
      <c r="AT115" s="1351"/>
      <c r="AU115" s="1351"/>
      <c r="AV115" s="1351"/>
      <c r="AW115" s="1351"/>
      <c r="AX115" s="1351"/>
      <c r="AY115" s="1351"/>
      <c r="AZ115" s="1351"/>
      <c r="BA115" s="1351"/>
      <c r="BB115" s="1351"/>
      <c r="BC115" s="1351"/>
      <c r="BD115" s="1351"/>
      <c r="BE115" s="1351"/>
      <c r="BF115" s="1351"/>
      <c r="BG115" s="1351"/>
      <c r="BH115" s="1351"/>
      <c r="BI115" s="1351"/>
      <c r="BJ115" s="1351"/>
      <c r="BK115" s="1351"/>
      <c r="BL115" s="1351"/>
      <c r="BM115" s="1351"/>
      <c r="BN115" s="1351"/>
      <c r="BO115" s="1351"/>
      <c r="BP115" s="1351"/>
    </row>
    <row r="116" spans="3:68" ht="14.25">
      <c r="C116" s="1351"/>
      <c r="D116" s="1351"/>
      <c r="E116" s="1351"/>
      <c r="F116" s="1351"/>
      <c r="G116" s="1351"/>
      <c r="H116" s="1351"/>
      <c r="I116" s="1351"/>
      <c r="J116" s="1351"/>
      <c r="K116" s="1351"/>
      <c r="L116" s="1351"/>
      <c r="M116" s="1351"/>
      <c r="N116" s="1351"/>
      <c r="O116" s="1351"/>
      <c r="P116" s="1351"/>
      <c r="Q116" s="1351"/>
      <c r="R116" s="1351"/>
      <c r="S116" s="1351"/>
      <c r="T116" s="1351"/>
      <c r="U116" s="1351"/>
      <c r="V116" s="1351"/>
      <c r="W116" s="1351"/>
      <c r="X116" s="1351"/>
      <c r="Y116" s="1351"/>
      <c r="Z116" s="1351"/>
      <c r="AA116" s="1351"/>
      <c r="AB116" s="1351"/>
      <c r="AC116" s="1351"/>
      <c r="AD116" s="1351"/>
      <c r="AE116" s="1351"/>
      <c r="AF116" s="1351"/>
      <c r="AG116" s="1351"/>
      <c r="AH116" s="1351"/>
      <c r="AI116" s="1351"/>
      <c r="AJ116" s="1351"/>
      <c r="AK116" s="1351"/>
      <c r="AL116" s="1351"/>
      <c r="AM116" s="1351"/>
      <c r="AN116" s="1351"/>
      <c r="AO116" s="1351"/>
      <c r="AP116" s="1351"/>
      <c r="AQ116" s="1351"/>
      <c r="AR116" s="1351"/>
      <c r="AS116" s="1351"/>
      <c r="AT116" s="1351"/>
      <c r="AU116" s="1351"/>
      <c r="AV116" s="1351"/>
      <c r="AW116" s="1351"/>
      <c r="AX116" s="1351"/>
      <c r="AY116" s="1351"/>
      <c r="AZ116" s="1351"/>
      <c r="BA116" s="1351"/>
      <c r="BB116" s="1351"/>
      <c r="BC116" s="1351"/>
      <c r="BD116" s="1351"/>
      <c r="BE116" s="1351"/>
      <c r="BF116" s="1351"/>
      <c r="BG116" s="1351"/>
      <c r="BH116" s="1351"/>
      <c r="BI116" s="1351"/>
      <c r="BJ116" s="1351"/>
      <c r="BK116" s="1351"/>
      <c r="BL116" s="1351"/>
      <c r="BM116" s="1351"/>
      <c r="BN116" s="1351"/>
      <c r="BO116" s="1351"/>
      <c r="BP116" s="1351"/>
    </row>
    <row r="117" spans="3:68" ht="14.25">
      <c r="C117" s="1351"/>
      <c r="D117" s="1351"/>
      <c r="E117" s="1351"/>
      <c r="F117" s="1351"/>
      <c r="G117" s="1351"/>
      <c r="H117" s="1351"/>
      <c r="I117" s="1351"/>
      <c r="J117" s="1351"/>
      <c r="K117" s="1351"/>
      <c r="L117" s="1351"/>
      <c r="M117" s="1351"/>
      <c r="N117" s="1351"/>
      <c r="O117" s="1351"/>
      <c r="P117" s="1351"/>
      <c r="Q117" s="1351"/>
      <c r="R117" s="1351"/>
      <c r="S117" s="1351"/>
      <c r="T117" s="1351"/>
      <c r="U117" s="1351"/>
      <c r="V117" s="1351"/>
      <c r="W117" s="1351"/>
      <c r="X117" s="1351"/>
      <c r="Y117" s="1351"/>
      <c r="Z117" s="1351"/>
      <c r="AA117" s="1351"/>
      <c r="AB117" s="1351"/>
      <c r="AC117" s="1351"/>
      <c r="AD117" s="1351"/>
      <c r="AE117" s="1351"/>
      <c r="AF117" s="1351"/>
      <c r="AG117" s="1351"/>
      <c r="AH117" s="1351"/>
      <c r="AI117" s="1351"/>
      <c r="AJ117" s="1351"/>
      <c r="AK117" s="1351"/>
      <c r="AL117" s="1351"/>
      <c r="AM117" s="1351"/>
      <c r="AN117" s="1351"/>
      <c r="AO117" s="1351"/>
      <c r="AP117" s="1351"/>
      <c r="AQ117" s="1351"/>
      <c r="AR117" s="1351"/>
      <c r="AS117" s="1351"/>
      <c r="AT117" s="1351"/>
      <c r="AU117" s="1351"/>
      <c r="AV117" s="1351"/>
      <c r="AW117" s="1351"/>
      <c r="AX117" s="1351"/>
      <c r="AY117" s="1351"/>
      <c r="AZ117" s="1351"/>
      <c r="BA117" s="1351"/>
      <c r="BB117" s="1351"/>
      <c r="BC117" s="1351"/>
      <c r="BD117" s="1351"/>
      <c r="BE117" s="1351"/>
      <c r="BF117" s="1351"/>
      <c r="BG117" s="1351"/>
      <c r="BH117" s="1351"/>
      <c r="BI117" s="1351"/>
      <c r="BJ117" s="1351"/>
      <c r="BK117" s="1351"/>
      <c r="BL117" s="1351"/>
      <c r="BM117" s="1351"/>
      <c r="BN117" s="1351"/>
      <c r="BO117" s="1351"/>
      <c r="BP117" s="1351"/>
    </row>
    <row r="118" spans="3:68" ht="14.25">
      <c r="C118" s="1351"/>
      <c r="D118" s="1351"/>
      <c r="E118" s="1351"/>
      <c r="F118" s="1351"/>
      <c r="G118" s="1351"/>
      <c r="H118" s="1351"/>
      <c r="I118" s="1351"/>
      <c r="J118" s="1351"/>
      <c r="K118" s="1351"/>
      <c r="L118" s="1351"/>
      <c r="M118" s="1351"/>
      <c r="N118" s="1351"/>
      <c r="O118" s="1351"/>
      <c r="P118" s="1351"/>
      <c r="Q118" s="1351"/>
      <c r="R118" s="1351"/>
      <c r="S118" s="1351"/>
      <c r="T118" s="1351"/>
      <c r="U118" s="1351"/>
      <c r="V118" s="1351"/>
      <c r="W118" s="1351"/>
      <c r="X118" s="1351"/>
      <c r="Y118" s="1351"/>
      <c r="Z118" s="1351"/>
      <c r="AA118" s="1351"/>
      <c r="AB118" s="1351"/>
      <c r="AC118" s="1351"/>
      <c r="AD118" s="1351"/>
      <c r="AE118" s="1351"/>
      <c r="AF118" s="1351"/>
      <c r="AG118" s="1351"/>
      <c r="AH118" s="1351"/>
      <c r="AI118" s="1351"/>
      <c r="AJ118" s="1351"/>
      <c r="AK118" s="1351"/>
      <c r="AL118" s="1351"/>
      <c r="AM118" s="1351"/>
      <c r="AN118" s="1351"/>
      <c r="AO118" s="1351"/>
      <c r="AP118" s="1351"/>
      <c r="AQ118" s="1351"/>
      <c r="AR118" s="1351"/>
      <c r="AS118" s="1351"/>
      <c r="AT118" s="1351"/>
      <c r="AU118" s="1351"/>
      <c r="AV118" s="1351"/>
      <c r="AW118" s="1351"/>
      <c r="AX118" s="1351"/>
      <c r="AY118" s="1351"/>
      <c r="AZ118" s="1351"/>
      <c r="BA118" s="1351"/>
      <c r="BB118" s="1351"/>
      <c r="BC118" s="1351"/>
      <c r="BD118" s="1351"/>
      <c r="BE118" s="1351"/>
      <c r="BF118" s="1351"/>
      <c r="BG118" s="1351"/>
      <c r="BH118" s="1351"/>
      <c r="BI118" s="1351"/>
      <c r="BJ118" s="1351"/>
      <c r="BK118" s="1351"/>
      <c r="BL118" s="1351"/>
      <c r="BM118" s="1351"/>
      <c r="BN118" s="1351"/>
      <c r="BO118" s="1351"/>
      <c r="BP118" s="1351"/>
    </row>
    <row r="119" spans="3:68" ht="14.25">
      <c r="C119" s="1351"/>
      <c r="D119" s="1351"/>
      <c r="E119" s="1351"/>
      <c r="F119" s="1351"/>
      <c r="G119" s="1351"/>
      <c r="H119" s="1351"/>
      <c r="I119" s="1351"/>
      <c r="J119" s="1351"/>
      <c r="K119" s="1351"/>
      <c r="L119" s="1351"/>
      <c r="M119" s="1351"/>
      <c r="N119" s="1351"/>
      <c r="O119" s="1351"/>
      <c r="P119" s="1351"/>
      <c r="Q119" s="1351"/>
      <c r="R119" s="1351"/>
      <c r="S119" s="1351"/>
      <c r="T119" s="1351"/>
      <c r="U119" s="1351"/>
      <c r="V119" s="1351"/>
      <c r="W119" s="1351"/>
      <c r="X119" s="1351"/>
      <c r="Y119" s="1351"/>
      <c r="Z119" s="1351"/>
      <c r="AA119" s="1351"/>
      <c r="AB119" s="1351"/>
      <c r="AC119" s="1351"/>
      <c r="AD119" s="1351"/>
      <c r="AE119" s="1351"/>
      <c r="AF119" s="1351"/>
      <c r="AG119" s="1351"/>
      <c r="AH119" s="1351"/>
      <c r="AI119" s="1351"/>
      <c r="AJ119" s="1351"/>
      <c r="AK119" s="1351"/>
      <c r="AL119" s="1351"/>
      <c r="AM119" s="1351"/>
      <c r="AN119" s="1351"/>
      <c r="AO119" s="1351"/>
      <c r="AP119" s="1351"/>
      <c r="AQ119" s="1351"/>
      <c r="AR119" s="1351"/>
      <c r="AS119" s="1351"/>
      <c r="AT119" s="1351"/>
      <c r="AU119" s="1351"/>
      <c r="AV119" s="1351"/>
      <c r="AW119" s="1351"/>
      <c r="AX119" s="1351"/>
      <c r="AY119" s="1351"/>
      <c r="AZ119" s="1351"/>
      <c r="BA119" s="1351"/>
      <c r="BB119" s="1351"/>
      <c r="BC119" s="1351"/>
      <c r="BD119" s="1351"/>
      <c r="BE119" s="1351"/>
      <c r="BF119" s="1351"/>
      <c r="BG119" s="1351"/>
      <c r="BH119" s="1351"/>
      <c r="BI119" s="1351"/>
      <c r="BJ119" s="1351"/>
      <c r="BK119" s="1351"/>
      <c r="BL119" s="1351"/>
      <c r="BM119" s="1351"/>
      <c r="BN119" s="1351"/>
      <c r="BO119" s="1351"/>
      <c r="BP119" s="1351"/>
    </row>
    <row r="120" spans="3:68" ht="14.25">
      <c r="C120" s="1351"/>
      <c r="D120" s="1351"/>
      <c r="E120" s="1351"/>
      <c r="F120" s="1351"/>
      <c r="G120" s="1351"/>
      <c r="H120" s="1351"/>
      <c r="I120" s="1351"/>
      <c r="J120" s="1351"/>
      <c r="K120" s="1351"/>
      <c r="L120" s="1351"/>
      <c r="M120" s="1351"/>
      <c r="N120" s="1351"/>
      <c r="O120" s="1351"/>
      <c r="P120" s="1351"/>
      <c r="Q120" s="1351"/>
      <c r="R120" s="1351"/>
      <c r="S120" s="1351"/>
      <c r="T120" s="1351"/>
      <c r="U120" s="1351"/>
      <c r="V120" s="1351"/>
      <c r="W120" s="1351"/>
      <c r="X120" s="1351"/>
      <c r="Y120" s="1351"/>
      <c r="Z120" s="1351"/>
      <c r="AA120" s="1351"/>
      <c r="AB120" s="1351"/>
      <c r="AC120" s="1351"/>
      <c r="AD120" s="1351"/>
      <c r="AE120" s="1351"/>
      <c r="AF120" s="1351"/>
      <c r="AG120" s="1351"/>
      <c r="AH120" s="1351"/>
      <c r="AI120" s="1351"/>
      <c r="AJ120" s="1351"/>
      <c r="AK120" s="1351"/>
      <c r="AL120" s="1351"/>
      <c r="AM120" s="1351"/>
      <c r="AN120" s="1351"/>
      <c r="AO120" s="1351"/>
      <c r="AP120" s="1351"/>
      <c r="AQ120" s="1351"/>
      <c r="AR120" s="1351"/>
      <c r="AS120" s="1351"/>
      <c r="AT120" s="1351"/>
      <c r="AU120" s="1351"/>
      <c r="AV120" s="1351"/>
      <c r="AW120" s="1351"/>
      <c r="AX120" s="1351"/>
      <c r="AY120" s="1351"/>
      <c r="AZ120" s="1351"/>
      <c r="BA120" s="1351"/>
      <c r="BB120" s="1351"/>
      <c r="BC120" s="1351"/>
      <c r="BD120" s="1351"/>
      <c r="BE120" s="1351"/>
      <c r="BF120" s="1351"/>
      <c r="BG120" s="1351"/>
      <c r="BH120" s="1351"/>
      <c r="BI120" s="1351"/>
      <c r="BJ120" s="1351"/>
      <c r="BK120" s="1351"/>
      <c r="BL120" s="1351"/>
      <c r="BM120" s="1351"/>
      <c r="BN120" s="1351"/>
      <c r="BO120" s="1351"/>
      <c r="BP120" s="1351"/>
    </row>
    <row r="121" spans="3:68" ht="14.25">
      <c r="C121" s="1351"/>
      <c r="D121" s="1351"/>
      <c r="E121" s="1351"/>
      <c r="F121" s="1351"/>
      <c r="G121" s="1351"/>
      <c r="H121" s="1351"/>
      <c r="I121" s="1351"/>
      <c r="J121" s="1351"/>
      <c r="K121" s="1351"/>
      <c r="L121" s="1351"/>
      <c r="M121" s="1351"/>
      <c r="N121" s="1351"/>
      <c r="O121" s="1351"/>
      <c r="P121" s="1351"/>
      <c r="Q121" s="1351"/>
      <c r="R121" s="1351"/>
      <c r="S121" s="1351"/>
      <c r="T121" s="1351"/>
      <c r="U121" s="1351"/>
      <c r="V121" s="1351"/>
      <c r="W121" s="1351"/>
      <c r="X121" s="1351"/>
      <c r="Y121" s="1351"/>
      <c r="Z121" s="1351"/>
      <c r="AA121" s="1351"/>
      <c r="AB121" s="1351"/>
      <c r="AC121" s="1351"/>
      <c r="AD121" s="1351"/>
      <c r="AE121" s="1351"/>
      <c r="AF121" s="1351"/>
      <c r="AG121" s="1351"/>
      <c r="AH121" s="1351"/>
      <c r="AI121" s="1351"/>
      <c r="AJ121" s="1351"/>
      <c r="AK121" s="1351"/>
      <c r="AL121" s="1351"/>
      <c r="AM121" s="1351"/>
      <c r="AN121" s="1351"/>
      <c r="AO121" s="1351"/>
      <c r="AP121" s="1351"/>
      <c r="AQ121" s="1351"/>
      <c r="AR121" s="1351"/>
      <c r="AS121" s="1351"/>
      <c r="AT121" s="1351"/>
      <c r="AU121" s="1351"/>
      <c r="AV121" s="1351"/>
      <c r="AW121" s="1351"/>
      <c r="AX121" s="1351"/>
      <c r="AY121" s="1351"/>
      <c r="AZ121" s="1351"/>
      <c r="BA121" s="1351"/>
      <c r="BB121" s="1351"/>
      <c r="BC121" s="1351"/>
      <c r="BD121" s="1351"/>
      <c r="BE121" s="1351"/>
      <c r="BF121" s="1351"/>
      <c r="BG121" s="1351"/>
      <c r="BH121" s="1351"/>
      <c r="BI121" s="1351"/>
      <c r="BJ121" s="1351"/>
      <c r="BK121" s="1351"/>
      <c r="BL121" s="1351"/>
      <c r="BM121" s="1351"/>
      <c r="BN121" s="1351"/>
      <c r="BO121" s="1351"/>
      <c r="BP121" s="1351"/>
    </row>
    <row r="122" spans="3:68" ht="14.25">
      <c r="C122" s="1351"/>
      <c r="D122" s="1351"/>
      <c r="E122" s="1351"/>
      <c r="F122" s="1351"/>
      <c r="G122" s="1351"/>
      <c r="H122" s="1351"/>
      <c r="I122" s="1351"/>
      <c r="J122" s="1351"/>
      <c r="K122" s="1351"/>
      <c r="L122" s="1351"/>
      <c r="M122" s="1351"/>
      <c r="N122" s="1351"/>
      <c r="O122" s="1351"/>
      <c r="P122" s="1351"/>
      <c r="Q122" s="1351"/>
      <c r="R122" s="1351"/>
      <c r="S122" s="1351"/>
      <c r="T122" s="1351"/>
      <c r="U122" s="1351"/>
      <c r="V122" s="1351"/>
      <c r="W122" s="1351"/>
      <c r="X122" s="1351"/>
      <c r="Y122" s="1351"/>
      <c r="Z122" s="1351"/>
      <c r="AA122" s="1351"/>
      <c r="AB122" s="1351"/>
      <c r="AC122" s="1351"/>
      <c r="AD122" s="1351"/>
      <c r="AE122" s="1351"/>
      <c r="AF122" s="1351"/>
      <c r="AG122" s="1351"/>
      <c r="AH122" s="1351"/>
      <c r="AI122" s="1351"/>
      <c r="AJ122" s="1351"/>
      <c r="AK122" s="1351"/>
      <c r="AL122" s="1351"/>
      <c r="AM122" s="1351"/>
      <c r="AN122" s="1351"/>
      <c r="AO122" s="1351"/>
      <c r="AP122" s="1351"/>
      <c r="AQ122" s="1351"/>
      <c r="AR122" s="1351"/>
      <c r="AS122" s="1351"/>
      <c r="AT122" s="1351"/>
      <c r="AU122" s="1351"/>
      <c r="AV122" s="1351"/>
      <c r="AW122" s="1351"/>
      <c r="AX122" s="1351"/>
      <c r="AY122" s="1351"/>
      <c r="AZ122" s="1351"/>
      <c r="BA122" s="1351"/>
      <c r="BB122" s="1351"/>
      <c r="BC122" s="1351"/>
      <c r="BD122" s="1351"/>
      <c r="BE122" s="1351"/>
      <c r="BF122" s="1351"/>
      <c r="BG122" s="1351"/>
      <c r="BH122" s="1351"/>
      <c r="BI122" s="1351"/>
      <c r="BJ122" s="1351"/>
      <c r="BK122" s="1351"/>
      <c r="BL122" s="1351"/>
      <c r="BM122" s="1351"/>
      <c r="BN122" s="1351"/>
      <c r="BO122" s="1351"/>
      <c r="BP122" s="1351"/>
    </row>
    <row r="123" spans="3:68" ht="14.25">
      <c r="C123" s="1351"/>
      <c r="D123" s="1351"/>
      <c r="E123" s="1351"/>
      <c r="F123" s="1351"/>
      <c r="G123" s="1351"/>
      <c r="H123" s="1351"/>
      <c r="I123" s="1351"/>
      <c r="J123" s="1351"/>
      <c r="K123" s="1351"/>
      <c r="L123" s="1351"/>
      <c r="M123" s="1351"/>
      <c r="N123" s="1351"/>
      <c r="O123" s="1351"/>
      <c r="P123" s="1351"/>
      <c r="Q123" s="1351"/>
      <c r="R123" s="1351"/>
      <c r="S123" s="1351"/>
      <c r="T123" s="1351"/>
      <c r="U123" s="1351"/>
      <c r="V123" s="1351"/>
      <c r="W123" s="1351"/>
      <c r="X123" s="1351"/>
      <c r="Y123" s="1351"/>
      <c r="Z123" s="1351"/>
      <c r="AA123" s="1351"/>
      <c r="AB123" s="1351"/>
      <c r="AC123" s="1351"/>
      <c r="AD123" s="1351"/>
      <c r="AE123" s="1351"/>
      <c r="AF123" s="1351"/>
      <c r="AG123" s="1351"/>
      <c r="AH123" s="1351"/>
      <c r="AI123" s="1351"/>
      <c r="AJ123" s="1351"/>
      <c r="AK123" s="1351"/>
      <c r="AL123" s="1351"/>
      <c r="AM123" s="1351"/>
      <c r="AN123" s="1351"/>
      <c r="AO123" s="1351"/>
      <c r="AP123" s="1351"/>
      <c r="AQ123" s="1351"/>
      <c r="AR123" s="1351"/>
      <c r="AS123" s="1351"/>
      <c r="AT123" s="1351"/>
      <c r="AU123" s="1351"/>
      <c r="AV123" s="1351"/>
      <c r="AW123" s="1351"/>
      <c r="AX123" s="1351"/>
      <c r="AY123" s="1351"/>
      <c r="AZ123" s="1351"/>
      <c r="BA123" s="1351"/>
      <c r="BB123" s="1351"/>
      <c r="BC123" s="1351"/>
      <c r="BD123" s="1351"/>
      <c r="BE123" s="1351"/>
      <c r="BF123" s="1351"/>
      <c r="BG123" s="1351"/>
      <c r="BH123" s="1351"/>
      <c r="BI123" s="1351"/>
      <c r="BJ123" s="1351"/>
      <c r="BK123" s="1351"/>
      <c r="BL123" s="1351"/>
      <c r="BM123" s="1351"/>
      <c r="BN123" s="1351"/>
      <c r="BO123" s="1351"/>
      <c r="BP123" s="1351"/>
    </row>
    <row r="124" spans="3:68" ht="14.25">
      <c r="C124" s="1351"/>
      <c r="D124" s="1351"/>
      <c r="E124" s="1351"/>
      <c r="F124" s="1351"/>
      <c r="G124" s="1351"/>
      <c r="H124" s="1351"/>
      <c r="I124" s="1351"/>
      <c r="J124" s="1351"/>
      <c r="K124" s="1351"/>
      <c r="L124" s="1351"/>
      <c r="M124" s="1351"/>
      <c r="N124" s="1351"/>
      <c r="O124" s="1351"/>
      <c r="P124" s="1351"/>
      <c r="Q124" s="1351"/>
      <c r="R124" s="1351"/>
      <c r="S124" s="1351"/>
      <c r="T124" s="1351"/>
      <c r="U124" s="1351"/>
      <c r="V124" s="1351"/>
      <c r="W124" s="1351"/>
      <c r="X124" s="1351"/>
      <c r="Y124" s="1351"/>
      <c r="Z124" s="1351"/>
      <c r="AA124" s="1351"/>
      <c r="AB124" s="1351"/>
      <c r="AC124" s="1351"/>
      <c r="AD124" s="1351"/>
      <c r="AE124" s="1351"/>
      <c r="AF124" s="1351"/>
      <c r="AG124" s="1351"/>
      <c r="AH124" s="1351"/>
      <c r="AI124" s="1351"/>
      <c r="AJ124" s="1351"/>
      <c r="AK124" s="1351"/>
      <c r="AL124" s="1351"/>
      <c r="AM124" s="1351"/>
      <c r="AN124" s="1351"/>
      <c r="AO124" s="1351"/>
      <c r="AP124" s="1351"/>
      <c r="AQ124" s="1351"/>
      <c r="AR124" s="1351"/>
      <c r="AS124" s="1351"/>
      <c r="AT124" s="1351"/>
      <c r="AU124" s="1351"/>
      <c r="AV124" s="1351"/>
      <c r="AW124" s="1351"/>
      <c r="AX124" s="1351"/>
      <c r="AY124" s="1351"/>
      <c r="AZ124" s="1351"/>
      <c r="BA124" s="1351"/>
      <c r="BB124" s="1351"/>
      <c r="BC124" s="1351"/>
      <c r="BD124" s="1351"/>
      <c r="BE124" s="1351"/>
      <c r="BF124" s="1351"/>
      <c r="BG124" s="1351"/>
      <c r="BH124" s="1351"/>
      <c r="BI124" s="1351"/>
      <c r="BJ124" s="1351"/>
      <c r="BK124" s="1351"/>
      <c r="BL124" s="1351"/>
      <c r="BM124" s="1351"/>
      <c r="BN124" s="1351"/>
      <c r="BO124" s="1351"/>
      <c r="BP124" s="1351"/>
    </row>
    <row r="125" spans="3:68" ht="14.25">
      <c r="C125" s="1351"/>
      <c r="D125" s="1351"/>
      <c r="E125" s="1351"/>
      <c r="F125" s="1351"/>
      <c r="G125" s="1351"/>
      <c r="H125" s="1351"/>
      <c r="I125" s="1351"/>
      <c r="J125" s="1351"/>
      <c r="K125" s="1351"/>
      <c r="L125" s="1351"/>
      <c r="M125" s="1351"/>
      <c r="N125" s="1351"/>
      <c r="O125" s="1351"/>
      <c r="P125" s="1351"/>
      <c r="Q125" s="1351"/>
      <c r="R125" s="1351"/>
      <c r="S125" s="1351"/>
      <c r="T125" s="1351"/>
      <c r="U125" s="1351"/>
      <c r="V125" s="1351"/>
      <c r="W125" s="1351"/>
      <c r="X125" s="1351"/>
      <c r="Y125" s="1351"/>
      <c r="Z125" s="1351"/>
      <c r="AA125" s="1351"/>
      <c r="AB125" s="1351"/>
      <c r="AC125" s="1351"/>
      <c r="AD125" s="1351"/>
      <c r="AE125" s="1351"/>
      <c r="AF125" s="1351"/>
      <c r="AG125" s="1351"/>
      <c r="AH125" s="1351"/>
      <c r="AI125" s="1351"/>
      <c r="AJ125" s="1351"/>
      <c r="AK125" s="1351"/>
      <c r="AL125" s="1351"/>
      <c r="AM125" s="1351"/>
      <c r="AN125" s="1351"/>
      <c r="AO125" s="1351"/>
      <c r="AP125" s="1351"/>
      <c r="AQ125" s="1351"/>
      <c r="AR125" s="1351"/>
      <c r="AS125" s="1351"/>
      <c r="AT125" s="1351"/>
      <c r="AU125" s="1351"/>
      <c r="AV125" s="1351"/>
      <c r="AW125" s="1351"/>
      <c r="AX125" s="1351"/>
      <c r="AY125" s="1351"/>
      <c r="AZ125" s="1351"/>
      <c r="BA125" s="1351"/>
      <c r="BB125" s="1351"/>
      <c r="BC125" s="1351"/>
      <c r="BD125" s="1351"/>
      <c r="BE125" s="1351"/>
      <c r="BF125" s="1351"/>
      <c r="BG125" s="1351"/>
      <c r="BH125" s="1351"/>
      <c r="BI125" s="1351"/>
      <c r="BJ125" s="1351"/>
      <c r="BK125" s="1351"/>
      <c r="BL125" s="1351"/>
      <c r="BM125" s="1351"/>
      <c r="BN125" s="1351"/>
      <c r="BO125" s="1351"/>
      <c r="BP125" s="1351"/>
    </row>
    <row r="126" spans="3:68" ht="14.25">
      <c r="C126" s="1351"/>
      <c r="D126" s="1351"/>
      <c r="E126" s="1351"/>
      <c r="F126" s="1351"/>
      <c r="G126" s="1351"/>
      <c r="H126" s="1351"/>
      <c r="I126" s="1351"/>
      <c r="J126" s="1351"/>
      <c r="K126" s="1351"/>
      <c r="L126" s="1351"/>
      <c r="M126" s="1351"/>
      <c r="N126" s="1351"/>
      <c r="O126" s="1351"/>
      <c r="P126" s="1351"/>
      <c r="Q126" s="1351"/>
      <c r="R126" s="1351"/>
      <c r="S126" s="1351"/>
      <c r="T126" s="1351"/>
      <c r="U126" s="1351"/>
      <c r="V126" s="1351"/>
      <c r="W126" s="1351"/>
      <c r="X126" s="1351"/>
      <c r="Y126" s="1351"/>
      <c r="Z126" s="1351"/>
      <c r="AA126" s="1351"/>
      <c r="AB126" s="1351"/>
      <c r="AC126" s="1351"/>
      <c r="AD126" s="1351"/>
      <c r="AE126" s="1351"/>
      <c r="AF126" s="1351"/>
      <c r="AG126" s="1351"/>
      <c r="AH126" s="1351"/>
      <c r="AI126" s="1351"/>
      <c r="AJ126" s="1351"/>
      <c r="AK126" s="1351"/>
      <c r="AL126" s="1351"/>
      <c r="AM126" s="1351"/>
      <c r="AN126" s="1351"/>
      <c r="AO126" s="1351"/>
      <c r="AP126" s="1351"/>
      <c r="AQ126" s="1351"/>
      <c r="AR126" s="1351"/>
      <c r="AS126" s="1351"/>
      <c r="AT126" s="1351"/>
      <c r="AU126" s="1351"/>
      <c r="AV126" s="1351"/>
      <c r="AW126" s="1351"/>
      <c r="AX126" s="1351"/>
      <c r="AY126" s="1351"/>
      <c r="AZ126" s="1351"/>
      <c r="BA126" s="1351"/>
      <c r="BB126" s="1351"/>
      <c r="BC126" s="1351"/>
      <c r="BD126" s="1351"/>
      <c r="BE126" s="1351"/>
      <c r="BF126" s="1351"/>
      <c r="BG126" s="1351"/>
      <c r="BH126" s="1351"/>
      <c r="BI126" s="1351"/>
      <c r="BJ126" s="1351"/>
      <c r="BK126" s="1351"/>
      <c r="BL126" s="1351"/>
      <c r="BM126" s="1351"/>
      <c r="BN126" s="1351"/>
      <c r="BO126" s="1351"/>
      <c r="BP126" s="1351"/>
    </row>
    <row r="127" spans="3:68" ht="14.25">
      <c r="C127" s="1351"/>
      <c r="D127" s="1351"/>
      <c r="E127" s="1351"/>
      <c r="F127" s="1351"/>
      <c r="G127" s="1351"/>
      <c r="H127" s="1351"/>
      <c r="I127" s="1351"/>
      <c r="J127" s="1351"/>
      <c r="K127" s="1351"/>
      <c r="L127" s="1351"/>
      <c r="M127" s="1351"/>
      <c r="N127" s="1351"/>
      <c r="O127" s="1351"/>
      <c r="P127" s="1351"/>
      <c r="Q127" s="1351"/>
      <c r="R127" s="1351"/>
      <c r="S127" s="1351"/>
      <c r="T127" s="1351"/>
      <c r="U127" s="1351"/>
      <c r="V127" s="1351"/>
      <c r="W127" s="1351"/>
      <c r="X127" s="1351"/>
      <c r="Y127" s="1351"/>
      <c r="Z127" s="1351"/>
      <c r="AA127" s="1351"/>
      <c r="AB127" s="1351"/>
      <c r="AC127" s="1351"/>
      <c r="AD127" s="1351"/>
      <c r="AE127" s="1351"/>
      <c r="AF127" s="1351"/>
      <c r="AG127" s="1351"/>
      <c r="AH127" s="1351"/>
      <c r="AI127" s="1351"/>
      <c r="AJ127" s="1351"/>
      <c r="AK127" s="1351"/>
      <c r="AL127" s="1351"/>
      <c r="AM127" s="1351"/>
      <c r="AN127" s="1351"/>
      <c r="AO127" s="1351"/>
      <c r="AP127" s="1351"/>
      <c r="AQ127" s="1351"/>
      <c r="AR127" s="1351"/>
      <c r="AS127" s="1351"/>
      <c r="AT127" s="1351"/>
      <c r="AU127" s="1351"/>
      <c r="AV127" s="1351"/>
      <c r="AW127" s="1351"/>
      <c r="AX127" s="1351"/>
      <c r="AY127" s="1351"/>
      <c r="AZ127" s="1351"/>
      <c r="BA127" s="1351"/>
      <c r="BB127" s="1351"/>
      <c r="BC127" s="1351"/>
      <c r="BD127" s="1351"/>
      <c r="BE127" s="1351"/>
      <c r="BF127" s="1351"/>
      <c r="BG127" s="1351"/>
      <c r="BH127" s="1351"/>
      <c r="BI127" s="1351"/>
      <c r="BJ127" s="1351"/>
      <c r="BK127" s="1351"/>
      <c r="BL127" s="1351"/>
      <c r="BM127" s="1351"/>
      <c r="BN127" s="1351"/>
      <c r="BO127" s="1351"/>
      <c r="BP127" s="1351"/>
    </row>
    <row r="128" spans="3:68" ht="14.25">
      <c r="C128" s="1351"/>
      <c r="D128" s="1351"/>
      <c r="E128" s="1351"/>
      <c r="F128" s="1351"/>
      <c r="G128" s="1351"/>
      <c r="H128" s="1351"/>
      <c r="I128" s="1351"/>
      <c r="J128" s="1351"/>
      <c r="K128" s="1351"/>
      <c r="L128" s="1351"/>
      <c r="M128" s="1351"/>
      <c r="N128" s="1351"/>
      <c r="O128" s="1351"/>
      <c r="P128" s="1351"/>
      <c r="Q128" s="1351"/>
      <c r="R128" s="1351"/>
      <c r="S128" s="1351"/>
      <c r="T128" s="1351"/>
      <c r="U128" s="1351"/>
      <c r="V128" s="1351"/>
      <c r="W128" s="1351"/>
      <c r="X128" s="1351"/>
      <c r="Y128" s="1351"/>
      <c r="Z128" s="1351"/>
      <c r="AA128" s="1351"/>
      <c r="AB128" s="1351"/>
      <c r="AC128" s="1351"/>
      <c r="AD128" s="1351"/>
      <c r="AE128" s="1351"/>
      <c r="AF128" s="1351"/>
      <c r="AG128" s="1351"/>
      <c r="AH128" s="1351"/>
      <c r="AI128" s="1351"/>
      <c r="AJ128" s="1351"/>
      <c r="AK128" s="1351"/>
      <c r="AL128" s="1351"/>
      <c r="AM128" s="1351"/>
      <c r="AN128" s="1351"/>
      <c r="AO128" s="1351"/>
      <c r="AP128" s="1351"/>
      <c r="AQ128" s="1351"/>
      <c r="AR128" s="1351"/>
      <c r="AS128" s="1351"/>
      <c r="AT128" s="1351"/>
      <c r="AU128" s="1351"/>
      <c r="AV128" s="1351"/>
      <c r="AW128" s="1351"/>
      <c r="AX128" s="1351"/>
      <c r="AY128" s="1351"/>
      <c r="AZ128" s="1351"/>
      <c r="BA128" s="1351"/>
      <c r="BB128" s="1351"/>
      <c r="BC128" s="1351"/>
      <c r="BD128" s="1351"/>
      <c r="BE128" s="1351"/>
      <c r="BF128" s="1351"/>
      <c r="BG128" s="1351"/>
      <c r="BH128" s="1351"/>
      <c r="BI128" s="1351"/>
      <c r="BJ128" s="1351"/>
      <c r="BK128" s="1351"/>
      <c r="BL128" s="1351"/>
      <c r="BM128" s="1351"/>
      <c r="BN128" s="1351"/>
      <c r="BO128" s="1351"/>
      <c r="BP128" s="1351"/>
    </row>
    <row r="129" spans="3:68" ht="14.25">
      <c r="C129" s="1351"/>
      <c r="D129" s="1351"/>
      <c r="E129" s="1351"/>
      <c r="F129" s="1351"/>
      <c r="G129" s="1351"/>
      <c r="H129" s="1351"/>
      <c r="I129" s="1351"/>
      <c r="J129" s="1351"/>
      <c r="K129" s="1351"/>
      <c r="L129" s="1351"/>
      <c r="M129" s="1351"/>
      <c r="N129" s="1351"/>
      <c r="O129" s="1351"/>
      <c r="P129" s="1351"/>
      <c r="Q129" s="1351"/>
      <c r="R129" s="1351"/>
      <c r="S129" s="1351"/>
      <c r="T129" s="1351"/>
      <c r="U129" s="1351"/>
      <c r="V129" s="1351"/>
      <c r="W129" s="1351"/>
      <c r="X129" s="1351"/>
      <c r="Y129" s="1351"/>
      <c r="Z129" s="1351"/>
      <c r="AA129" s="1351"/>
      <c r="AB129" s="1351"/>
      <c r="AC129" s="1351"/>
      <c r="AD129" s="1351"/>
      <c r="AE129" s="1351"/>
      <c r="AF129" s="1351"/>
      <c r="AG129" s="1351"/>
      <c r="AH129" s="1351"/>
      <c r="AI129" s="1351"/>
      <c r="AJ129" s="1351"/>
      <c r="AK129" s="1351"/>
      <c r="AL129" s="1351"/>
      <c r="AM129" s="1351"/>
      <c r="AN129" s="1351"/>
      <c r="AO129" s="1351"/>
      <c r="AP129" s="1351"/>
      <c r="AQ129" s="1351"/>
      <c r="AR129" s="1351"/>
      <c r="AS129" s="1351"/>
      <c r="AT129" s="1351"/>
      <c r="AU129" s="1351"/>
      <c r="AV129" s="1351"/>
      <c r="AW129" s="1351"/>
      <c r="AX129" s="1351"/>
      <c r="AY129" s="1351"/>
      <c r="AZ129" s="1351"/>
      <c r="BA129" s="1351"/>
      <c r="BB129" s="1351"/>
      <c r="BC129" s="1351"/>
      <c r="BD129" s="1351"/>
      <c r="BE129" s="1351"/>
      <c r="BF129" s="1351"/>
      <c r="BG129" s="1351"/>
      <c r="BH129" s="1351"/>
      <c r="BI129" s="1351"/>
      <c r="BJ129" s="1351"/>
      <c r="BK129" s="1351"/>
      <c r="BL129" s="1351"/>
      <c r="BM129" s="1351"/>
      <c r="BN129" s="1351"/>
      <c r="BO129" s="1351"/>
      <c r="BP129" s="1351"/>
    </row>
    <row r="130" spans="3:68" ht="14.25">
      <c r="C130" s="1351"/>
      <c r="D130" s="1351"/>
      <c r="E130" s="1351"/>
      <c r="F130" s="1351"/>
      <c r="G130" s="1351"/>
      <c r="H130" s="1351"/>
      <c r="I130" s="1351"/>
      <c r="J130" s="1351"/>
      <c r="K130" s="1351"/>
      <c r="L130" s="1351"/>
      <c r="M130" s="1351"/>
      <c r="N130" s="1351"/>
      <c r="O130" s="1351"/>
      <c r="P130" s="1351"/>
      <c r="Q130" s="1351"/>
      <c r="R130" s="1351"/>
      <c r="S130" s="1351"/>
      <c r="T130" s="1351"/>
      <c r="U130" s="1351"/>
      <c r="V130" s="1351"/>
      <c r="W130" s="1351"/>
      <c r="X130" s="1351"/>
      <c r="Y130" s="1351"/>
      <c r="Z130" s="1351"/>
      <c r="AA130" s="1351"/>
      <c r="AB130" s="1351"/>
      <c r="AC130" s="1351"/>
      <c r="AD130" s="1351"/>
      <c r="AE130" s="1351"/>
      <c r="AF130" s="1351"/>
      <c r="AG130" s="1351"/>
      <c r="AH130" s="1351"/>
      <c r="AI130" s="1351"/>
      <c r="AJ130" s="1351"/>
      <c r="AK130" s="1351"/>
      <c r="AL130" s="1351"/>
      <c r="AM130" s="1351"/>
      <c r="AN130" s="1351"/>
      <c r="AO130" s="1351"/>
      <c r="AP130" s="1351"/>
      <c r="AQ130" s="1351"/>
      <c r="AR130" s="1351"/>
      <c r="AS130" s="1351"/>
      <c r="AT130" s="1351"/>
      <c r="AU130" s="1351"/>
      <c r="AV130" s="1351"/>
      <c r="AW130" s="1351"/>
      <c r="AX130" s="1351"/>
      <c r="AY130" s="1351"/>
      <c r="AZ130" s="1351"/>
      <c r="BA130" s="1351"/>
      <c r="BB130" s="1351"/>
      <c r="BC130" s="1351"/>
      <c r="BD130" s="1351"/>
      <c r="BE130" s="1351"/>
      <c r="BF130" s="1351"/>
      <c r="BG130" s="1351"/>
      <c r="BH130" s="1351"/>
      <c r="BI130" s="1351"/>
      <c r="BJ130" s="1351"/>
      <c r="BK130" s="1351"/>
      <c r="BL130" s="1351"/>
      <c r="BM130" s="1351"/>
      <c r="BN130" s="1351"/>
      <c r="BO130" s="1351"/>
      <c r="BP130" s="1351"/>
    </row>
    <row r="131" spans="3:68" ht="14.25">
      <c r="C131" s="1351"/>
      <c r="D131" s="1351"/>
      <c r="E131" s="1351"/>
      <c r="F131" s="1351"/>
      <c r="G131" s="1351"/>
      <c r="H131" s="1351"/>
      <c r="I131" s="1351"/>
      <c r="J131" s="1351"/>
      <c r="K131" s="1351"/>
      <c r="L131" s="1351"/>
      <c r="M131" s="1351"/>
      <c r="N131" s="1351"/>
      <c r="O131" s="1351"/>
      <c r="P131" s="1351"/>
      <c r="Q131" s="1351"/>
      <c r="R131" s="1351"/>
      <c r="S131" s="1351"/>
      <c r="T131" s="1351"/>
      <c r="U131" s="1351"/>
      <c r="V131" s="1351"/>
      <c r="W131" s="1351"/>
      <c r="X131" s="1351"/>
      <c r="Y131" s="1351"/>
      <c r="Z131" s="1351"/>
      <c r="AA131" s="1351"/>
      <c r="AB131" s="1351"/>
      <c r="AC131" s="1351"/>
      <c r="AD131" s="1351"/>
      <c r="AE131" s="1351"/>
      <c r="AF131" s="1351"/>
      <c r="AG131" s="1351"/>
      <c r="AH131" s="1351"/>
      <c r="AI131" s="1351"/>
      <c r="AJ131" s="1351"/>
      <c r="AK131" s="1351"/>
      <c r="AL131" s="1351"/>
      <c r="AM131" s="1351"/>
      <c r="AN131" s="1351"/>
      <c r="AO131" s="1351"/>
      <c r="AP131" s="1351"/>
      <c r="AQ131" s="1351"/>
      <c r="AR131" s="1351"/>
      <c r="AS131" s="1351"/>
      <c r="AT131" s="1351"/>
      <c r="AU131" s="1351"/>
      <c r="AV131" s="1351"/>
      <c r="AW131" s="1351"/>
      <c r="AX131" s="1351"/>
      <c r="AY131" s="1351"/>
      <c r="AZ131" s="1351"/>
      <c r="BA131" s="1351"/>
      <c r="BB131" s="1351"/>
      <c r="BC131" s="1351"/>
      <c r="BD131" s="1351"/>
      <c r="BE131" s="1351"/>
      <c r="BF131" s="1351"/>
      <c r="BG131" s="1351"/>
      <c r="BH131" s="1351"/>
      <c r="BI131" s="1351"/>
      <c r="BJ131" s="1351"/>
      <c r="BK131" s="1351"/>
      <c r="BL131" s="1351"/>
      <c r="BM131" s="1351"/>
      <c r="BN131" s="1351"/>
      <c r="BO131" s="1351"/>
      <c r="BP131" s="1351"/>
    </row>
    <row r="132" spans="3:68" ht="14.25">
      <c r="C132" s="1351"/>
      <c r="D132" s="1351"/>
      <c r="E132" s="1351"/>
      <c r="F132" s="1351"/>
      <c r="G132" s="1351"/>
      <c r="H132" s="1351"/>
      <c r="I132" s="1351"/>
      <c r="J132" s="1351"/>
      <c r="K132" s="1351"/>
      <c r="L132" s="1351"/>
      <c r="M132" s="1351"/>
      <c r="N132" s="1351"/>
      <c r="O132" s="1351"/>
      <c r="P132" s="1351"/>
      <c r="Q132" s="1351"/>
      <c r="R132" s="1351"/>
      <c r="S132" s="1351"/>
      <c r="T132" s="1351"/>
      <c r="U132" s="1351"/>
      <c r="V132" s="1351"/>
      <c r="W132" s="1351"/>
      <c r="X132" s="1351"/>
      <c r="Y132" s="1351"/>
      <c r="Z132" s="1351"/>
      <c r="AA132" s="1351"/>
      <c r="AB132" s="1351"/>
      <c r="AC132" s="1351"/>
      <c r="AD132" s="1351"/>
      <c r="AE132" s="1351"/>
      <c r="AF132" s="1351"/>
      <c r="AG132" s="1351"/>
      <c r="AH132" s="1351"/>
      <c r="AI132" s="1351"/>
      <c r="AJ132" s="1351"/>
      <c r="AK132" s="1351"/>
      <c r="AL132" s="1351"/>
      <c r="AM132" s="1351"/>
      <c r="AN132" s="1351"/>
      <c r="AO132" s="1351"/>
      <c r="AP132" s="1351"/>
      <c r="AQ132" s="1351"/>
      <c r="AR132" s="1351"/>
      <c r="AS132" s="1351"/>
      <c r="AT132" s="1351"/>
      <c r="AU132" s="1351"/>
      <c r="AV132" s="1351"/>
      <c r="AW132" s="1351"/>
      <c r="AX132" s="1351"/>
      <c r="AY132" s="1351"/>
      <c r="AZ132" s="1351"/>
      <c r="BA132" s="1351"/>
      <c r="BB132" s="1351"/>
      <c r="BC132" s="1351"/>
      <c r="BD132" s="1351"/>
      <c r="BE132" s="1351"/>
      <c r="BF132" s="1351"/>
      <c r="BG132" s="1351"/>
      <c r="BH132" s="1351"/>
      <c r="BI132" s="1351"/>
      <c r="BJ132" s="1351"/>
      <c r="BK132" s="1351"/>
      <c r="BL132" s="1351"/>
      <c r="BM132" s="1351"/>
      <c r="BN132" s="1351"/>
      <c r="BO132" s="1351"/>
      <c r="BP132" s="1351"/>
    </row>
    <row r="133" spans="3:68" ht="14.25">
      <c r="C133" s="1351"/>
      <c r="D133" s="1351"/>
      <c r="E133" s="1351"/>
      <c r="F133" s="1351"/>
      <c r="G133" s="1351"/>
      <c r="H133" s="1351"/>
      <c r="I133" s="1351"/>
      <c r="J133" s="1351"/>
      <c r="K133" s="1351"/>
      <c r="L133" s="1351"/>
      <c r="M133" s="1351"/>
      <c r="N133" s="1351"/>
      <c r="O133" s="1351"/>
      <c r="P133" s="1351"/>
      <c r="Q133" s="1351"/>
      <c r="R133" s="1351"/>
      <c r="S133" s="1351"/>
      <c r="T133" s="1351"/>
      <c r="U133" s="1351"/>
      <c r="V133" s="1351"/>
      <c r="W133" s="1351"/>
      <c r="X133" s="1351"/>
      <c r="Y133" s="1351"/>
      <c r="Z133" s="1351"/>
      <c r="AA133" s="1351"/>
      <c r="AB133" s="1351"/>
      <c r="AC133" s="1351"/>
      <c r="AD133" s="1351"/>
      <c r="AE133" s="1351"/>
      <c r="AF133" s="1351"/>
      <c r="AG133" s="1351"/>
      <c r="AH133" s="1351"/>
      <c r="AI133" s="1351"/>
      <c r="AJ133" s="1351"/>
      <c r="AK133" s="1351"/>
      <c r="AL133" s="1351"/>
      <c r="AM133" s="1351"/>
      <c r="AN133" s="1351"/>
      <c r="AO133" s="1351"/>
      <c r="AP133" s="1351"/>
      <c r="AQ133" s="1351"/>
      <c r="AR133" s="1351"/>
      <c r="AS133" s="1351"/>
      <c r="AT133" s="1351"/>
      <c r="AU133" s="1351"/>
      <c r="AV133" s="1351"/>
      <c r="AW133" s="1351"/>
      <c r="AX133" s="1351"/>
      <c r="AY133" s="1351"/>
      <c r="AZ133" s="1351"/>
      <c r="BA133" s="1351"/>
      <c r="BB133" s="1351"/>
      <c r="BC133" s="1351"/>
      <c r="BD133" s="1351"/>
      <c r="BE133" s="1351"/>
      <c r="BF133" s="1351"/>
      <c r="BG133" s="1351"/>
      <c r="BH133" s="1351"/>
      <c r="BI133" s="1351"/>
      <c r="BJ133" s="1351"/>
      <c r="BK133" s="1351"/>
      <c r="BL133" s="1351"/>
      <c r="BM133" s="1351"/>
      <c r="BN133" s="1351"/>
      <c r="BO133" s="1351"/>
      <c r="BP133" s="1351"/>
    </row>
    <row r="134" spans="3:68" ht="14.25">
      <c r="C134" s="1351"/>
      <c r="D134" s="1351"/>
      <c r="E134" s="1351"/>
      <c r="F134" s="1351"/>
      <c r="G134" s="1351"/>
      <c r="H134" s="1351"/>
      <c r="I134" s="1351"/>
      <c r="J134" s="1351"/>
      <c r="K134" s="1351"/>
      <c r="L134" s="1351"/>
      <c r="M134" s="1351"/>
      <c r="N134" s="1351"/>
      <c r="O134" s="1351"/>
      <c r="P134" s="1351"/>
      <c r="Q134" s="1351"/>
      <c r="R134" s="1351"/>
      <c r="S134" s="1351"/>
      <c r="T134" s="1351"/>
      <c r="U134" s="1351"/>
      <c r="V134" s="1351"/>
      <c r="W134" s="1351"/>
      <c r="X134" s="1351"/>
      <c r="Y134" s="1351"/>
      <c r="Z134" s="1351"/>
      <c r="AA134" s="1351"/>
      <c r="AB134" s="1351"/>
      <c r="AC134" s="1351"/>
      <c r="AD134" s="1351"/>
      <c r="AE134" s="1351"/>
      <c r="AF134" s="1351"/>
      <c r="AG134" s="1351"/>
      <c r="AH134" s="1351"/>
      <c r="AI134" s="1351"/>
      <c r="AJ134" s="1351"/>
      <c r="AK134" s="1351"/>
      <c r="AL134" s="1351"/>
      <c r="AM134" s="1351"/>
      <c r="AN134" s="1351"/>
      <c r="AO134" s="1351"/>
      <c r="AP134" s="1351"/>
      <c r="AQ134" s="1351"/>
      <c r="AR134" s="1351"/>
      <c r="AS134" s="1351"/>
      <c r="AT134" s="1351"/>
      <c r="AU134" s="1351"/>
      <c r="AV134" s="1351"/>
      <c r="AW134" s="1351"/>
      <c r="AX134" s="1351"/>
      <c r="AY134" s="1351"/>
      <c r="AZ134" s="1351"/>
      <c r="BA134" s="1351"/>
      <c r="BB134" s="1351"/>
      <c r="BC134" s="1351"/>
      <c r="BD134" s="1351"/>
      <c r="BE134" s="1351"/>
      <c r="BF134" s="1351"/>
      <c r="BG134" s="1351"/>
      <c r="BH134" s="1351"/>
      <c r="BI134" s="1351"/>
      <c r="BJ134" s="1351"/>
      <c r="BK134" s="1351"/>
      <c r="BL134" s="1351"/>
      <c r="BM134" s="1351"/>
      <c r="BN134" s="1351"/>
      <c r="BO134" s="1351"/>
      <c r="BP134" s="1351"/>
    </row>
    <row r="135" spans="3:68" ht="14.25">
      <c r="C135" s="1351"/>
      <c r="D135" s="1351"/>
      <c r="E135" s="1351"/>
      <c r="F135" s="1351"/>
      <c r="G135" s="1351"/>
      <c r="H135" s="1351"/>
      <c r="I135" s="1351"/>
      <c r="J135" s="1351"/>
      <c r="K135" s="1351"/>
      <c r="L135" s="1351"/>
      <c r="M135" s="1351"/>
      <c r="N135" s="1351"/>
      <c r="O135" s="1351"/>
      <c r="P135" s="1351"/>
      <c r="Q135" s="1351"/>
      <c r="R135" s="1351"/>
      <c r="S135" s="1351"/>
      <c r="T135" s="1351"/>
      <c r="U135" s="1351"/>
      <c r="V135" s="1351"/>
      <c r="W135" s="1351"/>
      <c r="X135" s="1351"/>
      <c r="Y135" s="1351"/>
      <c r="Z135" s="1351"/>
      <c r="AA135" s="1351"/>
      <c r="AB135" s="1351"/>
      <c r="AC135" s="1351"/>
      <c r="AD135" s="1351"/>
      <c r="AE135" s="1351"/>
      <c r="AF135" s="1351"/>
      <c r="AG135" s="1351"/>
      <c r="AH135" s="1351"/>
      <c r="AI135" s="1351"/>
      <c r="AJ135" s="1351"/>
      <c r="AK135" s="1351"/>
      <c r="AL135" s="1351"/>
      <c r="AM135" s="1351"/>
      <c r="AN135" s="1351"/>
      <c r="AO135" s="1351"/>
      <c r="AP135" s="1351"/>
      <c r="AQ135" s="1351"/>
      <c r="AR135" s="1351"/>
      <c r="AS135" s="1351"/>
      <c r="AT135" s="1351"/>
      <c r="AU135" s="1351"/>
      <c r="AV135" s="1351"/>
      <c r="AW135" s="1351"/>
      <c r="AX135" s="1351"/>
      <c r="AY135" s="1351"/>
      <c r="AZ135" s="1351"/>
      <c r="BA135" s="1351"/>
      <c r="BB135" s="1351"/>
      <c r="BC135" s="1351"/>
      <c r="BD135" s="1351"/>
      <c r="BE135" s="1351"/>
      <c r="BF135" s="1351"/>
      <c r="BG135" s="1351"/>
      <c r="BH135" s="1351"/>
      <c r="BI135" s="1351"/>
      <c r="BJ135" s="1351"/>
      <c r="BK135" s="1351"/>
      <c r="BL135" s="1351"/>
      <c r="BM135" s="1351"/>
      <c r="BN135" s="1351"/>
      <c r="BO135" s="1351"/>
      <c r="BP135" s="1351"/>
    </row>
    <row r="136" spans="3:68" ht="14.25">
      <c r="C136" s="1351"/>
      <c r="D136" s="1351"/>
      <c r="E136" s="1351"/>
      <c r="F136" s="1351"/>
      <c r="G136" s="1351"/>
      <c r="H136" s="1351"/>
      <c r="I136" s="1351"/>
      <c r="J136" s="1351"/>
      <c r="K136" s="1351"/>
      <c r="L136" s="1351"/>
      <c r="M136" s="1351"/>
      <c r="N136" s="1351"/>
      <c r="O136" s="1351"/>
      <c r="P136" s="1351"/>
      <c r="Q136" s="1351"/>
      <c r="R136" s="1351"/>
      <c r="S136" s="1351"/>
      <c r="T136" s="1351"/>
      <c r="U136" s="1351"/>
      <c r="V136" s="1351"/>
      <c r="W136" s="1351"/>
      <c r="X136" s="1351"/>
      <c r="Y136" s="1351"/>
      <c r="Z136" s="1351"/>
      <c r="AA136" s="1351"/>
      <c r="AB136" s="1351"/>
      <c r="AC136" s="1351"/>
      <c r="AD136" s="1351"/>
      <c r="AE136" s="1351"/>
      <c r="AF136" s="1351"/>
      <c r="AG136" s="1351"/>
      <c r="AH136" s="1351"/>
      <c r="AI136" s="1351"/>
      <c r="AJ136" s="1351"/>
      <c r="AK136" s="1351"/>
      <c r="AL136" s="1351"/>
      <c r="AM136" s="1351"/>
      <c r="AN136" s="1351"/>
      <c r="AO136" s="1351"/>
      <c r="AP136" s="1351"/>
      <c r="AQ136" s="1351"/>
      <c r="AR136" s="1351"/>
      <c r="AS136" s="1351"/>
      <c r="AT136" s="1351"/>
      <c r="AU136" s="1351"/>
      <c r="AV136" s="1351"/>
      <c r="AW136" s="1351"/>
      <c r="AX136" s="1351"/>
      <c r="AY136" s="1351"/>
      <c r="AZ136" s="1351"/>
      <c r="BA136" s="1351"/>
      <c r="BB136" s="1351"/>
      <c r="BC136" s="1351"/>
      <c r="BD136" s="1351"/>
      <c r="BE136" s="1351"/>
      <c r="BF136" s="1351"/>
      <c r="BG136" s="1351"/>
      <c r="BH136" s="1351"/>
      <c r="BI136" s="1351"/>
      <c r="BJ136" s="1351"/>
      <c r="BK136" s="1351"/>
      <c r="BL136" s="1351"/>
      <c r="BM136" s="1351"/>
      <c r="BN136" s="1351"/>
      <c r="BO136" s="1351"/>
      <c r="BP136" s="1351"/>
    </row>
    <row r="137" spans="3:68" ht="14.25">
      <c r="C137" s="1351"/>
      <c r="D137" s="1351"/>
      <c r="E137" s="1351"/>
      <c r="F137" s="1351"/>
      <c r="G137" s="1351"/>
      <c r="H137" s="1351"/>
      <c r="I137" s="1351"/>
      <c r="J137" s="1351"/>
      <c r="K137" s="1351"/>
      <c r="L137" s="1351"/>
      <c r="M137" s="1351"/>
      <c r="N137" s="1351"/>
      <c r="O137" s="1351"/>
      <c r="P137" s="1351"/>
      <c r="Q137" s="1351"/>
      <c r="R137" s="1351"/>
      <c r="S137" s="1351"/>
      <c r="T137" s="1351"/>
      <c r="U137" s="1351"/>
      <c r="V137" s="1351"/>
      <c r="W137" s="1351"/>
      <c r="X137" s="1351"/>
      <c r="Y137" s="1351"/>
      <c r="Z137" s="1351"/>
      <c r="AA137" s="1351"/>
      <c r="AB137" s="1351"/>
      <c r="AC137" s="1351"/>
      <c r="AD137" s="1351"/>
      <c r="AE137" s="1351"/>
      <c r="AF137" s="1351"/>
      <c r="AG137" s="1351"/>
      <c r="AH137" s="1351"/>
      <c r="AI137" s="1351"/>
      <c r="AJ137" s="1351"/>
      <c r="AK137" s="1351"/>
      <c r="AL137" s="1351"/>
      <c r="AM137" s="1351"/>
      <c r="AN137" s="1351"/>
      <c r="AO137" s="1351"/>
      <c r="AP137" s="1351"/>
      <c r="AQ137" s="1351"/>
      <c r="AR137" s="1351"/>
      <c r="AS137" s="1351"/>
      <c r="AT137" s="1351"/>
      <c r="AU137" s="1351"/>
      <c r="AV137" s="1351"/>
      <c r="AW137" s="1351"/>
      <c r="AX137" s="1351"/>
      <c r="AY137" s="1351"/>
      <c r="AZ137" s="1351"/>
      <c r="BA137" s="1351"/>
      <c r="BB137" s="1351"/>
      <c r="BC137" s="1351"/>
      <c r="BD137" s="1351"/>
      <c r="BE137" s="1351"/>
      <c r="BF137" s="1351"/>
      <c r="BG137" s="1351"/>
      <c r="BH137" s="1351"/>
      <c r="BI137" s="1351"/>
      <c r="BJ137" s="1351"/>
      <c r="BK137" s="1351"/>
      <c r="BL137" s="1351"/>
      <c r="BM137" s="1351"/>
      <c r="BN137" s="1351"/>
      <c r="BO137" s="1351"/>
      <c r="BP137" s="1351"/>
    </row>
    <row r="138" spans="3:68" ht="14.25">
      <c r="C138" s="1351"/>
      <c r="D138" s="1351"/>
      <c r="E138" s="1351"/>
      <c r="F138" s="1351"/>
      <c r="G138" s="1351"/>
      <c r="H138" s="1351"/>
      <c r="I138" s="1351"/>
      <c r="J138" s="1351"/>
      <c r="K138" s="1351"/>
      <c r="L138" s="1351"/>
      <c r="M138" s="1351"/>
      <c r="N138" s="1351"/>
      <c r="O138" s="1351"/>
      <c r="P138" s="1351"/>
      <c r="Q138" s="1351"/>
      <c r="R138" s="1351"/>
      <c r="S138" s="1351"/>
      <c r="T138" s="1351"/>
      <c r="U138" s="1351"/>
      <c r="V138" s="1351"/>
      <c r="W138" s="1351"/>
      <c r="X138" s="1351"/>
      <c r="Y138" s="1351"/>
      <c r="Z138" s="1351"/>
      <c r="AA138" s="1351"/>
      <c r="AB138" s="1351"/>
      <c r="AC138" s="1351"/>
      <c r="AD138" s="1351"/>
      <c r="AE138" s="1351"/>
      <c r="AF138" s="1351"/>
      <c r="AG138" s="1351"/>
      <c r="AH138" s="1351"/>
      <c r="AI138" s="1351"/>
      <c r="AJ138" s="1351"/>
      <c r="AK138" s="1351"/>
      <c r="AL138" s="1351"/>
      <c r="AM138" s="1351"/>
      <c r="AN138" s="1351"/>
      <c r="AO138" s="1351"/>
      <c r="AP138" s="1351"/>
      <c r="AQ138" s="1351"/>
      <c r="AR138" s="1351"/>
      <c r="AS138" s="1351"/>
      <c r="AT138" s="1351"/>
      <c r="AU138" s="1351"/>
      <c r="AV138" s="1351"/>
      <c r="AW138" s="1351"/>
      <c r="AX138" s="1351"/>
      <c r="AY138" s="1351"/>
      <c r="AZ138" s="1351"/>
      <c r="BA138" s="1351"/>
      <c r="BB138" s="1351"/>
      <c r="BC138" s="1351"/>
      <c r="BD138" s="1351"/>
      <c r="BE138" s="1351"/>
      <c r="BF138" s="1351"/>
      <c r="BG138" s="1351"/>
      <c r="BH138" s="1351"/>
      <c r="BI138" s="1351"/>
      <c r="BJ138" s="1351"/>
      <c r="BK138" s="1351"/>
      <c r="BL138" s="1351"/>
      <c r="BM138" s="1351"/>
      <c r="BN138" s="1351"/>
      <c r="BO138" s="1351"/>
      <c r="BP138" s="1351"/>
    </row>
    <row r="139" spans="3:68" ht="14.25">
      <c r="C139" s="1351"/>
      <c r="D139" s="1351"/>
      <c r="E139" s="1351"/>
      <c r="F139" s="1351"/>
      <c r="G139" s="1351"/>
      <c r="H139" s="1351"/>
      <c r="I139" s="1351"/>
      <c r="J139" s="1351"/>
      <c r="K139" s="1351"/>
      <c r="L139" s="1351"/>
      <c r="M139" s="1351"/>
      <c r="N139" s="1351"/>
      <c r="O139" s="1351"/>
      <c r="P139" s="1351"/>
      <c r="Q139" s="1351"/>
      <c r="R139" s="1351"/>
      <c r="S139" s="1351"/>
      <c r="T139" s="1351"/>
      <c r="U139" s="1351"/>
      <c r="V139" s="1351"/>
      <c r="W139" s="1351"/>
      <c r="X139" s="1351"/>
      <c r="Y139" s="1351"/>
      <c r="Z139" s="1351"/>
      <c r="AA139" s="1351"/>
      <c r="AB139" s="1351"/>
      <c r="AC139" s="1351"/>
      <c r="AD139" s="1351"/>
      <c r="AE139" s="1351"/>
      <c r="AF139" s="1351"/>
      <c r="AG139" s="1351"/>
      <c r="AH139" s="1351"/>
      <c r="AI139" s="1351"/>
      <c r="AJ139" s="1351"/>
      <c r="AK139" s="1351"/>
      <c r="AL139" s="1351"/>
      <c r="AM139" s="1351"/>
      <c r="AN139" s="1351"/>
      <c r="AO139" s="1351"/>
      <c r="AP139" s="1351"/>
      <c r="AQ139" s="1351"/>
      <c r="AR139" s="1351"/>
      <c r="AS139" s="1351"/>
      <c r="AT139" s="1351"/>
      <c r="AU139" s="1351"/>
      <c r="AV139" s="1351"/>
      <c r="AW139" s="1351"/>
      <c r="AX139" s="1351"/>
      <c r="AY139" s="1351"/>
      <c r="AZ139" s="1351"/>
      <c r="BA139" s="1351"/>
      <c r="BB139" s="1351"/>
      <c r="BC139" s="1351"/>
      <c r="BD139" s="1351"/>
      <c r="BE139" s="1351"/>
      <c r="BF139" s="1351"/>
      <c r="BG139" s="1351"/>
      <c r="BH139" s="1351"/>
      <c r="BI139" s="1351"/>
      <c r="BJ139" s="1351"/>
      <c r="BK139" s="1351"/>
      <c r="BL139" s="1351"/>
      <c r="BM139" s="1351"/>
      <c r="BN139" s="1351"/>
      <c r="BO139" s="1351"/>
      <c r="BP139" s="1351"/>
    </row>
    <row r="140" spans="3:68" ht="14.25">
      <c r="C140" s="1351"/>
      <c r="D140" s="1351"/>
      <c r="E140" s="1351"/>
      <c r="F140" s="1351"/>
      <c r="G140" s="1351"/>
      <c r="H140" s="1351"/>
      <c r="I140" s="1351"/>
      <c r="J140" s="1351"/>
      <c r="K140" s="1351"/>
      <c r="L140" s="1351"/>
      <c r="M140" s="1351"/>
      <c r="N140" s="1351"/>
      <c r="O140" s="1351"/>
      <c r="P140" s="1351"/>
      <c r="Q140" s="1351"/>
      <c r="R140" s="1351"/>
      <c r="S140" s="1351"/>
      <c r="T140" s="1351"/>
      <c r="U140" s="1351"/>
      <c r="V140" s="1351"/>
      <c r="W140" s="1351"/>
      <c r="X140" s="1351"/>
      <c r="Y140" s="1351"/>
      <c r="Z140" s="1351"/>
      <c r="AA140" s="1351"/>
      <c r="AB140" s="1351"/>
      <c r="AC140" s="1351"/>
      <c r="AD140" s="1351"/>
      <c r="AE140" s="1351"/>
      <c r="AF140" s="1351"/>
      <c r="AG140" s="1351"/>
      <c r="AH140" s="1351"/>
      <c r="AI140" s="1351"/>
      <c r="AJ140" s="1351"/>
      <c r="AK140" s="1351"/>
      <c r="AL140" s="1351"/>
      <c r="AM140" s="1351"/>
      <c r="AN140" s="1351"/>
      <c r="AO140" s="1351"/>
      <c r="AP140" s="1351"/>
      <c r="AQ140" s="1351"/>
      <c r="AR140" s="1351"/>
      <c r="AS140" s="1351"/>
      <c r="AT140" s="1351"/>
      <c r="AU140" s="1351"/>
      <c r="AV140" s="1351"/>
      <c r="AW140" s="1351"/>
      <c r="AX140" s="1351"/>
      <c r="AY140" s="1351"/>
      <c r="AZ140" s="1351"/>
      <c r="BA140" s="1351"/>
      <c r="BB140" s="1351"/>
      <c r="BC140" s="1351"/>
      <c r="BD140" s="1351"/>
      <c r="BE140" s="1351"/>
      <c r="BF140" s="1351"/>
      <c r="BG140" s="1351"/>
      <c r="BH140" s="1351"/>
      <c r="BI140" s="1351"/>
      <c r="BJ140" s="1351"/>
      <c r="BK140" s="1351"/>
      <c r="BL140" s="1351"/>
      <c r="BM140" s="1351"/>
      <c r="BN140" s="1351"/>
      <c r="BO140" s="1351"/>
      <c r="BP140" s="1351"/>
    </row>
    <row r="141" spans="3:68" ht="14.25">
      <c r="C141" s="1351"/>
      <c r="D141" s="1351"/>
      <c r="E141" s="1351"/>
      <c r="F141" s="1351"/>
      <c r="G141" s="1351"/>
      <c r="H141" s="1351"/>
      <c r="I141" s="1351"/>
      <c r="J141" s="1351"/>
      <c r="K141" s="1351"/>
      <c r="L141" s="1351"/>
      <c r="M141" s="1351"/>
      <c r="N141" s="1351"/>
      <c r="O141" s="1351"/>
      <c r="P141" s="1351"/>
      <c r="Q141" s="1351"/>
      <c r="R141" s="1351"/>
      <c r="S141" s="1351"/>
      <c r="T141" s="1351"/>
      <c r="U141" s="1351"/>
      <c r="V141" s="1351"/>
      <c r="W141" s="1351"/>
      <c r="X141" s="1351"/>
      <c r="Y141" s="1351"/>
      <c r="Z141" s="1351"/>
      <c r="AA141" s="1351"/>
      <c r="AB141" s="1351"/>
      <c r="AC141" s="1351"/>
      <c r="AD141" s="1351"/>
      <c r="AE141" s="1351"/>
      <c r="AF141" s="1351"/>
      <c r="AG141" s="1351"/>
      <c r="AH141" s="1351"/>
      <c r="AI141" s="1351"/>
      <c r="AJ141" s="1351"/>
      <c r="AK141" s="1351"/>
      <c r="AL141" s="1351"/>
      <c r="AM141" s="1351"/>
      <c r="AN141" s="1351"/>
      <c r="AO141" s="1351"/>
      <c r="AP141" s="1351"/>
      <c r="AQ141" s="1351"/>
      <c r="AR141" s="1351"/>
      <c r="AS141" s="1351"/>
      <c r="AT141" s="1351"/>
      <c r="AU141" s="1351"/>
      <c r="AV141" s="1351"/>
      <c r="AW141" s="1351"/>
      <c r="AX141" s="1351"/>
      <c r="AY141" s="1351"/>
      <c r="AZ141" s="1351"/>
      <c r="BA141" s="1351"/>
      <c r="BB141" s="1351"/>
      <c r="BC141" s="1351"/>
      <c r="BD141" s="1351"/>
      <c r="BE141" s="1351"/>
      <c r="BF141" s="1351"/>
      <c r="BG141" s="1351"/>
      <c r="BH141" s="1351"/>
      <c r="BI141" s="1351"/>
      <c r="BJ141" s="1351"/>
      <c r="BK141" s="1351"/>
      <c r="BL141" s="1351"/>
      <c r="BM141" s="1351"/>
      <c r="BN141" s="1351"/>
      <c r="BO141" s="1351"/>
      <c r="BP141" s="1351"/>
    </row>
    <row r="142" spans="3:68" ht="14.25">
      <c r="C142" s="1351"/>
      <c r="D142" s="1351"/>
      <c r="E142" s="1351"/>
      <c r="F142" s="1351"/>
      <c r="G142" s="1351"/>
      <c r="H142" s="1351"/>
      <c r="I142" s="1351"/>
      <c r="J142" s="1351"/>
      <c r="K142" s="1351"/>
      <c r="L142" s="1351"/>
      <c r="M142" s="1351"/>
      <c r="N142" s="1351"/>
      <c r="O142" s="1351"/>
      <c r="P142" s="1351"/>
      <c r="Q142" s="1351"/>
      <c r="R142" s="1351"/>
      <c r="S142" s="1351"/>
      <c r="T142" s="1351"/>
      <c r="U142" s="1351"/>
      <c r="V142" s="1351"/>
      <c r="W142" s="1351"/>
      <c r="X142" s="1351"/>
      <c r="Y142" s="1351"/>
      <c r="Z142" s="1351"/>
      <c r="AA142" s="1351"/>
      <c r="AB142" s="1351"/>
      <c r="AC142" s="1351"/>
      <c r="AD142" s="1351"/>
      <c r="AE142" s="1351"/>
      <c r="AF142" s="1351"/>
      <c r="AG142" s="1351"/>
      <c r="AH142" s="1351"/>
      <c r="AI142" s="1351"/>
      <c r="AJ142" s="1351"/>
      <c r="AK142" s="1351"/>
      <c r="AL142" s="1351"/>
      <c r="AM142" s="1351"/>
      <c r="AN142" s="1351"/>
      <c r="AO142" s="1351"/>
      <c r="AP142" s="1351"/>
      <c r="AQ142" s="1351"/>
      <c r="AR142" s="1351"/>
      <c r="AS142" s="1351"/>
      <c r="AT142" s="1351"/>
      <c r="AU142" s="1351"/>
      <c r="AV142" s="1351"/>
      <c r="AW142" s="1351"/>
      <c r="AX142" s="1351"/>
      <c r="AY142" s="1351"/>
      <c r="AZ142" s="1351"/>
      <c r="BA142" s="1351"/>
      <c r="BB142" s="1351"/>
      <c r="BC142" s="1351"/>
      <c r="BD142" s="1351"/>
      <c r="BE142" s="1351"/>
      <c r="BF142" s="1351"/>
      <c r="BG142" s="1351"/>
      <c r="BH142" s="1351"/>
      <c r="BI142" s="1351"/>
      <c r="BJ142" s="1351"/>
      <c r="BK142" s="1351"/>
      <c r="BL142" s="1351"/>
      <c r="BM142" s="1351"/>
      <c r="BN142" s="1351"/>
      <c r="BO142" s="1351"/>
      <c r="BP142" s="1351"/>
    </row>
    <row r="143" spans="3:68" ht="14.25">
      <c r="C143" s="1351"/>
      <c r="D143" s="1351"/>
      <c r="E143" s="1351"/>
      <c r="F143" s="1351"/>
      <c r="G143" s="1351"/>
      <c r="H143" s="1351"/>
      <c r="I143" s="1351"/>
      <c r="J143" s="1351"/>
      <c r="K143" s="1351"/>
      <c r="L143" s="1351"/>
      <c r="M143" s="1351"/>
      <c r="N143" s="1351"/>
      <c r="O143" s="1351"/>
      <c r="P143" s="1351"/>
      <c r="Q143" s="1351"/>
      <c r="R143" s="1351"/>
      <c r="S143" s="1351"/>
      <c r="T143" s="1351"/>
      <c r="U143" s="1351"/>
      <c r="V143" s="1351"/>
      <c r="W143" s="1351"/>
      <c r="X143" s="1351"/>
      <c r="Y143" s="1351"/>
      <c r="Z143" s="1351"/>
      <c r="AA143" s="1351"/>
      <c r="AB143" s="1351"/>
      <c r="AC143" s="1351"/>
      <c r="AD143" s="1351"/>
      <c r="AE143" s="1351"/>
      <c r="AF143" s="1351"/>
      <c r="AG143" s="1351"/>
      <c r="AH143" s="1351"/>
      <c r="AI143" s="1351"/>
      <c r="AJ143" s="1351"/>
      <c r="AK143" s="1351"/>
      <c r="AL143" s="1351"/>
      <c r="AM143" s="1351"/>
      <c r="AN143" s="1351"/>
      <c r="AO143" s="1351"/>
      <c r="AP143" s="1351"/>
      <c r="AQ143" s="1351"/>
      <c r="AR143" s="1351"/>
      <c r="AS143" s="1351"/>
      <c r="AT143" s="1351"/>
      <c r="AU143" s="1351"/>
      <c r="AV143" s="1351"/>
      <c r="AW143" s="1351"/>
      <c r="AX143" s="1351"/>
      <c r="AY143" s="1351"/>
      <c r="AZ143" s="1351"/>
      <c r="BA143" s="1351"/>
      <c r="BB143" s="1351"/>
      <c r="BC143" s="1351"/>
      <c r="BD143" s="1351"/>
      <c r="BE143" s="1351"/>
      <c r="BF143" s="1351"/>
      <c r="BG143" s="1351"/>
      <c r="BH143" s="1351"/>
      <c r="BI143" s="1351"/>
      <c r="BJ143" s="1351"/>
      <c r="BK143" s="1351"/>
      <c r="BL143" s="1351"/>
      <c r="BM143" s="1351"/>
      <c r="BN143" s="1351"/>
      <c r="BO143" s="1351"/>
      <c r="BP143" s="1351"/>
    </row>
    <row r="144" spans="3:68" ht="14.25">
      <c r="C144" s="1351"/>
      <c r="D144" s="1351"/>
      <c r="E144" s="1351"/>
      <c r="F144" s="1351"/>
      <c r="G144" s="1351"/>
      <c r="H144" s="1351"/>
      <c r="I144" s="1351"/>
      <c r="J144" s="1351"/>
      <c r="K144" s="1351"/>
      <c r="L144" s="1351"/>
      <c r="M144" s="1351"/>
      <c r="N144" s="1351"/>
      <c r="O144" s="1351"/>
      <c r="P144" s="1351"/>
      <c r="Q144" s="1351"/>
      <c r="R144" s="1351"/>
      <c r="S144" s="1351"/>
      <c r="T144" s="1351"/>
      <c r="U144" s="1351"/>
      <c r="V144" s="1351"/>
      <c r="W144" s="1351"/>
      <c r="X144" s="1351"/>
      <c r="Y144" s="1351"/>
      <c r="Z144" s="1351"/>
      <c r="AA144" s="1351"/>
      <c r="AB144" s="1351"/>
      <c r="AC144" s="1351"/>
      <c r="AD144" s="1351"/>
      <c r="AE144" s="1351"/>
      <c r="AF144" s="1351"/>
      <c r="AG144" s="1351"/>
      <c r="AH144" s="1351"/>
      <c r="AI144" s="1351"/>
      <c r="AJ144" s="1351"/>
      <c r="AK144" s="1351"/>
      <c r="AL144" s="1351"/>
      <c r="AM144" s="1351"/>
      <c r="AN144" s="1351"/>
      <c r="AO144" s="1351"/>
      <c r="AP144" s="1351"/>
      <c r="AQ144" s="1351"/>
      <c r="AR144" s="1351"/>
      <c r="AS144" s="1351"/>
      <c r="AT144" s="1351"/>
      <c r="AU144" s="1351"/>
      <c r="AV144" s="1351"/>
      <c r="AW144" s="1351"/>
      <c r="AX144" s="1351"/>
      <c r="AY144" s="1351"/>
      <c r="AZ144" s="1351"/>
      <c r="BA144" s="1351"/>
      <c r="BB144" s="1351"/>
      <c r="BC144" s="1351"/>
      <c r="BD144" s="1351"/>
      <c r="BE144" s="1351"/>
      <c r="BF144" s="1351"/>
      <c r="BG144" s="1351"/>
      <c r="BH144" s="1351"/>
      <c r="BI144" s="1351"/>
      <c r="BJ144" s="1351"/>
      <c r="BK144" s="1351"/>
      <c r="BL144" s="1351"/>
      <c r="BM144" s="1351"/>
      <c r="BN144" s="1351"/>
      <c r="BO144" s="1351"/>
      <c r="BP144" s="1351"/>
    </row>
    <row r="145" spans="3:68" ht="14.25">
      <c r="C145" s="1351"/>
      <c r="D145" s="1351"/>
      <c r="E145" s="1351"/>
      <c r="F145" s="1351"/>
      <c r="G145" s="1351"/>
      <c r="H145" s="1351"/>
      <c r="I145" s="1351"/>
      <c r="J145" s="1351"/>
      <c r="K145" s="1351"/>
      <c r="L145" s="1351"/>
      <c r="M145" s="1351"/>
      <c r="N145" s="1351"/>
      <c r="O145" s="1351"/>
      <c r="P145" s="1351"/>
      <c r="Q145" s="1351"/>
      <c r="R145" s="1351"/>
      <c r="S145" s="1351"/>
      <c r="T145" s="1351"/>
      <c r="U145" s="1351"/>
      <c r="V145" s="1351"/>
      <c r="W145" s="1351"/>
      <c r="X145" s="1351"/>
      <c r="Y145" s="1351"/>
      <c r="Z145" s="1351"/>
      <c r="AA145" s="1351"/>
      <c r="AB145" s="1351"/>
      <c r="AC145" s="1351"/>
      <c r="AD145" s="1351"/>
      <c r="AE145" s="1351"/>
      <c r="AF145" s="1351"/>
      <c r="AG145" s="1351"/>
      <c r="AH145" s="1351"/>
      <c r="AI145" s="1351"/>
      <c r="AJ145" s="1351"/>
      <c r="AK145" s="1351"/>
      <c r="AL145" s="1351"/>
      <c r="AM145" s="1351"/>
      <c r="AN145" s="1351"/>
      <c r="AO145" s="1351"/>
      <c r="AP145" s="1351"/>
      <c r="AQ145" s="1351"/>
      <c r="AR145" s="1351"/>
      <c r="AS145" s="1351"/>
      <c r="AT145" s="1351"/>
      <c r="AU145" s="1351"/>
      <c r="AV145" s="1351"/>
      <c r="AW145" s="1351"/>
      <c r="AX145" s="1351"/>
      <c r="AY145" s="1351"/>
      <c r="AZ145" s="1351"/>
      <c r="BA145" s="1351"/>
      <c r="BB145" s="1351"/>
      <c r="BC145" s="1351"/>
      <c r="BD145" s="1351"/>
      <c r="BE145" s="1351"/>
      <c r="BF145" s="1351"/>
      <c r="BG145" s="1351"/>
      <c r="BH145" s="1351"/>
      <c r="BI145" s="1351"/>
      <c r="BJ145" s="1351"/>
      <c r="BK145" s="1351"/>
      <c r="BL145" s="1351"/>
      <c r="BM145" s="1351"/>
      <c r="BN145" s="1351"/>
      <c r="BO145" s="1351"/>
      <c r="BP145" s="1351"/>
    </row>
    <row r="146" spans="3:68" ht="14.25">
      <c r="C146" s="1351"/>
      <c r="D146" s="1351"/>
      <c r="E146" s="1351"/>
      <c r="F146" s="1351"/>
      <c r="G146" s="1351"/>
      <c r="H146" s="1351"/>
      <c r="I146" s="1351"/>
      <c r="J146" s="1351"/>
      <c r="K146" s="1351"/>
      <c r="L146" s="1351"/>
      <c r="M146" s="1351"/>
      <c r="N146" s="1351"/>
      <c r="O146" s="1351"/>
      <c r="P146" s="1351"/>
      <c r="Q146" s="1351"/>
      <c r="R146" s="1351"/>
      <c r="S146" s="1351"/>
      <c r="T146" s="1351"/>
      <c r="U146" s="1351"/>
      <c r="V146" s="1351"/>
      <c r="W146" s="1351"/>
      <c r="X146" s="1351"/>
      <c r="Y146" s="1351"/>
      <c r="Z146" s="1351"/>
      <c r="AA146" s="1351"/>
      <c r="AB146" s="1351"/>
      <c r="AC146" s="1351"/>
      <c r="AD146" s="1351"/>
      <c r="AE146" s="1351"/>
      <c r="AF146" s="1351"/>
      <c r="AG146" s="1351"/>
      <c r="AH146" s="1351"/>
      <c r="AI146" s="1351"/>
      <c r="AJ146" s="1351"/>
      <c r="AK146" s="1351"/>
      <c r="AL146" s="1351"/>
      <c r="AM146" s="1351"/>
      <c r="AN146" s="1351"/>
      <c r="AO146" s="1351"/>
      <c r="AP146" s="1351"/>
      <c r="AQ146" s="1351"/>
      <c r="AR146" s="1351"/>
      <c r="AS146" s="1351"/>
      <c r="AT146" s="1351"/>
      <c r="AU146" s="1351"/>
      <c r="AV146" s="1351"/>
      <c r="AW146" s="1351"/>
      <c r="AX146" s="1351"/>
      <c r="AY146" s="1351"/>
      <c r="AZ146" s="1351"/>
      <c r="BA146" s="1351"/>
      <c r="BB146" s="1351"/>
      <c r="BC146" s="1351"/>
      <c r="BD146" s="1351"/>
      <c r="BE146" s="1351"/>
      <c r="BF146" s="1351"/>
      <c r="BG146" s="1351"/>
      <c r="BH146" s="1351"/>
      <c r="BI146" s="1351"/>
      <c r="BJ146" s="1351"/>
      <c r="BK146" s="1351"/>
      <c r="BL146" s="1351"/>
      <c r="BM146" s="1351"/>
      <c r="BN146" s="1351"/>
      <c r="BO146" s="1351"/>
      <c r="BP146" s="1351"/>
    </row>
    <row r="147" spans="3:68" ht="14.25">
      <c r="C147" s="1351"/>
      <c r="D147" s="1351"/>
      <c r="E147" s="1351"/>
      <c r="F147" s="1351"/>
      <c r="G147" s="1351"/>
      <c r="H147" s="1351"/>
      <c r="I147" s="1351"/>
      <c r="J147" s="1351"/>
      <c r="K147" s="1351"/>
      <c r="L147" s="1351"/>
      <c r="M147" s="1351"/>
      <c r="N147" s="1351"/>
      <c r="O147" s="1351"/>
      <c r="P147" s="1351"/>
      <c r="Q147" s="1351"/>
      <c r="R147" s="1351"/>
      <c r="S147" s="1351"/>
      <c r="T147" s="1351"/>
      <c r="U147" s="1351"/>
      <c r="V147" s="1351"/>
      <c r="W147" s="1351"/>
      <c r="X147" s="1351"/>
      <c r="Y147" s="1351"/>
      <c r="Z147" s="1351"/>
      <c r="AA147" s="1351"/>
      <c r="AB147" s="1351"/>
      <c r="AC147" s="1351"/>
      <c r="AD147" s="1351"/>
      <c r="AE147" s="1351"/>
      <c r="AF147" s="1351"/>
      <c r="AG147" s="1351"/>
      <c r="AH147" s="1351"/>
      <c r="AI147" s="1351"/>
      <c r="AJ147" s="1351"/>
      <c r="AK147" s="1351"/>
      <c r="AL147" s="1351"/>
      <c r="AM147" s="1351"/>
      <c r="AN147" s="1351"/>
      <c r="AO147" s="1351"/>
      <c r="AP147" s="1351"/>
      <c r="AQ147" s="1351"/>
      <c r="AR147" s="1351"/>
      <c r="AS147" s="1351"/>
      <c r="AT147" s="1351"/>
      <c r="AU147" s="1351"/>
      <c r="AV147" s="1351"/>
      <c r="AW147" s="1351"/>
      <c r="AX147" s="1351"/>
      <c r="AY147" s="1351"/>
      <c r="AZ147" s="1351"/>
      <c r="BA147" s="1351"/>
      <c r="BB147" s="1351"/>
      <c r="BC147" s="1351"/>
      <c r="BD147" s="1351"/>
      <c r="BE147" s="1351"/>
      <c r="BF147" s="1351"/>
      <c r="BG147" s="1351"/>
      <c r="BH147" s="1351"/>
      <c r="BI147" s="1351"/>
      <c r="BJ147" s="1351"/>
      <c r="BK147" s="1351"/>
      <c r="BL147" s="1351"/>
      <c r="BM147" s="1351"/>
      <c r="BN147" s="1351"/>
      <c r="BO147" s="1351"/>
      <c r="BP147" s="1351"/>
    </row>
    <row r="148" spans="3:68" ht="14.25">
      <c r="C148" s="1351"/>
      <c r="D148" s="1351"/>
      <c r="E148" s="1351"/>
      <c r="F148" s="1351"/>
      <c r="G148" s="1351"/>
      <c r="H148" s="1351"/>
      <c r="I148" s="1351"/>
      <c r="J148" s="1351"/>
      <c r="K148" s="1351"/>
      <c r="L148" s="1351"/>
      <c r="M148" s="1351"/>
      <c r="N148" s="1351"/>
      <c r="O148" s="1351"/>
      <c r="P148" s="1351"/>
      <c r="Q148" s="1351"/>
      <c r="R148" s="1351"/>
      <c r="S148" s="1351"/>
      <c r="T148" s="1351"/>
      <c r="U148" s="1351"/>
      <c r="V148" s="1351"/>
      <c r="W148" s="1351"/>
      <c r="X148" s="1351"/>
      <c r="Y148" s="1351"/>
      <c r="Z148" s="1351"/>
      <c r="AA148" s="1351"/>
      <c r="AB148" s="1351"/>
      <c r="AC148" s="1351"/>
      <c r="AD148" s="1351"/>
      <c r="AE148" s="1351"/>
      <c r="AF148" s="1351"/>
      <c r="AG148" s="1351"/>
      <c r="AH148" s="1351"/>
      <c r="AI148" s="1351"/>
      <c r="AJ148" s="1351"/>
      <c r="AK148" s="1351"/>
      <c r="AL148" s="1351"/>
      <c r="AM148" s="1351"/>
      <c r="AN148" s="1351"/>
      <c r="AO148" s="1351"/>
      <c r="AP148" s="1351"/>
      <c r="AQ148" s="1351"/>
      <c r="AR148" s="1351"/>
      <c r="AS148" s="1351"/>
      <c r="AT148" s="1351"/>
      <c r="AU148" s="1351"/>
      <c r="AV148" s="1351"/>
      <c r="AW148" s="1351"/>
      <c r="AX148" s="1351"/>
      <c r="AY148" s="1351"/>
      <c r="AZ148" s="1351"/>
      <c r="BA148" s="1351"/>
      <c r="BB148" s="1351"/>
      <c r="BC148" s="1351"/>
      <c r="BD148" s="1351"/>
      <c r="BE148" s="1351"/>
      <c r="BF148" s="1351"/>
      <c r="BG148" s="1351"/>
      <c r="BH148" s="1351"/>
      <c r="BI148" s="1351"/>
      <c r="BJ148" s="1351"/>
      <c r="BK148" s="1351"/>
      <c r="BL148" s="1351"/>
      <c r="BM148" s="1351"/>
      <c r="BN148" s="1351"/>
      <c r="BO148" s="1351"/>
      <c r="BP148" s="1351"/>
    </row>
    <row r="149" spans="3:68" ht="14.25">
      <c r="C149" s="1351"/>
      <c r="D149" s="1351"/>
      <c r="E149" s="1351"/>
      <c r="F149" s="1351"/>
      <c r="G149" s="1351"/>
      <c r="H149" s="1351"/>
      <c r="I149" s="1351"/>
      <c r="J149" s="1351"/>
      <c r="K149" s="1351"/>
      <c r="L149" s="1351"/>
      <c r="M149" s="1351"/>
      <c r="N149" s="1351"/>
      <c r="O149" s="1351"/>
      <c r="P149" s="1351"/>
      <c r="Q149" s="1351"/>
      <c r="R149" s="1351"/>
      <c r="S149" s="1351"/>
      <c r="T149" s="1351"/>
      <c r="U149" s="1351"/>
      <c r="V149" s="1351"/>
      <c r="W149" s="1351"/>
      <c r="X149" s="1351"/>
      <c r="Y149" s="1351"/>
      <c r="Z149" s="1351"/>
      <c r="AA149" s="1351"/>
      <c r="AB149" s="1351"/>
      <c r="AC149" s="1351"/>
      <c r="AD149" s="1351"/>
      <c r="AE149" s="1351"/>
      <c r="AF149" s="1351"/>
      <c r="AG149" s="1351"/>
      <c r="AH149" s="1351"/>
      <c r="AI149" s="1351"/>
      <c r="AJ149" s="1351"/>
      <c r="AK149" s="1351"/>
      <c r="AL149" s="1351"/>
      <c r="AM149" s="1351"/>
      <c r="AN149" s="1351"/>
      <c r="AO149" s="1351"/>
      <c r="AP149" s="1351"/>
      <c r="AQ149" s="1351"/>
      <c r="AR149" s="1351"/>
      <c r="AS149" s="1351"/>
      <c r="AT149" s="1351"/>
      <c r="AU149" s="1351"/>
      <c r="AV149" s="1351"/>
      <c r="AW149" s="1351"/>
      <c r="AX149" s="1351"/>
      <c r="AY149" s="1351"/>
      <c r="AZ149" s="1351"/>
      <c r="BA149" s="1351"/>
      <c r="BB149" s="1351"/>
      <c r="BC149" s="1351"/>
      <c r="BD149" s="1351"/>
      <c r="BE149" s="1351"/>
      <c r="BF149" s="1351"/>
      <c r="BG149" s="1351"/>
      <c r="BH149" s="1351"/>
      <c r="BI149" s="1351"/>
      <c r="BJ149" s="1351"/>
      <c r="BK149" s="1351"/>
      <c r="BL149" s="1351"/>
      <c r="BM149" s="1351"/>
      <c r="BN149" s="1351"/>
      <c r="BO149" s="1351"/>
      <c r="BP149" s="1351"/>
    </row>
    <row r="150" spans="3:68" ht="14.25">
      <c r="C150" s="1351"/>
      <c r="D150" s="1351"/>
      <c r="E150" s="1351"/>
      <c r="F150" s="1351"/>
      <c r="G150" s="1351"/>
      <c r="H150" s="1351"/>
      <c r="I150" s="1351"/>
      <c r="J150" s="1351"/>
      <c r="K150" s="1351"/>
      <c r="L150" s="1351"/>
      <c r="M150" s="1351"/>
      <c r="N150" s="1351"/>
      <c r="O150" s="1351"/>
      <c r="P150" s="1351"/>
      <c r="Q150" s="1351"/>
      <c r="R150" s="1351"/>
      <c r="S150" s="1351"/>
      <c r="T150" s="1351"/>
      <c r="U150" s="1351"/>
      <c r="V150" s="1351"/>
      <c r="W150" s="1351"/>
      <c r="X150" s="1351"/>
      <c r="Y150" s="1351"/>
      <c r="Z150" s="1351"/>
      <c r="AA150" s="1351"/>
      <c r="AB150" s="1351"/>
      <c r="AC150" s="1351"/>
      <c r="AD150" s="1351"/>
      <c r="AE150" s="1351"/>
      <c r="AF150" s="1351"/>
      <c r="AG150" s="1351"/>
      <c r="AH150" s="1351"/>
      <c r="AI150" s="1351"/>
      <c r="AJ150" s="1351"/>
      <c r="AK150" s="1351"/>
      <c r="AL150" s="1351"/>
      <c r="AM150" s="1351"/>
      <c r="AN150" s="1351"/>
      <c r="AO150" s="1351"/>
      <c r="AP150" s="1351"/>
      <c r="AQ150" s="1351"/>
      <c r="AR150" s="1351"/>
      <c r="AS150" s="1351"/>
      <c r="AT150" s="1351"/>
      <c r="AU150" s="1351"/>
      <c r="AV150" s="1351"/>
      <c r="AW150" s="1351"/>
      <c r="AX150" s="1351"/>
      <c r="AY150" s="1351"/>
      <c r="AZ150" s="1351"/>
      <c r="BA150" s="1351"/>
      <c r="BB150" s="1351"/>
      <c r="BC150" s="1351"/>
      <c r="BD150" s="1351"/>
      <c r="BE150" s="1351"/>
      <c r="BF150" s="1351"/>
      <c r="BG150" s="1351"/>
      <c r="BH150" s="1351"/>
      <c r="BI150" s="1351"/>
      <c r="BJ150" s="1351"/>
      <c r="BK150" s="1351"/>
      <c r="BL150" s="1351"/>
      <c r="BM150" s="1351"/>
      <c r="BN150" s="1351"/>
      <c r="BO150" s="1351"/>
      <c r="BP150" s="1351"/>
    </row>
    <row r="151" spans="3:68" ht="14.25">
      <c r="C151" s="1351"/>
      <c r="D151" s="1351"/>
      <c r="E151" s="1351"/>
      <c r="F151" s="1351"/>
      <c r="G151" s="1351"/>
      <c r="H151" s="1351"/>
      <c r="I151" s="1351"/>
      <c r="J151" s="1351"/>
      <c r="K151" s="1351"/>
      <c r="L151" s="1351"/>
      <c r="M151" s="1351"/>
      <c r="N151" s="1351"/>
      <c r="O151" s="1351"/>
      <c r="P151" s="1351"/>
      <c r="Q151" s="1351"/>
      <c r="R151" s="1351"/>
      <c r="S151" s="1351"/>
      <c r="T151" s="1351"/>
      <c r="U151" s="1351"/>
      <c r="V151" s="1351"/>
      <c r="W151" s="1351"/>
      <c r="X151" s="1351"/>
      <c r="Y151" s="1351"/>
      <c r="Z151" s="1351"/>
      <c r="AA151" s="1351"/>
      <c r="AB151" s="1351"/>
      <c r="AC151" s="1351"/>
      <c r="AD151" s="1351"/>
      <c r="AE151" s="1351"/>
      <c r="AF151" s="1351"/>
      <c r="AG151" s="1351"/>
      <c r="AH151" s="1351"/>
      <c r="AI151" s="1351"/>
      <c r="AJ151" s="1351"/>
      <c r="AK151" s="1351"/>
      <c r="AL151" s="1351"/>
      <c r="AM151" s="1351"/>
      <c r="AN151" s="1351"/>
      <c r="AO151" s="1351"/>
      <c r="AP151" s="1351"/>
      <c r="AQ151" s="1351"/>
      <c r="AR151" s="1351"/>
      <c r="AS151" s="1351"/>
      <c r="AT151" s="1351"/>
      <c r="AU151" s="1351"/>
      <c r="AV151" s="1351"/>
      <c r="AW151" s="1351"/>
      <c r="AX151" s="1351"/>
      <c r="AY151" s="1351"/>
      <c r="AZ151" s="1351"/>
      <c r="BA151" s="1351"/>
      <c r="BB151" s="1351"/>
      <c r="BC151" s="1351"/>
      <c r="BD151" s="1351"/>
      <c r="BE151" s="1351"/>
      <c r="BF151" s="1351"/>
      <c r="BG151" s="1351"/>
      <c r="BH151" s="1351"/>
      <c r="BI151" s="1351"/>
      <c r="BJ151" s="1351"/>
      <c r="BK151" s="1351"/>
      <c r="BL151" s="1351"/>
      <c r="BM151" s="1351"/>
      <c r="BN151" s="1351"/>
      <c r="BO151" s="1351"/>
      <c r="BP151" s="1351"/>
    </row>
    <row r="152" spans="3:68" ht="14.25">
      <c r="C152" s="1351"/>
      <c r="D152" s="1351"/>
      <c r="E152" s="1351"/>
      <c r="F152" s="1351"/>
      <c r="G152" s="1351"/>
      <c r="H152" s="1351"/>
      <c r="I152" s="1351"/>
      <c r="J152" s="1351"/>
      <c r="K152" s="1351"/>
      <c r="L152" s="1351"/>
      <c r="M152" s="1351"/>
      <c r="N152" s="1351"/>
      <c r="O152" s="1351"/>
      <c r="P152" s="1351"/>
      <c r="Q152" s="1351"/>
      <c r="R152" s="1351"/>
      <c r="S152" s="1351"/>
      <c r="T152" s="1351"/>
      <c r="U152" s="1351"/>
      <c r="V152" s="1351"/>
      <c r="W152" s="1351"/>
      <c r="X152" s="1351"/>
      <c r="Y152" s="1351"/>
      <c r="Z152" s="1351"/>
      <c r="AA152" s="1351"/>
      <c r="AB152" s="1351"/>
      <c r="AC152" s="1351"/>
      <c r="AD152" s="1351"/>
      <c r="AE152" s="1351"/>
      <c r="AF152" s="1351"/>
      <c r="AG152" s="1351"/>
      <c r="AH152" s="1351"/>
      <c r="AI152" s="1351"/>
      <c r="AJ152" s="1351"/>
      <c r="AK152" s="1351"/>
      <c r="AL152" s="1351"/>
      <c r="AM152" s="1351"/>
      <c r="AN152" s="1351"/>
      <c r="AO152" s="1351"/>
      <c r="AP152" s="1351"/>
      <c r="AQ152" s="1351"/>
      <c r="AR152" s="1351"/>
      <c r="AS152" s="1351"/>
      <c r="AT152" s="1351"/>
      <c r="AU152" s="1351"/>
      <c r="AV152" s="1351"/>
      <c r="AW152" s="1351"/>
      <c r="AX152" s="1351"/>
      <c r="AY152" s="1351"/>
      <c r="AZ152" s="1351"/>
      <c r="BA152" s="1351"/>
      <c r="BB152" s="1351"/>
      <c r="BC152" s="1351"/>
      <c r="BD152" s="1351"/>
      <c r="BE152" s="1351"/>
      <c r="BF152" s="1351"/>
      <c r="BG152" s="1351"/>
      <c r="BH152" s="1351"/>
      <c r="BI152" s="1351"/>
      <c r="BJ152" s="1351"/>
      <c r="BK152" s="1351"/>
      <c r="BL152" s="1351"/>
      <c r="BM152" s="1351"/>
      <c r="BN152" s="1351"/>
      <c r="BO152" s="1351"/>
      <c r="BP152" s="1351"/>
    </row>
    <row r="153" spans="3:68" ht="14.25">
      <c r="C153" s="1351"/>
      <c r="D153" s="1351"/>
      <c r="E153" s="1351"/>
      <c r="F153" s="1351"/>
      <c r="G153" s="1351"/>
      <c r="H153" s="1351"/>
      <c r="I153" s="1351"/>
      <c r="J153" s="1351"/>
      <c r="K153" s="1351"/>
      <c r="L153" s="1351"/>
      <c r="M153" s="1351"/>
      <c r="N153" s="1351"/>
      <c r="O153" s="1351"/>
      <c r="P153" s="1351"/>
      <c r="Q153" s="1351"/>
      <c r="R153" s="1351"/>
      <c r="S153" s="1351"/>
      <c r="T153" s="1351"/>
      <c r="U153" s="1351"/>
      <c r="V153" s="1351"/>
      <c r="W153" s="1351"/>
      <c r="X153" s="1351"/>
      <c r="Y153" s="1351"/>
      <c r="Z153" s="1351"/>
      <c r="AA153" s="1351"/>
      <c r="AB153" s="1351"/>
      <c r="AC153" s="1351"/>
      <c r="AD153" s="1351"/>
      <c r="AE153" s="1351"/>
      <c r="AF153" s="1351"/>
      <c r="AG153" s="1351"/>
      <c r="AH153" s="1351"/>
      <c r="AI153" s="1351"/>
      <c r="AJ153" s="1351"/>
      <c r="AK153" s="1351"/>
      <c r="AL153" s="1351"/>
      <c r="AM153" s="1351"/>
      <c r="AN153" s="1351"/>
      <c r="AO153" s="1351"/>
      <c r="AP153" s="1351"/>
      <c r="AQ153" s="1351"/>
      <c r="AR153" s="1351"/>
      <c r="AS153" s="1351"/>
      <c r="AT153" s="1351"/>
      <c r="AU153" s="1351"/>
      <c r="AV153" s="1351"/>
      <c r="AW153" s="1351"/>
      <c r="AX153" s="1351"/>
      <c r="AY153" s="1351"/>
      <c r="AZ153" s="1351"/>
      <c r="BA153" s="1351"/>
      <c r="BB153" s="1351"/>
      <c r="BC153" s="1351"/>
      <c r="BD153" s="1351"/>
      <c r="BE153" s="1351"/>
      <c r="BF153" s="1351"/>
      <c r="BG153" s="1351"/>
      <c r="BH153" s="1351"/>
      <c r="BI153" s="1351"/>
      <c r="BJ153" s="1351"/>
      <c r="BK153" s="1351"/>
      <c r="BL153" s="1351"/>
      <c r="BM153" s="1351"/>
      <c r="BN153" s="1351"/>
      <c r="BO153" s="1351"/>
      <c r="BP153" s="1351"/>
    </row>
    <row r="154" spans="3:68" ht="14.25">
      <c r="C154" s="1351"/>
      <c r="D154" s="1351"/>
      <c r="E154" s="1351"/>
      <c r="F154" s="1351"/>
      <c r="G154" s="1351"/>
      <c r="H154" s="1351"/>
      <c r="I154" s="1351"/>
      <c r="J154" s="1351"/>
      <c r="K154" s="1351"/>
      <c r="L154" s="1351"/>
      <c r="M154" s="1351"/>
      <c r="N154" s="1351"/>
      <c r="O154" s="1351"/>
      <c r="P154" s="1351"/>
      <c r="Q154" s="1351"/>
      <c r="R154" s="1351"/>
      <c r="S154" s="1351"/>
      <c r="T154" s="1351"/>
      <c r="U154" s="1351"/>
      <c r="V154" s="1351"/>
      <c r="W154" s="1351"/>
      <c r="X154" s="1351"/>
      <c r="Y154" s="1351"/>
      <c r="Z154" s="1351"/>
      <c r="AA154" s="1351"/>
      <c r="AB154" s="1351"/>
      <c r="AC154" s="1351"/>
      <c r="AD154" s="1351"/>
      <c r="AE154" s="1351"/>
      <c r="AF154" s="1351"/>
      <c r="AG154" s="1351"/>
      <c r="AH154" s="1351"/>
      <c r="AI154" s="1351"/>
      <c r="AJ154" s="1351"/>
      <c r="AK154" s="1351"/>
      <c r="AL154" s="1351"/>
      <c r="AM154" s="1351"/>
      <c r="AN154" s="1351"/>
      <c r="AO154" s="1351"/>
      <c r="AP154" s="1351"/>
      <c r="AQ154" s="1351"/>
      <c r="AR154" s="1351"/>
      <c r="AS154" s="1351"/>
      <c r="AT154" s="1351"/>
      <c r="AU154" s="1351"/>
      <c r="AV154" s="1351"/>
      <c r="AW154" s="1351"/>
      <c r="AX154" s="1351"/>
      <c r="AY154" s="1351"/>
      <c r="AZ154" s="1351"/>
      <c r="BA154" s="1351"/>
      <c r="BB154" s="1351"/>
      <c r="BC154" s="1351"/>
      <c r="BD154" s="1351"/>
      <c r="BE154" s="1351"/>
      <c r="BF154" s="1351"/>
      <c r="BG154" s="1351"/>
      <c r="BH154" s="1351"/>
      <c r="BI154" s="1351"/>
      <c r="BJ154" s="1351"/>
      <c r="BK154" s="1351"/>
      <c r="BL154" s="1351"/>
      <c r="BM154" s="1351"/>
      <c r="BN154" s="1351"/>
      <c r="BO154" s="1351"/>
      <c r="BP154" s="1351"/>
    </row>
    <row r="155" spans="3:68" ht="14.25">
      <c r="C155" s="1351"/>
      <c r="D155" s="1351"/>
      <c r="E155" s="1351"/>
      <c r="F155" s="1351"/>
      <c r="G155" s="1351"/>
      <c r="H155" s="1351"/>
      <c r="I155" s="1351"/>
      <c r="J155" s="1351"/>
      <c r="K155" s="1351"/>
      <c r="L155" s="1351"/>
      <c r="M155" s="1351"/>
      <c r="N155" s="1351"/>
      <c r="O155" s="1351"/>
      <c r="P155" s="1351"/>
      <c r="Q155" s="1351"/>
      <c r="R155" s="1351"/>
      <c r="S155" s="1351"/>
      <c r="T155" s="1351"/>
      <c r="U155" s="1351"/>
      <c r="V155" s="1351"/>
      <c r="W155" s="1351"/>
      <c r="X155" s="1351"/>
      <c r="Y155" s="1351"/>
      <c r="Z155" s="1351"/>
      <c r="AA155" s="1351"/>
      <c r="AB155" s="1351"/>
      <c r="AC155" s="1351"/>
      <c r="AD155" s="1351"/>
      <c r="AE155" s="1351"/>
      <c r="AF155" s="1351"/>
      <c r="AG155" s="1351"/>
      <c r="AH155" s="1351"/>
      <c r="AI155" s="1351"/>
      <c r="AJ155" s="1351"/>
      <c r="AK155" s="1351"/>
      <c r="AL155" s="1351"/>
      <c r="AM155" s="1351"/>
      <c r="AN155" s="1351"/>
      <c r="AO155" s="1351"/>
      <c r="AP155" s="1351"/>
      <c r="AQ155" s="1351"/>
      <c r="AR155" s="1351"/>
      <c r="AS155" s="1351"/>
      <c r="AT155" s="1351"/>
      <c r="AU155" s="1351"/>
      <c r="AV155" s="1351"/>
      <c r="AW155" s="1351"/>
      <c r="AX155" s="1351"/>
      <c r="AY155" s="1351"/>
      <c r="AZ155" s="1351"/>
      <c r="BA155" s="1351"/>
      <c r="BB155" s="1351"/>
      <c r="BC155" s="1351"/>
      <c r="BD155" s="1351"/>
      <c r="BE155" s="1351"/>
      <c r="BF155" s="1351"/>
      <c r="BG155" s="1351"/>
      <c r="BH155" s="1351"/>
      <c r="BI155" s="1351"/>
      <c r="BJ155" s="1351"/>
      <c r="BK155" s="1351"/>
      <c r="BL155" s="1351"/>
      <c r="BM155" s="1351"/>
      <c r="BN155" s="1351"/>
      <c r="BO155" s="1351"/>
      <c r="BP155" s="1351"/>
    </row>
    <row r="156" spans="3:68" ht="14.25">
      <c r="C156" s="1351"/>
      <c r="D156" s="1351"/>
      <c r="E156" s="1351"/>
      <c r="F156" s="1351"/>
      <c r="G156" s="1351"/>
      <c r="H156" s="1351"/>
      <c r="I156" s="1351"/>
      <c r="J156" s="1351"/>
      <c r="K156" s="1351"/>
      <c r="L156" s="1351"/>
      <c r="M156" s="1351"/>
      <c r="N156" s="1351"/>
      <c r="O156" s="1351"/>
      <c r="P156" s="1351"/>
      <c r="Q156" s="1351"/>
      <c r="R156" s="1351"/>
      <c r="S156" s="1351"/>
      <c r="T156" s="1351"/>
      <c r="U156" s="1351"/>
      <c r="V156" s="1351"/>
      <c r="W156" s="1351"/>
      <c r="X156" s="1351"/>
      <c r="Y156" s="1351"/>
      <c r="Z156" s="1351"/>
      <c r="AA156" s="1351"/>
      <c r="AB156" s="1351"/>
      <c r="AC156" s="1351"/>
      <c r="AD156" s="1351"/>
      <c r="AE156" s="1351"/>
      <c r="AF156" s="1351"/>
      <c r="AG156" s="1351"/>
      <c r="AH156" s="1351"/>
      <c r="AI156" s="1351"/>
      <c r="AJ156" s="1351"/>
      <c r="AK156" s="1351"/>
      <c r="AL156" s="1351"/>
      <c r="AM156" s="1351"/>
      <c r="AN156" s="1351"/>
      <c r="AO156" s="1351"/>
      <c r="AP156" s="1351"/>
      <c r="AQ156" s="1351"/>
      <c r="AR156" s="1351"/>
      <c r="AS156" s="1351"/>
      <c r="AT156" s="1351"/>
      <c r="AU156" s="1351"/>
      <c r="AV156" s="1351"/>
      <c r="AW156" s="1351"/>
      <c r="AX156" s="1351"/>
      <c r="AY156" s="1351"/>
      <c r="AZ156" s="1351"/>
      <c r="BA156" s="1351"/>
      <c r="BB156" s="1351"/>
      <c r="BC156" s="1351"/>
      <c r="BD156" s="1351"/>
      <c r="BE156" s="1351"/>
      <c r="BF156" s="1351"/>
      <c r="BG156" s="1351"/>
      <c r="BH156" s="1351"/>
      <c r="BI156" s="1351"/>
      <c r="BJ156" s="1351"/>
      <c r="BK156" s="1351"/>
      <c r="BL156" s="1351"/>
      <c r="BM156" s="1351"/>
      <c r="BN156" s="1351"/>
      <c r="BO156" s="1351"/>
      <c r="BP156" s="1351"/>
    </row>
    <row r="157" spans="3:68" ht="14.25">
      <c r="C157" s="1351"/>
      <c r="D157" s="1351"/>
      <c r="E157" s="1351"/>
      <c r="F157" s="1351"/>
      <c r="G157" s="1351"/>
      <c r="H157" s="1351"/>
      <c r="I157" s="1351"/>
      <c r="J157" s="1351"/>
      <c r="K157" s="1351"/>
      <c r="L157" s="1351"/>
      <c r="M157" s="1351"/>
      <c r="N157" s="1351"/>
      <c r="O157" s="1351"/>
      <c r="P157" s="1351"/>
      <c r="Q157" s="1351"/>
      <c r="R157" s="1351"/>
      <c r="S157" s="1351"/>
      <c r="T157" s="1351"/>
      <c r="U157" s="1351"/>
      <c r="V157" s="1351"/>
      <c r="W157" s="1351"/>
      <c r="X157" s="1351"/>
      <c r="Y157" s="1351"/>
      <c r="Z157" s="1351"/>
      <c r="AA157" s="1351"/>
      <c r="AB157" s="1351"/>
      <c r="AC157" s="1351"/>
      <c r="AD157" s="1351"/>
      <c r="AE157" s="1351"/>
      <c r="AF157" s="1351"/>
      <c r="AG157" s="1351"/>
      <c r="AH157" s="1351"/>
      <c r="AI157" s="1351"/>
      <c r="AJ157" s="1351"/>
      <c r="AK157" s="1351"/>
      <c r="AL157" s="1351"/>
      <c r="AM157" s="1351"/>
      <c r="AN157" s="1351"/>
      <c r="AO157" s="1351"/>
      <c r="AP157" s="1351"/>
      <c r="AQ157" s="1351"/>
      <c r="AR157" s="1351"/>
      <c r="AS157" s="1351"/>
      <c r="AT157" s="1351"/>
      <c r="AU157" s="1351"/>
      <c r="AV157" s="1351"/>
      <c r="AW157" s="1351"/>
      <c r="AX157" s="1351"/>
      <c r="AY157" s="1351"/>
      <c r="AZ157" s="1351"/>
      <c r="BA157" s="1351"/>
      <c r="BB157" s="1351"/>
      <c r="BC157" s="1351"/>
      <c r="BD157" s="1351"/>
      <c r="BE157" s="1351"/>
      <c r="BF157" s="1351"/>
      <c r="BG157" s="1351"/>
      <c r="BH157" s="1351"/>
      <c r="BI157" s="1351"/>
      <c r="BJ157" s="1351"/>
      <c r="BK157" s="1351"/>
      <c r="BL157" s="1351"/>
      <c r="BM157" s="1351"/>
      <c r="BN157" s="1351"/>
      <c r="BO157" s="1351"/>
      <c r="BP157" s="1351"/>
    </row>
    <row r="158" spans="3:68" ht="14.25">
      <c r="C158" s="1351"/>
      <c r="D158" s="1351"/>
      <c r="E158" s="1351"/>
      <c r="F158" s="1351"/>
      <c r="G158" s="1351"/>
      <c r="H158" s="1351"/>
      <c r="I158" s="1351"/>
      <c r="J158" s="1351"/>
      <c r="K158" s="1351"/>
      <c r="L158" s="1351"/>
      <c r="M158" s="1351"/>
      <c r="N158" s="1351"/>
      <c r="O158" s="1351"/>
      <c r="P158" s="1351"/>
      <c r="Q158" s="1351"/>
      <c r="R158" s="1351"/>
      <c r="S158" s="1351"/>
      <c r="T158" s="1351"/>
      <c r="U158" s="1351"/>
      <c r="V158" s="1351"/>
      <c r="W158" s="1351"/>
      <c r="X158" s="1351"/>
      <c r="Y158" s="1351"/>
      <c r="Z158" s="1351"/>
      <c r="AA158" s="1351"/>
      <c r="AB158" s="1351"/>
      <c r="AC158" s="1351"/>
      <c r="AD158" s="1351"/>
      <c r="AE158" s="1351"/>
      <c r="AF158" s="1351"/>
      <c r="AG158" s="1351"/>
      <c r="AH158" s="1351"/>
      <c r="AI158" s="1351"/>
      <c r="AJ158" s="1351"/>
      <c r="AK158" s="1351"/>
      <c r="AL158" s="1351"/>
      <c r="AM158" s="1351"/>
      <c r="AN158" s="1351"/>
      <c r="AO158" s="1351"/>
      <c r="AP158" s="1351"/>
      <c r="AQ158" s="1351"/>
      <c r="AR158" s="1351"/>
      <c r="AS158" s="1351"/>
      <c r="AT158" s="1351"/>
      <c r="AU158" s="1351"/>
      <c r="AV158" s="1351"/>
      <c r="AW158" s="1351"/>
      <c r="AX158" s="1351"/>
      <c r="AY158" s="1351"/>
      <c r="AZ158" s="1351"/>
      <c r="BA158" s="1351"/>
      <c r="BB158" s="1351"/>
      <c r="BC158" s="1351"/>
      <c r="BD158" s="1351"/>
      <c r="BE158" s="1351"/>
      <c r="BF158" s="1351"/>
      <c r="BG158" s="1351"/>
      <c r="BH158" s="1351"/>
      <c r="BI158" s="1351"/>
      <c r="BJ158" s="1351"/>
      <c r="BK158" s="1351"/>
      <c r="BL158" s="1351"/>
      <c r="BM158" s="1351"/>
      <c r="BN158" s="1351"/>
      <c r="BO158" s="1351"/>
      <c r="BP158" s="1351"/>
    </row>
    <row r="159" spans="3:68" ht="14.25">
      <c r="C159" s="1351"/>
      <c r="D159" s="1351"/>
      <c r="E159" s="1351"/>
      <c r="F159" s="1351"/>
      <c r="G159" s="1351"/>
      <c r="H159" s="1351"/>
      <c r="I159" s="1351"/>
      <c r="J159" s="1351"/>
      <c r="K159" s="1351"/>
      <c r="L159" s="1351"/>
      <c r="M159" s="1351"/>
      <c r="N159" s="1351"/>
      <c r="O159" s="1351"/>
      <c r="P159" s="1351"/>
      <c r="Q159" s="1351"/>
      <c r="R159" s="1351"/>
      <c r="S159" s="1351"/>
      <c r="T159" s="1351"/>
      <c r="U159" s="1351"/>
      <c r="V159" s="1351"/>
      <c r="W159" s="1351"/>
      <c r="X159" s="1351"/>
      <c r="Y159" s="1351"/>
      <c r="Z159" s="1351"/>
      <c r="AA159" s="1351"/>
      <c r="AB159" s="1351"/>
      <c r="AC159" s="1351"/>
      <c r="AD159" s="1351"/>
      <c r="AE159" s="1351"/>
      <c r="AF159" s="1351"/>
      <c r="AG159" s="1351"/>
      <c r="AH159" s="1351"/>
      <c r="AI159" s="1351"/>
      <c r="AJ159" s="1351"/>
      <c r="AK159" s="1351"/>
      <c r="AL159" s="1351"/>
      <c r="AM159" s="1351"/>
      <c r="AN159" s="1351"/>
      <c r="AO159" s="1351"/>
      <c r="AP159" s="1351"/>
      <c r="AQ159" s="1351"/>
      <c r="AR159" s="1351"/>
      <c r="AS159" s="1351"/>
      <c r="AT159" s="1351"/>
      <c r="AU159" s="1351"/>
      <c r="AV159" s="1351"/>
      <c r="AW159" s="1351"/>
      <c r="AX159" s="1351"/>
      <c r="AY159" s="1351"/>
      <c r="AZ159" s="1351"/>
      <c r="BA159" s="1351"/>
      <c r="BB159" s="1351"/>
      <c r="BC159" s="1351"/>
      <c r="BD159" s="1351"/>
      <c r="BE159" s="1351"/>
      <c r="BF159" s="1351"/>
      <c r="BG159" s="1351"/>
      <c r="BH159" s="1351"/>
      <c r="BI159" s="1351"/>
      <c r="BJ159" s="1351"/>
      <c r="BK159" s="1351"/>
      <c r="BL159" s="1351"/>
      <c r="BM159" s="1351"/>
      <c r="BN159" s="1351"/>
      <c r="BO159" s="1351"/>
      <c r="BP159" s="1351"/>
    </row>
    <row r="160" spans="3:68" ht="14.25">
      <c r="C160" s="1351"/>
      <c r="D160" s="1351"/>
      <c r="E160" s="1351"/>
      <c r="F160" s="1351"/>
      <c r="G160" s="1351"/>
      <c r="H160" s="1351"/>
      <c r="I160" s="1351"/>
      <c r="J160" s="1351"/>
      <c r="K160" s="1351"/>
      <c r="L160" s="1351"/>
      <c r="M160" s="1351"/>
      <c r="N160" s="1351"/>
      <c r="O160" s="1351"/>
      <c r="P160" s="1351"/>
      <c r="Q160" s="1351"/>
      <c r="R160" s="1351"/>
      <c r="S160" s="1351"/>
      <c r="T160" s="1351"/>
      <c r="U160" s="1351"/>
      <c r="V160" s="1351"/>
      <c r="W160" s="1351"/>
      <c r="X160" s="1351"/>
      <c r="Y160" s="1351"/>
      <c r="Z160" s="1351"/>
      <c r="AA160" s="1351"/>
      <c r="AB160" s="1351"/>
      <c r="AC160" s="1351"/>
      <c r="AD160" s="1351"/>
      <c r="AE160" s="1351"/>
      <c r="AF160" s="1351"/>
      <c r="AG160" s="1351"/>
      <c r="AH160" s="1351"/>
      <c r="AI160" s="1351"/>
      <c r="AJ160" s="1351"/>
      <c r="AK160" s="1351"/>
      <c r="AL160" s="1351"/>
      <c r="AM160" s="1351"/>
      <c r="AN160" s="1351"/>
      <c r="AO160" s="1351"/>
      <c r="AP160" s="1351"/>
      <c r="AQ160" s="1351"/>
      <c r="AR160" s="1351"/>
      <c r="AS160" s="1351"/>
      <c r="AT160" s="1351"/>
      <c r="AU160" s="1351"/>
      <c r="AV160" s="1351"/>
      <c r="AW160" s="1351"/>
      <c r="AX160" s="1351"/>
      <c r="AY160" s="1351"/>
      <c r="AZ160" s="1351"/>
      <c r="BA160" s="1351"/>
      <c r="BB160" s="1351"/>
      <c r="BC160" s="1351"/>
      <c r="BD160" s="1351"/>
      <c r="BE160" s="1351"/>
      <c r="BF160" s="1351"/>
      <c r="BG160" s="1351"/>
      <c r="BH160" s="1351"/>
      <c r="BI160" s="1351"/>
      <c r="BJ160" s="1351"/>
      <c r="BK160" s="1351"/>
      <c r="BL160" s="1351"/>
      <c r="BM160" s="1351"/>
      <c r="BN160" s="1351"/>
      <c r="BO160" s="1351"/>
      <c r="BP160" s="1351"/>
    </row>
    <row r="161" spans="3:68" ht="14.25">
      <c r="C161" s="1351"/>
      <c r="D161" s="1351"/>
      <c r="E161" s="1351"/>
      <c r="F161" s="1351"/>
      <c r="G161" s="1351"/>
      <c r="H161" s="1351"/>
      <c r="I161" s="1351"/>
      <c r="J161" s="1351"/>
      <c r="K161" s="1351"/>
      <c r="L161" s="1351"/>
      <c r="M161" s="1351"/>
      <c r="N161" s="1351"/>
      <c r="O161" s="1351"/>
      <c r="P161" s="1351"/>
      <c r="Q161" s="1351"/>
      <c r="R161" s="1351"/>
      <c r="S161" s="1351"/>
      <c r="T161" s="1351"/>
      <c r="U161" s="1351"/>
      <c r="V161" s="1351"/>
      <c r="W161" s="1351"/>
      <c r="X161" s="1351"/>
      <c r="Y161" s="1351"/>
      <c r="Z161" s="1351"/>
      <c r="AA161" s="1351"/>
      <c r="AB161" s="1351"/>
      <c r="AC161" s="1351"/>
      <c r="AD161" s="1351"/>
      <c r="AE161" s="1351"/>
      <c r="AF161" s="1351"/>
      <c r="AG161" s="1351"/>
      <c r="AH161" s="1351"/>
      <c r="AI161" s="1351"/>
      <c r="AJ161" s="1351"/>
      <c r="AK161" s="1351"/>
      <c r="AL161" s="1351"/>
      <c r="AM161" s="1351"/>
      <c r="AN161" s="1351"/>
      <c r="AO161" s="1351"/>
      <c r="AP161" s="1351"/>
      <c r="AQ161" s="1351"/>
      <c r="AR161" s="1351"/>
      <c r="AS161" s="1351"/>
      <c r="AT161" s="1351"/>
      <c r="AU161" s="1351"/>
      <c r="AV161" s="1351"/>
      <c r="AW161" s="1351"/>
      <c r="AX161" s="1351"/>
      <c r="AY161" s="1351"/>
      <c r="AZ161" s="1351"/>
      <c r="BA161" s="1351"/>
      <c r="BB161" s="1351"/>
      <c r="BC161" s="1351"/>
      <c r="BD161" s="1351"/>
      <c r="BE161" s="1351"/>
      <c r="BF161" s="1351"/>
      <c r="BG161" s="1351"/>
      <c r="BH161" s="1351"/>
      <c r="BI161" s="1351"/>
      <c r="BJ161" s="1351"/>
      <c r="BK161" s="1351"/>
      <c r="BL161" s="1351"/>
      <c r="BM161" s="1351"/>
      <c r="BN161" s="1351"/>
      <c r="BO161" s="1351"/>
      <c r="BP161" s="1351"/>
    </row>
    <row r="162" spans="3:68" ht="14.25">
      <c r="C162" s="1351"/>
      <c r="D162" s="1351"/>
      <c r="E162" s="1351"/>
      <c r="F162" s="1351"/>
      <c r="G162" s="1351"/>
      <c r="H162" s="1351"/>
      <c r="I162" s="1351"/>
      <c r="J162" s="1351"/>
      <c r="K162" s="1351"/>
      <c r="L162" s="1351"/>
      <c r="M162" s="1351"/>
      <c r="N162" s="1351"/>
      <c r="O162" s="1351"/>
      <c r="P162" s="1351"/>
      <c r="Q162" s="1351"/>
      <c r="R162" s="1351"/>
      <c r="S162" s="1351"/>
      <c r="T162" s="1351"/>
      <c r="U162" s="1351"/>
      <c r="V162" s="1351"/>
      <c r="W162" s="1351"/>
      <c r="X162" s="1351"/>
      <c r="Y162" s="1351"/>
      <c r="Z162" s="1351"/>
      <c r="AA162" s="1351"/>
      <c r="AB162" s="1351"/>
      <c r="AC162" s="1351"/>
      <c r="AD162" s="1351"/>
      <c r="AE162" s="1351"/>
      <c r="AF162" s="1351"/>
      <c r="AG162" s="1351"/>
      <c r="AH162" s="1351"/>
      <c r="AI162" s="1351"/>
      <c r="AJ162" s="1351"/>
      <c r="AK162" s="1351"/>
      <c r="AL162" s="1351"/>
      <c r="AM162" s="1351"/>
      <c r="AN162" s="1351"/>
      <c r="AO162" s="1351"/>
      <c r="AP162" s="1351"/>
      <c r="AQ162" s="1351"/>
      <c r="AR162" s="1351"/>
      <c r="AS162" s="1351"/>
      <c r="AT162" s="1351"/>
      <c r="AU162" s="1351"/>
      <c r="AV162" s="1351"/>
      <c r="AW162" s="1351"/>
      <c r="AX162" s="1351"/>
      <c r="AY162" s="1351"/>
      <c r="AZ162" s="1351"/>
      <c r="BA162" s="1351"/>
      <c r="BB162" s="1351"/>
      <c r="BC162" s="1351"/>
      <c r="BD162" s="1351"/>
      <c r="BE162" s="1351"/>
      <c r="BF162" s="1351"/>
      <c r="BG162" s="1351"/>
      <c r="BH162" s="1351"/>
      <c r="BI162" s="1351"/>
      <c r="BJ162" s="1351"/>
      <c r="BK162" s="1351"/>
      <c r="BL162" s="1351"/>
      <c r="BM162" s="1351"/>
      <c r="BN162" s="1351"/>
      <c r="BO162" s="1351"/>
      <c r="BP162" s="1351"/>
    </row>
    <row r="163" spans="3:68" ht="14.25">
      <c r="C163" s="1351"/>
      <c r="D163" s="1351"/>
      <c r="E163" s="1351"/>
      <c r="F163" s="1351"/>
      <c r="G163" s="1351"/>
      <c r="H163" s="1351"/>
      <c r="I163" s="1351"/>
      <c r="J163" s="1351"/>
      <c r="K163" s="1351"/>
      <c r="L163" s="1351"/>
      <c r="M163" s="1351"/>
      <c r="N163" s="1351"/>
      <c r="O163" s="1351"/>
      <c r="P163" s="1351"/>
      <c r="Q163" s="1351"/>
      <c r="R163" s="1351"/>
      <c r="S163" s="1351"/>
      <c r="T163" s="1351"/>
      <c r="U163" s="1351"/>
      <c r="V163" s="1351"/>
      <c r="W163" s="1351"/>
      <c r="X163" s="1351"/>
      <c r="Y163" s="1351"/>
      <c r="Z163" s="1351"/>
      <c r="AA163" s="1351"/>
      <c r="AB163" s="1351"/>
      <c r="AC163" s="1351"/>
      <c r="AD163" s="1351"/>
      <c r="AE163" s="1351"/>
      <c r="AF163" s="1351"/>
      <c r="AG163" s="1351"/>
      <c r="AH163" s="1351"/>
      <c r="AI163" s="1351"/>
      <c r="AJ163" s="1351"/>
      <c r="AK163" s="1351"/>
      <c r="AL163" s="1351"/>
      <c r="AM163" s="1351"/>
      <c r="AN163" s="1351"/>
      <c r="AO163" s="1351"/>
      <c r="AP163" s="1351"/>
      <c r="AQ163" s="1351"/>
      <c r="AR163" s="1351"/>
      <c r="AS163" s="1351"/>
      <c r="AT163" s="1351"/>
      <c r="AU163" s="1351"/>
      <c r="AV163" s="1351"/>
      <c r="AW163" s="1351"/>
      <c r="AX163" s="1351"/>
      <c r="AY163" s="1351"/>
      <c r="AZ163" s="1351"/>
      <c r="BA163" s="1351"/>
      <c r="BB163" s="1351"/>
      <c r="BC163" s="1351"/>
      <c r="BD163" s="1351"/>
      <c r="BE163" s="1351"/>
      <c r="BF163" s="1351"/>
      <c r="BG163" s="1351"/>
      <c r="BH163" s="1351"/>
      <c r="BI163" s="1351"/>
      <c r="BJ163" s="1351"/>
      <c r="BK163" s="1351"/>
      <c r="BL163" s="1351"/>
      <c r="BM163" s="1351"/>
      <c r="BN163" s="1351"/>
      <c r="BO163" s="1351"/>
      <c r="BP163" s="1351"/>
    </row>
    <row r="164" spans="3:68" ht="14.25">
      <c r="C164" s="1351"/>
      <c r="D164" s="1351"/>
      <c r="E164" s="1351"/>
      <c r="F164" s="1351"/>
      <c r="G164" s="1351"/>
      <c r="H164" s="1351"/>
      <c r="I164" s="1351"/>
      <c r="J164" s="1351"/>
      <c r="K164" s="1351"/>
      <c r="L164" s="1351"/>
      <c r="M164" s="1351"/>
      <c r="N164" s="1351"/>
      <c r="O164" s="1351"/>
      <c r="P164" s="1351"/>
      <c r="Q164" s="1351"/>
      <c r="R164" s="1351"/>
      <c r="S164" s="1351"/>
      <c r="T164" s="1351"/>
      <c r="U164" s="1351"/>
      <c r="V164" s="1351"/>
      <c r="W164" s="1351"/>
      <c r="X164" s="1351"/>
      <c r="Y164" s="1351"/>
      <c r="Z164" s="1351"/>
      <c r="AA164" s="1351"/>
      <c r="AB164" s="1351"/>
      <c r="AC164" s="1351"/>
      <c r="AD164" s="1351"/>
      <c r="AE164" s="1351"/>
      <c r="AF164" s="1351"/>
      <c r="AG164" s="1351"/>
      <c r="AH164" s="1351"/>
      <c r="AI164" s="1351"/>
      <c r="AJ164" s="1351"/>
      <c r="AK164" s="1351"/>
      <c r="AL164" s="1351"/>
      <c r="AM164" s="1351"/>
      <c r="AN164" s="1351"/>
      <c r="AO164" s="1351"/>
      <c r="AP164" s="1351"/>
      <c r="AQ164" s="1351"/>
      <c r="AR164" s="1351"/>
      <c r="AS164" s="1351"/>
      <c r="AT164" s="1351"/>
      <c r="AU164" s="1351"/>
      <c r="AV164" s="1351"/>
      <c r="AW164" s="1351"/>
      <c r="AX164" s="1351"/>
      <c r="AY164" s="1351"/>
      <c r="AZ164" s="1351"/>
      <c r="BA164" s="1351"/>
      <c r="BB164" s="1351"/>
      <c r="BC164" s="1351"/>
      <c r="BD164" s="1351"/>
      <c r="BE164" s="1351"/>
      <c r="BF164" s="1351"/>
      <c r="BG164" s="1351"/>
      <c r="BH164" s="1351"/>
      <c r="BI164" s="1351"/>
      <c r="BJ164" s="1351"/>
      <c r="BK164" s="1351"/>
      <c r="BL164" s="1351"/>
      <c r="BM164" s="1351"/>
      <c r="BN164" s="1351"/>
      <c r="BO164" s="1351"/>
      <c r="BP164" s="1351"/>
    </row>
    <row r="165" spans="3:68" ht="14.25">
      <c r="C165" s="1351"/>
      <c r="D165" s="1351"/>
      <c r="E165" s="1351"/>
      <c r="F165" s="1351"/>
      <c r="G165" s="1351"/>
      <c r="H165" s="1351"/>
      <c r="I165" s="1351"/>
      <c r="J165" s="1351"/>
      <c r="K165" s="1351"/>
      <c r="L165" s="1351"/>
      <c r="M165" s="1351"/>
      <c r="N165" s="1351"/>
      <c r="O165" s="1351"/>
      <c r="P165" s="1351"/>
      <c r="Q165" s="1351"/>
      <c r="R165" s="1351"/>
      <c r="S165" s="1351"/>
      <c r="T165" s="1351"/>
      <c r="U165" s="1351"/>
      <c r="V165" s="1351"/>
      <c r="W165" s="1351"/>
      <c r="X165" s="1351"/>
      <c r="Y165" s="1351"/>
      <c r="Z165" s="1351"/>
      <c r="AA165" s="1351"/>
      <c r="AB165" s="1351"/>
      <c r="AC165" s="1351"/>
      <c r="AD165" s="1351"/>
      <c r="AE165" s="1351"/>
      <c r="AF165" s="1351"/>
      <c r="AG165" s="1351"/>
      <c r="AH165" s="1351"/>
      <c r="AI165" s="1351"/>
      <c r="AJ165" s="1351"/>
      <c r="AK165" s="1351"/>
      <c r="AL165" s="1351"/>
      <c r="AM165" s="1351"/>
      <c r="AN165" s="1351"/>
      <c r="AO165" s="1351"/>
      <c r="AP165" s="1351"/>
      <c r="AQ165" s="1351"/>
      <c r="AR165" s="1351"/>
      <c r="AS165" s="1351"/>
      <c r="AT165" s="1351"/>
      <c r="AU165" s="1351"/>
      <c r="AV165" s="1351"/>
      <c r="AW165" s="1351"/>
      <c r="AX165" s="1351"/>
      <c r="AY165" s="1351"/>
      <c r="AZ165" s="1351"/>
      <c r="BA165" s="1351"/>
      <c r="BB165" s="1351"/>
      <c r="BC165" s="1351"/>
      <c r="BD165" s="1351"/>
      <c r="BE165" s="1351"/>
      <c r="BF165" s="1351"/>
      <c r="BG165" s="1351"/>
      <c r="BH165" s="1351"/>
      <c r="BI165" s="1351"/>
      <c r="BJ165" s="1351"/>
      <c r="BK165" s="1351"/>
      <c r="BL165" s="1351"/>
      <c r="BM165" s="1351"/>
      <c r="BN165" s="1351"/>
      <c r="BO165" s="1351"/>
      <c r="BP165" s="1351"/>
    </row>
    <row r="166" spans="3:68" ht="14.25">
      <c r="C166" s="1351"/>
      <c r="D166" s="1351"/>
      <c r="E166" s="1351"/>
      <c r="F166" s="1351"/>
      <c r="G166" s="1351"/>
      <c r="H166" s="1351"/>
      <c r="I166" s="1351"/>
      <c r="J166" s="1351"/>
      <c r="K166" s="1351"/>
      <c r="L166" s="1351"/>
      <c r="M166" s="1351"/>
      <c r="N166" s="1351"/>
      <c r="O166" s="1351"/>
      <c r="P166" s="1351"/>
      <c r="Q166" s="1351"/>
      <c r="R166" s="1351"/>
      <c r="S166" s="1351"/>
      <c r="T166" s="1351"/>
      <c r="U166" s="1351"/>
      <c r="V166" s="1351"/>
      <c r="W166" s="1351"/>
      <c r="X166" s="1351"/>
      <c r="Y166" s="1351"/>
      <c r="Z166" s="1351"/>
      <c r="AA166" s="1351"/>
      <c r="AB166" s="1351"/>
      <c r="AC166" s="1351"/>
      <c r="AD166" s="1351"/>
      <c r="AE166" s="1351"/>
      <c r="AF166" s="1351"/>
      <c r="AG166" s="1351"/>
      <c r="AH166" s="1351"/>
      <c r="AI166" s="1351"/>
      <c r="AJ166" s="1351"/>
      <c r="AK166" s="1351"/>
      <c r="AL166" s="1351"/>
      <c r="AM166" s="1351"/>
      <c r="AN166" s="1351"/>
      <c r="AO166" s="1351"/>
      <c r="AP166" s="1351"/>
      <c r="AQ166" s="1351"/>
      <c r="AR166" s="1351"/>
      <c r="AS166" s="1351"/>
      <c r="AT166" s="1351"/>
      <c r="AU166" s="1351"/>
      <c r="AV166" s="1351"/>
      <c r="AW166" s="1351"/>
      <c r="AX166" s="1351"/>
      <c r="AY166" s="1351"/>
      <c r="AZ166" s="1351"/>
      <c r="BA166" s="1351"/>
      <c r="BB166" s="1351"/>
      <c r="BC166" s="1351"/>
      <c r="BD166" s="1351"/>
      <c r="BE166" s="1351"/>
      <c r="BF166" s="1351"/>
      <c r="BG166" s="1351"/>
      <c r="BH166" s="1351"/>
      <c r="BI166" s="1351"/>
      <c r="BJ166" s="1351"/>
      <c r="BK166" s="1351"/>
      <c r="BL166" s="1351"/>
      <c r="BM166" s="1351"/>
      <c r="BN166" s="1351"/>
      <c r="BO166" s="1351"/>
      <c r="BP166" s="1351"/>
    </row>
    <row r="167" spans="3:68" ht="14.25">
      <c r="C167" s="1351"/>
      <c r="D167" s="1351"/>
      <c r="E167" s="1351"/>
      <c r="F167" s="1351"/>
      <c r="G167" s="1351"/>
      <c r="H167" s="1351"/>
      <c r="I167" s="1351"/>
      <c r="J167" s="1351"/>
      <c r="K167" s="1351"/>
      <c r="L167" s="1351"/>
      <c r="M167" s="1351"/>
      <c r="N167" s="1351"/>
      <c r="O167" s="1351"/>
      <c r="P167" s="1351"/>
      <c r="Q167" s="1351"/>
      <c r="R167" s="1351"/>
      <c r="S167" s="1351"/>
      <c r="T167" s="1351"/>
      <c r="U167" s="1351"/>
      <c r="V167" s="1351"/>
      <c r="W167" s="1351"/>
      <c r="X167" s="1351"/>
      <c r="Y167" s="1351"/>
      <c r="Z167" s="1351"/>
      <c r="AA167" s="1351"/>
      <c r="AB167" s="1351"/>
      <c r="AC167" s="1351"/>
      <c r="AD167" s="1351"/>
      <c r="AE167" s="1351"/>
      <c r="AF167" s="1351"/>
      <c r="AG167" s="1351"/>
      <c r="AH167" s="1351"/>
      <c r="AI167" s="1351"/>
      <c r="AJ167" s="1351"/>
      <c r="AK167" s="1351"/>
      <c r="AL167" s="1351"/>
      <c r="AM167" s="1351"/>
      <c r="AN167" s="1351"/>
      <c r="AO167" s="1351"/>
      <c r="AP167" s="1351"/>
      <c r="AQ167" s="1351"/>
      <c r="AR167" s="1351"/>
      <c r="AS167" s="1351"/>
      <c r="AT167" s="1351"/>
      <c r="AU167" s="1351"/>
      <c r="AV167" s="1351"/>
      <c r="AW167" s="1351"/>
      <c r="AX167" s="1351"/>
      <c r="AY167" s="1351"/>
      <c r="AZ167" s="1351"/>
      <c r="BA167" s="1351"/>
      <c r="BB167" s="1351"/>
      <c r="BC167" s="1351"/>
      <c r="BD167" s="1351"/>
      <c r="BE167" s="1351"/>
      <c r="BF167" s="1351"/>
      <c r="BG167" s="1351"/>
      <c r="BH167" s="1351"/>
      <c r="BI167" s="1351"/>
      <c r="BJ167" s="1351"/>
      <c r="BK167" s="1351"/>
      <c r="BL167" s="1351"/>
      <c r="BM167" s="1351"/>
      <c r="BN167" s="1351"/>
      <c r="BO167" s="1351"/>
      <c r="BP167" s="1351"/>
    </row>
    <row r="168" spans="3:68" ht="14.25">
      <c r="C168" s="1351"/>
      <c r="D168" s="1351"/>
      <c r="E168" s="1351"/>
      <c r="F168" s="1351"/>
      <c r="G168" s="1351"/>
      <c r="H168" s="1351"/>
      <c r="I168" s="1351"/>
      <c r="J168" s="1351"/>
      <c r="K168" s="1351"/>
      <c r="L168" s="1351"/>
      <c r="M168" s="1351"/>
      <c r="N168" s="1351"/>
      <c r="O168" s="1351"/>
      <c r="P168" s="1351"/>
      <c r="Q168" s="1351"/>
      <c r="R168" s="1351"/>
      <c r="S168" s="1351"/>
      <c r="T168" s="1351"/>
      <c r="U168" s="1351"/>
      <c r="V168" s="1351"/>
      <c r="W168" s="1351"/>
      <c r="X168" s="1351"/>
      <c r="Y168" s="1351"/>
      <c r="Z168" s="1351"/>
      <c r="AA168" s="1351"/>
      <c r="AB168" s="1351"/>
      <c r="AC168" s="1351"/>
      <c r="AD168" s="1351"/>
      <c r="AE168" s="1351"/>
      <c r="AF168" s="1351"/>
      <c r="AG168" s="1351"/>
      <c r="AH168" s="1351"/>
      <c r="AI168" s="1351"/>
      <c r="AJ168" s="1351"/>
      <c r="AK168" s="1351"/>
      <c r="AL168" s="1351"/>
      <c r="AM168" s="1351"/>
      <c r="AN168" s="1351"/>
      <c r="AO168" s="1351"/>
      <c r="AP168" s="1351"/>
      <c r="AQ168" s="1351"/>
      <c r="AR168" s="1351"/>
      <c r="AS168" s="1351"/>
      <c r="AT168" s="1351"/>
      <c r="AU168" s="1351"/>
      <c r="AV168" s="1351"/>
      <c r="AW168" s="1351"/>
      <c r="AX168" s="1351"/>
      <c r="AY168" s="1351"/>
      <c r="AZ168" s="1351"/>
      <c r="BA168" s="1351"/>
      <c r="BB168" s="1351"/>
      <c r="BC168" s="1351"/>
      <c r="BD168" s="1351"/>
      <c r="BE168" s="1351"/>
      <c r="BF168" s="1351"/>
      <c r="BG168" s="1351"/>
      <c r="BH168" s="1351"/>
      <c r="BI168" s="1351"/>
      <c r="BJ168" s="1351"/>
      <c r="BK168" s="1351"/>
      <c r="BL168" s="1351"/>
      <c r="BM168" s="1351"/>
      <c r="BN168" s="1351"/>
      <c r="BO168" s="1351"/>
      <c r="BP168" s="1351"/>
    </row>
    <row r="169" spans="3:68" ht="14.25">
      <c r="C169" s="1351"/>
      <c r="D169" s="1351"/>
      <c r="E169" s="1351"/>
      <c r="F169" s="1351"/>
      <c r="G169" s="1351"/>
      <c r="H169" s="1351"/>
      <c r="I169" s="1351"/>
      <c r="J169" s="1351"/>
      <c r="K169" s="1351"/>
      <c r="L169" s="1351"/>
      <c r="M169" s="1351"/>
      <c r="N169" s="1351"/>
      <c r="O169" s="1351"/>
      <c r="P169" s="1351"/>
      <c r="Q169" s="1351"/>
      <c r="R169" s="1351"/>
      <c r="S169" s="1351"/>
      <c r="T169" s="1351"/>
      <c r="U169" s="1351"/>
      <c r="V169" s="1351"/>
      <c r="W169" s="1351"/>
      <c r="X169" s="1351"/>
      <c r="Y169" s="1351"/>
      <c r="Z169" s="1351"/>
      <c r="AA169" s="1351"/>
      <c r="AB169" s="1351"/>
      <c r="AC169" s="1351"/>
      <c r="AD169" s="1351"/>
      <c r="AE169" s="1351"/>
      <c r="AF169" s="1351"/>
      <c r="AG169" s="1351"/>
      <c r="AH169" s="1351"/>
      <c r="AI169" s="1351"/>
      <c r="AJ169" s="1351"/>
      <c r="AK169" s="1351"/>
      <c r="AL169" s="1351"/>
      <c r="AM169" s="1351"/>
      <c r="AN169" s="1351"/>
      <c r="AO169" s="1351"/>
      <c r="AP169" s="1351"/>
      <c r="AQ169" s="1351"/>
      <c r="AR169" s="1351"/>
      <c r="AS169" s="1351"/>
      <c r="AT169" s="1351"/>
      <c r="AU169" s="1351"/>
      <c r="AV169" s="1351"/>
      <c r="AW169" s="1351"/>
      <c r="AX169" s="1351"/>
      <c r="AY169" s="1351"/>
      <c r="AZ169" s="1351"/>
      <c r="BA169" s="1351"/>
      <c r="BB169" s="1351"/>
      <c r="BC169" s="1351"/>
      <c r="BD169" s="1351"/>
      <c r="BE169" s="1351"/>
      <c r="BF169" s="1351"/>
      <c r="BG169" s="1351"/>
      <c r="BH169" s="1351"/>
      <c r="BI169" s="1351"/>
      <c r="BJ169" s="1351"/>
      <c r="BK169" s="1351"/>
      <c r="BL169" s="1351"/>
      <c r="BM169" s="1351"/>
      <c r="BN169" s="1351"/>
      <c r="BO169" s="1351"/>
      <c r="BP169" s="1351"/>
    </row>
    <row r="170" spans="3:68" ht="14.25">
      <c r="C170" s="1351"/>
      <c r="D170" s="1351"/>
      <c r="E170" s="1351"/>
      <c r="F170" s="1351"/>
      <c r="G170" s="1351"/>
      <c r="H170" s="1351"/>
      <c r="I170" s="1351"/>
      <c r="J170" s="1351"/>
      <c r="K170" s="1351"/>
      <c r="L170" s="1351"/>
      <c r="M170" s="1351"/>
      <c r="N170" s="1351"/>
      <c r="O170" s="1351"/>
      <c r="P170" s="1351"/>
      <c r="Q170" s="1351"/>
      <c r="R170" s="1351"/>
      <c r="S170" s="1351"/>
      <c r="T170" s="1351"/>
      <c r="U170" s="1351"/>
      <c r="V170" s="1351"/>
      <c r="W170" s="1351"/>
      <c r="X170" s="1351"/>
      <c r="Y170" s="1351"/>
      <c r="Z170" s="1351"/>
      <c r="AA170" s="1351"/>
      <c r="AB170" s="1351"/>
      <c r="AC170" s="1351"/>
      <c r="AD170" s="1351"/>
      <c r="AE170" s="1351"/>
      <c r="AF170" s="1351"/>
      <c r="AG170" s="1351"/>
      <c r="AH170" s="1351"/>
      <c r="AI170" s="1351"/>
      <c r="AJ170" s="1351"/>
      <c r="AK170" s="1351"/>
      <c r="AL170" s="1351"/>
      <c r="AM170" s="1351"/>
      <c r="AN170" s="1351"/>
      <c r="AO170" s="1351"/>
      <c r="AP170" s="1351"/>
      <c r="AQ170" s="1351"/>
      <c r="AR170" s="1351"/>
      <c r="AS170" s="1351"/>
      <c r="AT170" s="1351"/>
      <c r="AU170" s="1351"/>
      <c r="AV170" s="1351"/>
      <c r="AW170" s="1351"/>
      <c r="AX170" s="1351"/>
      <c r="AY170" s="1351"/>
      <c r="AZ170" s="1351"/>
      <c r="BA170" s="1351"/>
      <c r="BB170" s="1351"/>
      <c r="BC170" s="1351"/>
      <c r="BD170" s="1351"/>
      <c r="BE170" s="1351"/>
      <c r="BF170" s="1351"/>
      <c r="BG170" s="1351"/>
      <c r="BH170" s="1351"/>
      <c r="BI170" s="1351"/>
      <c r="BJ170" s="1351"/>
      <c r="BK170" s="1351"/>
      <c r="BL170" s="1351"/>
      <c r="BM170" s="1351"/>
      <c r="BN170" s="1351"/>
      <c r="BO170" s="1351"/>
      <c r="BP170" s="1351"/>
    </row>
    <row r="171" spans="3:68" ht="14.25">
      <c r="C171" s="1351"/>
      <c r="D171" s="1351"/>
      <c r="E171" s="1351"/>
      <c r="F171" s="1351"/>
      <c r="G171" s="1351"/>
      <c r="H171" s="1351"/>
      <c r="I171" s="1351"/>
      <c r="J171" s="1351"/>
      <c r="K171" s="1351"/>
      <c r="L171" s="1351"/>
      <c r="M171" s="1351"/>
      <c r="N171" s="1351"/>
      <c r="O171" s="1351"/>
      <c r="P171" s="1351"/>
      <c r="Q171" s="1351"/>
      <c r="R171" s="1351"/>
      <c r="S171" s="1351"/>
      <c r="T171" s="1351"/>
      <c r="U171" s="1351"/>
      <c r="V171" s="1351"/>
      <c r="W171" s="1351"/>
      <c r="X171" s="1351"/>
      <c r="Y171" s="1351"/>
      <c r="Z171" s="1351"/>
      <c r="AA171" s="1351"/>
      <c r="AB171" s="1351"/>
      <c r="AC171" s="1351"/>
      <c r="AD171" s="1351"/>
      <c r="AE171" s="1351"/>
      <c r="AF171" s="1351"/>
      <c r="AG171" s="1351"/>
      <c r="AH171" s="1351"/>
      <c r="AI171" s="1351"/>
      <c r="AJ171" s="1351"/>
      <c r="AK171" s="1351"/>
      <c r="AL171" s="1351"/>
      <c r="AM171" s="1351"/>
      <c r="AN171" s="1351"/>
      <c r="AO171" s="1351"/>
      <c r="AP171" s="1351"/>
      <c r="AQ171" s="1351"/>
      <c r="AR171" s="1351"/>
      <c r="AS171" s="1351"/>
      <c r="AT171" s="1351"/>
      <c r="AU171" s="1351"/>
      <c r="AV171" s="1351"/>
      <c r="AW171" s="1351"/>
      <c r="AX171" s="1351"/>
      <c r="AY171" s="1351"/>
      <c r="AZ171" s="1351"/>
      <c r="BA171" s="1351"/>
      <c r="BB171" s="1351"/>
      <c r="BC171" s="1351"/>
      <c r="BD171" s="1351"/>
      <c r="BE171" s="1351"/>
      <c r="BF171" s="1351"/>
      <c r="BG171" s="1351"/>
      <c r="BH171" s="1351"/>
      <c r="BI171" s="1351"/>
      <c r="BJ171" s="1351"/>
      <c r="BK171" s="1351"/>
      <c r="BL171" s="1351"/>
      <c r="BM171" s="1351"/>
      <c r="BN171" s="1351"/>
      <c r="BO171" s="1351"/>
      <c r="BP171" s="1351"/>
    </row>
    <row r="172" spans="3:68" ht="14.25">
      <c r="C172" s="1351"/>
      <c r="D172" s="1351"/>
      <c r="E172" s="1351"/>
      <c r="F172" s="1351"/>
      <c r="G172" s="1351"/>
      <c r="H172" s="1351"/>
      <c r="I172" s="1351"/>
      <c r="J172" s="1351"/>
      <c r="K172" s="1351"/>
      <c r="L172" s="1351"/>
      <c r="M172" s="1351"/>
      <c r="N172" s="1351"/>
      <c r="O172" s="1351"/>
      <c r="P172" s="1351"/>
      <c r="Q172" s="1351"/>
      <c r="R172" s="1351"/>
      <c r="S172" s="1351"/>
      <c r="T172" s="1351"/>
      <c r="U172" s="1351"/>
      <c r="V172" s="1351"/>
      <c r="W172" s="1351"/>
      <c r="X172" s="1351"/>
      <c r="Y172" s="1351"/>
      <c r="Z172" s="1351"/>
      <c r="AA172" s="1351"/>
      <c r="AB172" s="1351"/>
      <c r="AC172" s="1351"/>
      <c r="AD172" s="1351"/>
      <c r="AE172" s="1351"/>
      <c r="AF172" s="1351"/>
      <c r="AG172" s="1351"/>
      <c r="AH172" s="1351"/>
      <c r="AI172" s="1351"/>
      <c r="AJ172" s="1351"/>
      <c r="AK172" s="1351"/>
      <c r="AL172" s="1351"/>
      <c r="AM172" s="1351"/>
      <c r="AN172" s="1351"/>
      <c r="AO172" s="1351"/>
      <c r="AP172" s="1351"/>
      <c r="AQ172" s="1351"/>
      <c r="AR172" s="1351"/>
      <c r="AS172" s="1351"/>
      <c r="AT172" s="1351"/>
      <c r="AU172" s="1351"/>
      <c r="AV172" s="1351"/>
      <c r="AW172" s="1351"/>
      <c r="AX172" s="1351"/>
      <c r="AY172" s="1351"/>
      <c r="AZ172" s="1351"/>
      <c r="BA172" s="1351"/>
      <c r="BB172" s="1351"/>
      <c r="BC172" s="1351"/>
      <c r="BD172" s="1351"/>
      <c r="BE172" s="1351"/>
      <c r="BF172" s="1351"/>
      <c r="BG172" s="1351"/>
      <c r="BH172" s="1351"/>
      <c r="BI172" s="1351"/>
      <c r="BJ172" s="1351"/>
      <c r="BK172" s="1351"/>
      <c r="BL172" s="1351"/>
      <c r="BM172" s="1351"/>
      <c r="BN172" s="1351"/>
      <c r="BO172" s="1351"/>
      <c r="BP172" s="1351"/>
    </row>
    <row r="173" spans="3:68" ht="14.25">
      <c r="C173" s="1351"/>
      <c r="D173" s="1351"/>
      <c r="E173" s="1351"/>
      <c r="F173" s="1351"/>
      <c r="G173" s="1351"/>
      <c r="H173" s="1351"/>
      <c r="I173" s="1351"/>
      <c r="J173" s="1351"/>
      <c r="K173" s="1351"/>
      <c r="L173" s="1351"/>
      <c r="M173" s="1351"/>
      <c r="N173" s="1351"/>
      <c r="O173" s="1351"/>
      <c r="P173" s="1351"/>
      <c r="Q173" s="1351"/>
      <c r="R173" s="1351"/>
      <c r="S173" s="1351"/>
      <c r="T173" s="1351"/>
      <c r="U173" s="1351"/>
      <c r="V173" s="1351"/>
      <c r="W173" s="1351"/>
      <c r="X173" s="1351"/>
      <c r="Y173" s="1351"/>
      <c r="Z173" s="1351"/>
      <c r="AA173" s="1351"/>
      <c r="AB173" s="1351"/>
      <c r="AC173" s="1351"/>
      <c r="AD173" s="1351"/>
      <c r="AE173" s="1351"/>
      <c r="AF173" s="1351"/>
      <c r="AG173" s="1351"/>
      <c r="AH173" s="1351"/>
      <c r="AI173" s="1351"/>
      <c r="AJ173" s="1351"/>
      <c r="AK173" s="1351"/>
      <c r="AL173" s="1351"/>
      <c r="AM173" s="1351"/>
      <c r="AN173" s="1351"/>
      <c r="AO173" s="1351"/>
      <c r="AP173" s="1351"/>
      <c r="AQ173" s="1351"/>
      <c r="AR173" s="1351"/>
      <c r="AS173" s="1351"/>
      <c r="AT173" s="1351"/>
      <c r="AU173" s="1351"/>
      <c r="AV173" s="1351"/>
      <c r="AW173" s="1351"/>
      <c r="AX173" s="1351"/>
      <c r="AY173" s="1351"/>
      <c r="AZ173" s="1351"/>
      <c r="BA173" s="1351"/>
      <c r="BB173" s="1351"/>
      <c r="BC173" s="1351"/>
      <c r="BD173" s="1351"/>
      <c r="BE173" s="1351"/>
      <c r="BF173" s="1351"/>
      <c r="BG173" s="1351"/>
      <c r="BH173" s="1351"/>
      <c r="BI173" s="1351"/>
      <c r="BJ173" s="1351"/>
      <c r="BK173" s="1351"/>
      <c r="BL173" s="1351"/>
      <c r="BM173" s="1351"/>
      <c r="BN173" s="1351"/>
      <c r="BO173" s="1351"/>
      <c r="BP173" s="1351"/>
    </row>
    <row r="174" spans="3:68" ht="14.25">
      <c r="C174" s="1351"/>
      <c r="D174" s="1351"/>
      <c r="E174" s="1351"/>
      <c r="F174" s="1351"/>
      <c r="G174" s="1351"/>
      <c r="H174" s="1351"/>
      <c r="I174" s="1351"/>
      <c r="J174" s="1351"/>
      <c r="K174" s="1351"/>
      <c r="L174" s="1351"/>
      <c r="M174" s="1351"/>
      <c r="N174" s="1351"/>
      <c r="O174" s="1351"/>
      <c r="P174" s="1351"/>
      <c r="Q174" s="1351"/>
      <c r="R174" s="1351"/>
      <c r="S174" s="1351"/>
      <c r="T174" s="1351"/>
      <c r="U174" s="1351"/>
      <c r="V174" s="1351"/>
      <c r="W174" s="1351"/>
      <c r="X174" s="1351"/>
      <c r="Y174" s="1351"/>
      <c r="Z174" s="1351"/>
      <c r="AA174" s="1351"/>
      <c r="AB174" s="1351"/>
      <c r="AC174" s="1351"/>
      <c r="AD174" s="1351"/>
      <c r="AE174" s="1351"/>
      <c r="AF174" s="1351"/>
      <c r="AG174" s="1351"/>
      <c r="AH174" s="1351"/>
      <c r="AI174" s="1351"/>
      <c r="AJ174" s="1351"/>
      <c r="AK174" s="1351"/>
      <c r="AL174" s="1351"/>
      <c r="AM174" s="1351"/>
      <c r="AN174" s="1351"/>
      <c r="AO174" s="1351"/>
      <c r="AP174" s="1351"/>
      <c r="AQ174" s="1351"/>
      <c r="AR174" s="1351"/>
      <c r="AS174" s="1351"/>
      <c r="AT174" s="1351"/>
      <c r="AU174" s="1351"/>
      <c r="AV174" s="1351"/>
      <c r="AW174" s="1351"/>
      <c r="AX174" s="1351"/>
      <c r="AY174" s="1351"/>
      <c r="AZ174" s="1351"/>
      <c r="BA174" s="1351"/>
      <c r="BB174" s="1351"/>
      <c r="BC174" s="1351"/>
      <c r="BD174" s="1351"/>
      <c r="BE174" s="1351"/>
      <c r="BF174" s="1351"/>
      <c r="BG174" s="1351"/>
      <c r="BH174" s="1351"/>
      <c r="BI174" s="1351"/>
      <c r="BJ174" s="1351"/>
      <c r="BK174" s="1351"/>
      <c r="BL174" s="1351"/>
      <c r="BM174" s="1351"/>
      <c r="BN174" s="1351"/>
      <c r="BO174" s="1351"/>
      <c r="BP174" s="1351"/>
    </row>
    <row r="175" spans="3:68" ht="14.25">
      <c r="C175" s="1351"/>
      <c r="D175" s="1351"/>
      <c r="E175" s="1351"/>
      <c r="F175" s="1351"/>
      <c r="G175" s="1351"/>
      <c r="H175" s="1351"/>
      <c r="I175" s="1351"/>
      <c r="J175" s="1351"/>
      <c r="K175" s="1351"/>
      <c r="L175" s="1351"/>
      <c r="M175" s="1351"/>
      <c r="N175" s="1351"/>
      <c r="O175" s="1351"/>
      <c r="P175" s="1351"/>
      <c r="Q175" s="1351"/>
      <c r="R175" s="1351"/>
      <c r="S175" s="1351"/>
      <c r="T175" s="1351"/>
      <c r="U175" s="1351"/>
      <c r="V175" s="1351"/>
      <c r="W175" s="1351"/>
      <c r="X175" s="1351"/>
      <c r="Y175" s="1351"/>
      <c r="Z175" s="1351"/>
      <c r="AA175" s="1351"/>
      <c r="AB175" s="1351"/>
      <c r="AC175" s="1351"/>
      <c r="AD175" s="1351"/>
      <c r="AE175" s="1351"/>
      <c r="AF175" s="1351"/>
      <c r="AG175" s="1351"/>
      <c r="AH175" s="1351"/>
      <c r="AI175" s="1351"/>
      <c r="AJ175" s="1351"/>
      <c r="AK175" s="1351"/>
      <c r="AL175" s="1351"/>
      <c r="AM175" s="1351"/>
      <c r="AN175" s="1351"/>
      <c r="AO175" s="1351"/>
      <c r="AP175" s="1351"/>
      <c r="AQ175" s="1351"/>
      <c r="AR175" s="1351"/>
      <c r="AS175" s="1351"/>
      <c r="AT175" s="1351"/>
      <c r="AU175" s="1351"/>
      <c r="AV175" s="1351"/>
      <c r="AW175" s="1351"/>
      <c r="AX175" s="1351"/>
      <c r="AY175" s="1351"/>
      <c r="AZ175" s="1351"/>
      <c r="BA175" s="1351"/>
      <c r="BB175" s="1351"/>
      <c r="BC175" s="1351"/>
      <c r="BD175" s="1351"/>
      <c r="BE175" s="1351"/>
      <c r="BF175" s="1351"/>
      <c r="BG175" s="1351"/>
      <c r="BH175" s="1351"/>
      <c r="BI175" s="1351"/>
      <c r="BJ175" s="1351"/>
      <c r="BK175" s="1351"/>
      <c r="BL175" s="1351"/>
      <c r="BM175" s="1351"/>
      <c r="BN175" s="1351"/>
      <c r="BO175" s="1351"/>
      <c r="BP175" s="1351"/>
    </row>
    <row r="176" spans="3:68" ht="14.25">
      <c r="C176" s="1351"/>
      <c r="D176" s="1351"/>
      <c r="E176" s="1351"/>
      <c r="F176" s="1351"/>
      <c r="G176" s="1351"/>
      <c r="H176" s="1351"/>
      <c r="I176" s="1351"/>
      <c r="J176" s="1351"/>
      <c r="K176" s="1351"/>
      <c r="L176" s="1351"/>
      <c r="M176" s="1351"/>
      <c r="N176" s="1351"/>
      <c r="O176" s="1351"/>
      <c r="P176" s="1351"/>
      <c r="Q176" s="1351"/>
      <c r="R176" s="1351"/>
      <c r="S176" s="1351"/>
      <c r="T176" s="1351"/>
      <c r="U176" s="1351"/>
      <c r="V176" s="1351"/>
      <c r="W176" s="1351"/>
      <c r="X176" s="1351"/>
      <c r="Y176" s="1351"/>
      <c r="Z176" s="1351"/>
      <c r="AA176" s="1351"/>
      <c r="AB176" s="1351"/>
      <c r="AC176" s="1351"/>
      <c r="AD176" s="1351"/>
      <c r="AE176" s="1351"/>
      <c r="AF176" s="1351"/>
      <c r="AG176" s="1351"/>
      <c r="AH176" s="1351"/>
      <c r="AI176" s="1351"/>
      <c r="AJ176" s="1351"/>
      <c r="AK176" s="1351"/>
      <c r="AL176" s="1351"/>
      <c r="AM176" s="1351"/>
      <c r="AN176" s="1351"/>
      <c r="AO176" s="1351"/>
      <c r="AP176" s="1351"/>
      <c r="AQ176" s="1351"/>
      <c r="AR176" s="1351"/>
      <c r="AS176" s="1351"/>
      <c r="AT176" s="1351"/>
      <c r="AU176" s="1351"/>
      <c r="AV176" s="1351"/>
      <c r="AW176" s="1351"/>
      <c r="AX176" s="1351"/>
      <c r="AY176" s="1351"/>
      <c r="AZ176" s="1351"/>
      <c r="BA176" s="1351"/>
      <c r="BB176" s="1351"/>
      <c r="BC176" s="1351"/>
      <c r="BD176" s="1351"/>
      <c r="BE176" s="1351"/>
      <c r="BF176" s="1351"/>
      <c r="BG176" s="1351"/>
      <c r="BH176" s="1351"/>
      <c r="BI176" s="1351"/>
      <c r="BJ176" s="1351"/>
      <c r="BK176" s="1351"/>
      <c r="BL176" s="1351"/>
      <c r="BM176" s="1351"/>
      <c r="BN176" s="1351"/>
      <c r="BO176" s="1351"/>
      <c r="BP176" s="1351"/>
    </row>
    <row r="177" spans="3:68" ht="14.25">
      <c r="C177" s="1351"/>
      <c r="D177" s="1351"/>
      <c r="E177" s="1351"/>
      <c r="F177" s="1351"/>
      <c r="G177" s="1351"/>
      <c r="H177" s="1351"/>
      <c r="I177" s="1351"/>
      <c r="J177" s="1351"/>
      <c r="K177" s="1351"/>
      <c r="L177" s="1351"/>
      <c r="M177" s="1351"/>
      <c r="N177" s="1351"/>
      <c r="O177" s="1351"/>
      <c r="P177" s="1351"/>
      <c r="Q177" s="1351"/>
      <c r="R177" s="1351"/>
      <c r="S177" s="1351"/>
      <c r="T177" s="1351"/>
      <c r="U177" s="1351"/>
      <c r="V177" s="1351"/>
      <c r="W177" s="1351"/>
      <c r="X177" s="1351"/>
      <c r="Y177" s="1351"/>
      <c r="Z177" s="1351"/>
      <c r="AA177" s="1351"/>
      <c r="AB177" s="1351"/>
      <c r="AC177" s="1351"/>
      <c r="AD177" s="1351"/>
      <c r="AE177" s="1351"/>
      <c r="AF177" s="1351"/>
      <c r="AG177" s="1351"/>
      <c r="AH177" s="1351"/>
      <c r="AI177" s="1351"/>
      <c r="AJ177" s="1351"/>
      <c r="AK177" s="1351"/>
      <c r="AL177" s="1351"/>
      <c r="AM177" s="1351"/>
      <c r="AN177" s="1351"/>
      <c r="AO177" s="1351"/>
      <c r="AP177" s="1351"/>
      <c r="AQ177" s="1351"/>
      <c r="AR177" s="1351"/>
      <c r="AS177" s="1351"/>
      <c r="AT177" s="1351"/>
      <c r="AU177" s="1351"/>
      <c r="AV177" s="1351"/>
      <c r="AW177" s="1351"/>
      <c r="AX177" s="1351"/>
      <c r="AY177" s="1351"/>
      <c r="AZ177" s="1351"/>
      <c r="BA177" s="1351"/>
      <c r="BB177" s="1351"/>
      <c r="BC177" s="1351"/>
      <c r="BD177" s="1351"/>
      <c r="BE177" s="1351"/>
      <c r="BF177" s="1351"/>
      <c r="BG177" s="1351"/>
      <c r="BH177" s="1351"/>
      <c r="BI177" s="1351"/>
      <c r="BJ177" s="1351"/>
      <c r="BK177" s="1351"/>
      <c r="BL177" s="1351"/>
      <c r="BM177" s="1351"/>
      <c r="BN177" s="1351"/>
      <c r="BO177" s="1351"/>
      <c r="BP177" s="1351"/>
    </row>
    <row r="178" spans="3:68" ht="14.25">
      <c r="C178" s="1351"/>
      <c r="D178" s="1351"/>
      <c r="E178" s="1351"/>
      <c r="F178" s="1351"/>
      <c r="G178" s="1351"/>
      <c r="H178" s="1351"/>
      <c r="I178" s="1351"/>
      <c r="J178" s="1351"/>
      <c r="K178" s="1351"/>
      <c r="L178" s="1351"/>
      <c r="M178" s="1351"/>
      <c r="N178" s="1351"/>
      <c r="O178" s="1351"/>
      <c r="P178" s="1351"/>
      <c r="Q178" s="1351"/>
      <c r="R178" s="1351"/>
      <c r="S178" s="1351"/>
      <c r="T178" s="1351"/>
      <c r="U178" s="1351"/>
      <c r="V178" s="1351"/>
      <c r="W178" s="1351"/>
      <c r="X178" s="1351"/>
      <c r="Y178" s="1351"/>
      <c r="Z178" s="1351"/>
      <c r="AA178" s="1351"/>
      <c r="AB178" s="1351"/>
      <c r="AC178" s="1351"/>
      <c r="AD178" s="1351"/>
      <c r="AE178" s="1351"/>
      <c r="AF178" s="1351"/>
      <c r="AG178" s="1351"/>
      <c r="AH178" s="1351"/>
      <c r="AI178" s="1351"/>
      <c r="AJ178" s="1351"/>
      <c r="AK178" s="1351"/>
      <c r="AL178" s="1351"/>
      <c r="AM178" s="1351"/>
      <c r="AN178" s="1351"/>
      <c r="AO178" s="1351"/>
      <c r="AP178" s="1351"/>
      <c r="AQ178" s="1351"/>
      <c r="AR178" s="1351"/>
      <c r="AS178" s="1351"/>
      <c r="AT178" s="1351"/>
      <c r="AU178" s="1351"/>
      <c r="AV178" s="1351"/>
      <c r="AW178" s="1351"/>
      <c r="AX178" s="1351"/>
      <c r="AY178" s="1351"/>
      <c r="AZ178" s="1351"/>
      <c r="BA178" s="1351"/>
      <c r="BB178" s="1351"/>
      <c r="BC178" s="1351"/>
      <c r="BD178" s="1351"/>
      <c r="BE178" s="1351"/>
      <c r="BF178" s="1351"/>
      <c r="BG178" s="1351"/>
      <c r="BH178" s="1351"/>
      <c r="BI178" s="1351"/>
      <c r="BJ178" s="1351"/>
      <c r="BK178" s="1351"/>
      <c r="BL178" s="1351"/>
      <c r="BM178" s="1351"/>
      <c r="BN178" s="1351"/>
      <c r="BO178" s="1351"/>
      <c r="BP178" s="1351"/>
    </row>
    <row r="179" spans="3:68" ht="14.25">
      <c r="C179" s="1351"/>
      <c r="D179" s="1351"/>
      <c r="E179" s="1351"/>
      <c r="F179" s="1351"/>
      <c r="G179" s="1351"/>
      <c r="H179" s="1351"/>
      <c r="I179" s="1351"/>
      <c r="J179" s="1351"/>
      <c r="K179" s="1351"/>
      <c r="L179" s="1351"/>
      <c r="M179" s="1351"/>
      <c r="N179" s="1351"/>
      <c r="O179" s="1351"/>
      <c r="P179" s="1351"/>
      <c r="Q179" s="1351"/>
      <c r="R179" s="1351"/>
      <c r="S179" s="1351"/>
      <c r="T179" s="1351"/>
      <c r="U179" s="1351"/>
      <c r="V179" s="1351"/>
      <c r="W179" s="1351"/>
      <c r="X179" s="1351"/>
      <c r="Y179" s="1351"/>
      <c r="Z179" s="1351"/>
      <c r="AA179" s="1351"/>
      <c r="AB179" s="1351"/>
      <c r="AC179" s="1351"/>
      <c r="AD179" s="1351"/>
      <c r="AE179" s="1351"/>
      <c r="AF179" s="1351"/>
      <c r="AG179" s="1351"/>
      <c r="AH179" s="1351"/>
      <c r="AI179" s="1351"/>
      <c r="AJ179" s="1351"/>
      <c r="AK179" s="1351"/>
      <c r="AL179" s="1351"/>
      <c r="AM179" s="1351"/>
      <c r="AN179" s="1351"/>
      <c r="AO179" s="1351"/>
      <c r="AP179" s="1351"/>
      <c r="AQ179" s="1351"/>
      <c r="AR179" s="1351"/>
      <c r="AS179" s="1351"/>
      <c r="AT179" s="1351"/>
      <c r="AU179" s="1351"/>
      <c r="AV179" s="1351"/>
      <c r="AW179" s="1351"/>
      <c r="AX179" s="1351"/>
      <c r="AY179" s="1351"/>
      <c r="AZ179" s="1351"/>
      <c r="BA179" s="1351"/>
      <c r="BB179" s="1351"/>
      <c r="BC179" s="1351"/>
      <c r="BD179" s="1351"/>
      <c r="BE179" s="1351"/>
      <c r="BF179" s="1351"/>
      <c r="BG179" s="1351"/>
      <c r="BH179" s="1351"/>
      <c r="BI179" s="1351"/>
      <c r="BJ179" s="1351"/>
      <c r="BK179" s="1351"/>
      <c r="BL179" s="1351"/>
      <c r="BM179" s="1351"/>
      <c r="BN179" s="1351"/>
      <c r="BO179" s="1351"/>
      <c r="BP179" s="1351"/>
    </row>
    <row r="180" spans="3:68" ht="14.25">
      <c r="C180" s="1351"/>
      <c r="D180" s="1351"/>
      <c r="E180" s="1351"/>
      <c r="F180" s="1351"/>
      <c r="G180" s="1351"/>
      <c r="H180" s="1351"/>
      <c r="I180" s="1351"/>
      <c r="J180" s="1351"/>
      <c r="K180" s="1351"/>
      <c r="L180" s="1351"/>
      <c r="M180" s="1351"/>
      <c r="N180" s="1351"/>
      <c r="O180" s="1351"/>
      <c r="P180" s="1351"/>
      <c r="Q180" s="1351"/>
      <c r="R180" s="1351"/>
      <c r="S180" s="1351"/>
      <c r="T180" s="1351"/>
      <c r="U180" s="1351"/>
      <c r="V180" s="1351"/>
      <c r="W180" s="1351"/>
      <c r="X180" s="1351"/>
      <c r="Y180" s="1351"/>
      <c r="Z180" s="1351"/>
      <c r="AA180" s="1351"/>
      <c r="AB180" s="1351"/>
      <c r="AC180" s="1351"/>
      <c r="AD180" s="1351"/>
      <c r="AE180" s="1351"/>
      <c r="AF180" s="1351"/>
      <c r="AG180" s="1351"/>
      <c r="AH180" s="1351"/>
      <c r="AI180" s="1351"/>
      <c r="AJ180" s="1351"/>
      <c r="AK180" s="1351"/>
      <c r="AL180" s="1351"/>
      <c r="AM180" s="1351"/>
      <c r="AN180" s="1351"/>
      <c r="AO180" s="1351"/>
      <c r="AP180" s="1351"/>
      <c r="AQ180" s="1351"/>
      <c r="AR180" s="1351"/>
      <c r="AS180" s="1351"/>
      <c r="AT180" s="1351"/>
      <c r="AU180" s="1351"/>
      <c r="AV180" s="1351"/>
      <c r="AW180" s="1351"/>
      <c r="AX180" s="1351"/>
      <c r="AY180" s="1351"/>
      <c r="AZ180" s="1351"/>
      <c r="BA180" s="1351"/>
      <c r="BB180" s="1351"/>
      <c r="BC180" s="1351"/>
      <c r="BD180" s="1351"/>
      <c r="BE180" s="1351"/>
      <c r="BF180" s="1351"/>
      <c r="BG180" s="1351"/>
      <c r="BH180" s="1351"/>
      <c r="BI180" s="1351"/>
      <c r="BJ180" s="1351"/>
      <c r="BK180" s="1351"/>
      <c r="BL180" s="1351"/>
      <c r="BM180" s="1351"/>
      <c r="BN180" s="1351"/>
      <c r="BO180" s="1351"/>
      <c r="BP180" s="1351"/>
    </row>
    <row r="181" spans="3:68" ht="14.25">
      <c r="C181" s="1351"/>
      <c r="D181" s="1351"/>
      <c r="E181" s="1351"/>
      <c r="F181" s="1351"/>
      <c r="G181" s="1351"/>
      <c r="H181" s="1351"/>
      <c r="I181" s="1351"/>
      <c r="J181" s="1351"/>
      <c r="K181" s="1351"/>
      <c r="L181" s="1351"/>
      <c r="M181" s="1351"/>
      <c r="N181" s="1351"/>
      <c r="O181" s="1351"/>
      <c r="P181" s="1351"/>
      <c r="Q181" s="1351"/>
      <c r="R181" s="1351"/>
      <c r="S181" s="1351"/>
      <c r="T181" s="1351"/>
      <c r="U181" s="1351"/>
      <c r="V181" s="1351"/>
      <c r="W181" s="1351"/>
      <c r="X181" s="1351"/>
      <c r="Y181" s="1351"/>
      <c r="Z181" s="1351"/>
      <c r="AA181" s="1351"/>
      <c r="AB181" s="1351"/>
      <c r="AC181" s="1351"/>
      <c r="AD181" s="1351"/>
      <c r="AE181" s="1351"/>
      <c r="AF181" s="1351"/>
      <c r="AG181" s="1351"/>
      <c r="AH181" s="1351"/>
      <c r="AI181" s="1351"/>
      <c r="AJ181" s="1351"/>
      <c r="AK181" s="1351"/>
      <c r="AL181" s="1351"/>
      <c r="AM181" s="1351"/>
      <c r="AN181" s="1351"/>
      <c r="AO181" s="1351"/>
      <c r="AP181" s="1351"/>
      <c r="AQ181" s="1351"/>
      <c r="AR181" s="1351"/>
      <c r="AS181" s="1351"/>
      <c r="AT181" s="1351"/>
      <c r="AU181" s="1351"/>
      <c r="AV181" s="1351"/>
      <c r="AW181" s="1351"/>
      <c r="AX181" s="1351"/>
      <c r="AY181" s="1351"/>
      <c r="AZ181" s="1351"/>
      <c r="BA181" s="1351"/>
      <c r="BB181" s="1351"/>
      <c r="BC181" s="1351"/>
      <c r="BD181" s="1351"/>
      <c r="BE181" s="1351"/>
      <c r="BF181" s="1351"/>
      <c r="BG181" s="1351"/>
      <c r="BH181" s="1351"/>
      <c r="BI181" s="1351"/>
      <c r="BJ181" s="1351"/>
      <c r="BK181" s="1351"/>
      <c r="BL181" s="1351"/>
      <c r="BM181" s="1351"/>
      <c r="BN181" s="1351"/>
      <c r="BO181" s="1351"/>
      <c r="BP181" s="1351"/>
    </row>
    <row r="182" spans="3:68" ht="14.25">
      <c r="C182" s="1351"/>
      <c r="D182" s="1351"/>
      <c r="E182" s="1351"/>
      <c r="F182" s="1351"/>
      <c r="G182" s="1351"/>
      <c r="H182" s="1351"/>
      <c r="I182" s="1351"/>
      <c r="J182" s="1351"/>
      <c r="K182" s="1351"/>
      <c r="L182" s="1351"/>
      <c r="M182" s="1351"/>
      <c r="N182" s="1351"/>
      <c r="O182" s="1351"/>
      <c r="P182" s="1351"/>
      <c r="Q182" s="1351"/>
      <c r="R182" s="1351"/>
      <c r="S182" s="1351"/>
      <c r="T182" s="1351"/>
      <c r="U182" s="1351"/>
      <c r="V182" s="1351"/>
      <c r="W182" s="1351"/>
      <c r="X182" s="1351"/>
      <c r="Y182" s="1351"/>
      <c r="Z182" s="1351"/>
      <c r="AA182" s="1351"/>
      <c r="AB182" s="1351"/>
      <c r="AC182" s="1351"/>
      <c r="AD182" s="1351"/>
      <c r="AE182" s="1351"/>
      <c r="AF182" s="1351"/>
      <c r="AG182" s="1351"/>
      <c r="AH182" s="1351"/>
      <c r="AI182" s="1351"/>
      <c r="AJ182" s="1351"/>
      <c r="AK182" s="1351"/>
      <c r="AL182" s="1351"/>
      <c r="AM182" s="1351"/>
      <c r="AN182" s="1351"/>
      <c r="AO182" s="1351"/>
      <c r="AP182" s="1351"/>
      <c r="AQ182" s="1351"/>
      <c r="AR182" s="1351"/>
      <c r="AS182" s="1351"/>
      <c r="AT182" s="1351"/>
      <c r="AU182" s="1351"/>
      <c r="AV182" s="1351"/>
      <c r="AW182" s="1351"/>
      <c r="AX182" s="1351"/>
      <c r="AY182" s="1351"/>
      <c r="AZ182" s="1351"/>
      <c r="BA182" s="1351"/>
      <c r="BB182" s="1351"/>
      <c r="BC182" s="1351"/>
      <c r="BD182" s="1351"/>
      <c r="BE182" s="1351"/>
      <c r="BF182" s="1351"/>
      <c r="BG182" s="1351"/>
      <c r="BH182" s="1351"/>
      <c r="BI182" s="1351"/>
      <c r="BJ182" s="1351"/>
      <c r="BK182" s="1351"/>
      <c r="BL182" s="1351"/>
      <c r="BM182" s="1351"/>
      <c r="BN182" s="1351"/>
      <c r="BO182" s="1351"/>
      <c r="BP182" s="1351"/>
    </row>
    <row r="183" spans="3:68" ht="14.25">
      <c r="C183" s="1351"/>
      <c r="D183" s="1351"/>
      <c r="E183" s="1351"/>
      <c r="F183" s="1351"/>
      <c r="G183" s="1351"/>
      <c r="H183" s="1351"/>
      <c r="I183" s="1351"/>
      <c r="J183" s="1351"/>
      <c r="K183" s="1351"/>
      <c r="L183" s="1351"/>
      <c r="M183" s="1351"/>
      <c r="N183" s="1351"/>
      <c r="O183" s="1351"/>
      <c r="P183" s="1351"/>
      <c r="Q183" s="1351"/>
      <c r="R183" s="1351"/>
      <c r="S183" s="1351"/>
      <c r="T183" s="1351"/>
      <c r="U183" s="1351"/>
      <c r="V183" s="1351"/>
      <c r="W183" s="1351"/>
      <c r="X183" s="1351"/>
      <c r="Y183" s="1351"/>
      <c r="Z183" s="1351"/>
      <c r="AA183" s="1351"/>
      <c r="AB183" s="1351"/>
      <c r="AC183" s="1351"/>
      <c r="AD183" s="1351"/>
      <c r="AE183" s="1351"/>
      <c r="AF183" s="1351"/>
      <c r="AG183" s="1351"/>
      <c r="AH183" s="1351"/>
      <c r="AI183" s="1351"/>
      <c r="AJ183" s="1351"/>
      <c r="AK183" s="1351"/>
      <c r="AL183" s="1351"/>
      <c r="AM183" s="1351"/>
      <c r="AN183" s="1351"/>
      <c r="AO183" s="1351"/>
      <c r="AP183" s="1351"/>
      <c r="AQ183" s="1351"/>
      <c r="AR183" s="1351"/>
      <c r="AS183" s="1351"/>
      <c r="AT183" s="1351"/>
      <c r="AU183" s="1351"/>
      <c r="AV183" s="1351"/>
      <c r="AW183" s="1351"/>
      <c r="AX183" s="1351"/>
      <c r="AY183" s="1351"/>
      <c r="AZ183" s="1351"/>
      <c r="BA183" s="1351"/>
      <c r="BB183" s="1351"/>
      <c r="BC183" s="1351"/>
      <c r="BD183" s="1351"/>
      <c r="BE183" s="1351"/>
      <c r="BF183" s="1351"/>
      <c r="BG183" s="1351"/>
      <c r="BH183" s="1351"/>
      <c r="BI183" s="1351"/>
      <c r="BJ183" s="1351"/>
      <c r="BK183" s="1351"/>
      <c r="BL183" s="1351"/>
      <c r="BM183" s="1351"/>
      <c r="BN183" s="1351"/>
      <c r="BO183" s="1351"/>
      <c r="BP183" s="1351"/>
    </row>
    <row r="184" spans="3:68" ht="14.25">
      <c r="C184" s="1351"/>
      <c r="D184" s="1351"/>
      <c r="E184" s="1351"/>
      <c r="F184" s="1351"/>
      <c r="G184" s="1351"/>
      <c r="H184" s="1351"/>
      <c r="I184" s="1351"/>
      <c r="J184" s="1351"/>
      <c r="K184" s="1351"/>
      <c r="L184" s="1351"/>
      <c r="M184" s="1351"/>
      <c r="N184" s="1351"/>
      <c r="O184" s="1351"/>
      <c r="P184" s="1351"/>
      <c r="Q184" s="1351"/>
      <c r="R184" s="1351"/>
      <c r="S184" s="1351"/>
      <c r="T184" s="1351"/>
      <c r="U184" s="1351"/>
      <c r="V184" s="1351"/>
      <c r="W184" s="1351"/>
      <c r="X184" s="1351"/>
      <c r="Y184" s="1351"/>
      <c r="Z184" s="1351"/>
      <c r="AA184" s="1351"/>
      <c r="AB184" s="1351"/>
      <c r="AC184" s="1351"/>
      <c r="AD184" s="1351"/>
      <c r="AE184" s="1351"/>
      <c r="AF184" s="1351"/>
      <c r="AG184" s="1351"/>
      <c r="AH184" s="1351"/>
      <c r="AI184" s="1351"/>
      <c r="AJ184" s="1351"/>
      <c r="AK184" s="1351"/>
      <c r="AL184" s="1351"/>
      <c r="AM184" s="1351"/>
      <c r="AN184" s="1351"/>
      <c r="AO184" s="1351"/>
      <c r="AP184" s="1351"/>
      <c r="AQ184" s="1351"/>
      <c r="AR184" s="1351"/>
      <c r="AS184" s="1351"/>
      <c r="AT184" s="1351"/>
      <c r="AU184" s="1351"/>
      <c r="AV184" s="1351"/>
      <c r="AW184" s="1351"/>
      <c r="AX184" s="1351"/>
      <c r="AY184" s="1351"/>
      <c r="AZ184" s="1351"/>
      <c r="BA184" s="1351"/>
      <c r="BB184" s="1351"/>
      <c r="BC184" s="1351"/>
      <c r="BD184" s="1351"/>
      <c r="BE184" s="1351"/>
      <c r="BF184" s="1351"/>
      <c r="BG184" s="1351"/>
      <c r="BH184" s="1351"/>
      <c r="BI184" s="1351"/>
      <c r="BJ184" s="1351"/>
      <c r="BK184" s="1351"/>
      <c r="BL184" s="1351"/>
      <c r="BM184" s="1351"/>
      <c r="BN184" s="1351"/>
      <c r="BO184" s="1351"/>
      <c r="BP184" s="1351"/>
    </row>
    <row r="185" spans="3:68" ht="14.25">
      <c r="C185" s="1351"/>
      <c r="D185" s="1351"/>
      <c r="E185" s="1351"/>
      <c r="F185" s="1351"/>
      <c r="G185" s="1351"/>
      <c r="H185" s="1351"/>
      <c r="I185" s="1351"/>
      <c r="J185" s="1351"/>
      <c r="K185" s="1351"/>
      <c r="L185" s="1351"/>
      <c r="M185" s="1351"/>
      <c r="N185" s="1351"/>
      <c r="O185" s="1351"/>
      <c r="P185" s="1351"/>
      <c r="Q185" s="1351"/>
      <c r="R185" s="1351"/>
      <c r="S185" s="1351"/>
      <c r="T185" s="1351"/>
      <c r="U185" s="1351"/>
      <c r="V185" s="1351"/>
      <c r="W185" s="1351"/>
      <c r="X185" s="1351"/>
      <c r="Y185" s="1351"/>
      <c r="Z185" s="1351"/>
      <c r="AA185" s="1351"/>
      <c r="AB185" s="1351"/>
      <c r="AC185" s="1351"/>
      <c r="AD185" s="1351"/>
      <c r="AE185" s="1351"/>
      <c r="AF185" s="1351"/>
      <c r="AG185" s="1351"/>
      <c r="AH185" s="1351"/>
      <c r="AI185" s="1351"/>
      <c r="AJ185" s="1351"/>
      <c r="AK185" s="1351"/>
      <c r="AL185" s="1351"/>
      <c r="AM185" s="1351"/>
      <c r="AN185" s="1351"/>
      <c r="AO185" s="1351"/>
      <c r="AP185" s="1351"/>
      <c r="AQ185" s="1351"/>
      <c r="AR185" s="1351"/>
      <c r="AS185" s="1351"/>
      <c r="AT185" s="1351"/>
      <c r="AU185" s="1351"/>
      <c r="AV185" s="1351"/>
      <c r="AW185" s="1351"/>
      <c r="AX185" s="1351"/>
      <c r="AY185" s="1351"/>
      <c r="AZ185" s="1351"/>
      <c r="BA185" s="1351"/>
      <c r="BB185" s="1351"/>
      <c r="BC185" s="1351"/>
      <c r="BD185" s="1351"/>
      <c r="BE185" s="1351"/>
      <c r="BF185" s="1351"/>
      <c r="BG185" s="1351"/>
      <c r="BH185" s="1351"/>
      <c r="BI185" s="1351"/>
      <c r="BJ185" s="1351"/>
      <c r="BK185" s="1351"/>
      <c r="BL185" s="1351"/>
      <c r="BM185" s="1351"/>
      <c r="BN185" s="1351"/>
      <c r="BO185" s="1351"/>
      <c r="BP185" s="1351"/>
    </row>
    <row r="186" spans="3:68" ht="14.25">
      <c r="C186" s="1351"/>
      <c r="D186" s="1351"/>
      <c r="E186" s="1351"/>
      <c r="F186" s="1351"/>
      <c r="G186" s="1351"/>
      <c r="H186" s="1351"/>
      <c r="I186" s="1351"/>
      <c r="J186" s="1351"/>
      <c r="K186" s="1351"/>
      <c r="L186" s="1351"/>
      <c r="M186" s="1351"/>
      <c r="N186" s="1351"/>
      <c r="O186" s="1351"/>
      <c r="P186" s="1351"/>
      <c r="Q186" s="1351"/>
      <c r="R186" s="1351"/>
      <c r="S186" s="1351"/>
      <c r="T186" s="1351"/>
      <c r="U186" s="1351"/>
      <c r="V186" s="1351"/>
      <c r="W186" s="1351"/>
      <c r="X186" s="1351"/>
      <c r="Y186" s="1351"/>
      <c r="Z186" s="1351"/>
      <c r="AA186" s="1351"/>
      <c r="AB186" s="1351"/>
      <c r="AC186" s="1351"/>
      <c r="AD186" s="1351"/>
      <c r="AE186" s="1351"/>
      <c r="AF186" s="1351"/>
      <c r="AG186" s="1351"/>
      <c r="AH186" s="1351"/>
      <c r="AI186" s="1351"/>
      <c r="AJ186" s="1351"/>
      <c r="AK186" s="1351"/>
      <c r="AL186" s="1351"/>
      <c r="AM186" s="1351"/>
      <c r="AN186" s="1351"/>
      <c r="AO186" s="1351"/>
      <c r="AP186" s="1351"/>
      <c r="AQ186" s="1351"/>
      <c r="AR186" s="1351"/>
      <c r="AS186" s="1351"/>
      <c r="AT186" s="1351"/>
      <c r="AU186" s="1351"/>
      <c r="AV186" s="1351"/>
      <c r="AW186" s="1351"/>
      <c r="AX186" s="1351"/>
      <c r="AY186" s="1351"/>
      <c r="AZ186" s="1351"/>
      <c r="BA186" s="1351"/>
      <c r="BB186" s="1351"/>
      <c r="BC186" s="1351"/>
      <c r="BD186" s="1351"/>
      <c r="BE186" s="1351"/>
      <c r="BF186" s="1351"/>
      <c r="BG186" s="1351"/>
      <c r="BH186" s="1351"/>
      <c r="BI186" s="1351"/>
      <c r="BJ186" s="1351"/>
      <c r="BK186" s="1351"/>
      <c r="BL186" s="1351"/>
      <c r="BM186" s="1351"/>
      <c r="BN186" s="1351"/>
      <c r="BO186" s="1351"/>
      <c r="BP186" s="1351"/>
    </row>
    <row r="187" spans="3:68" ht="14.25">
      <c r="C187" s="1351"/>
      <c r="D187" s="1351"/>
      <c r="E187" s="1351"/>
      <c r="F187" s="1351"/>
      <c r="G187" s="1351"/>
      <c r="H187" s="1351"/>
      <c r="I187" s="1351"/>
      <c r="J187" s="1351"/>
      <c r="K187" s="1351"/>
      <c r="L187" s="1351"/>
      <c r="M187" s="1351"/>
      <c r="N187" s="1351"/>
      <c r="O187" s="1351"/>
      <c r="P187" s="1351"/>
      <c r="Q187" s="1351"/>
      <c r="R187" s="1351"/>
      <c r="S187" s="1351"/>
      <c r="T187" s="1351"/>
      <c r="U187" s="1351"/>
      <c r="V187" s="1351"/>
      <c r="W187" s="1351"/>
      <c r="X187" s="1351"/>
      <c r="Y187" s="1351"/>
      <c r="Z187" s="1351"/>
      <c r="AA187" s="1351"/>
      <c r="AB187" s="1351"/>
      <c r="AC187" s="1351"/>
      <c r="AD187" s="1351"/>
      <c r="AE187" s="1351"/>
      <c r="AF187" s="1351"/>
      <c r="AG187" s="1351"/>
      <c r="AH187" s="1351"/>
      <c r="AI187" s="1351"/>
      <c r="AJ187" s="1351"/>
      <c r="AK187" s="1351"/>
      <c r="AL187" s="1351"/>
      <c r="AM187" s="1351"/>
      <c r="AN187" s="1351"/>
      <c r="AO187" s="1351"/>
      <c r="AP187" s="1351"/>
      <c r="AQ187" s="1351"/>
      <c r="AR187" s="1351"/>
      <c r="AS187" s="1351"/>
      <c r="AT187" s="1351"/>
      <c r="AU187" s="1351"/>
      <c r="AV187" s="1351"/>
      <c r="AW187" s="1351"/>
      <c r="AX187" s="1351"/>
      <c r="AY187" s="1351"/>
      <c r="AZ187" s="1351"/>
      <c r="BA187" s="1351"/>
      <c r="BB187" s="1351"/>
      <c r="BC187" s="1351"/>
      <c r="BD187" s="1351"/>
      <c r="BE187" s="1351"/>
      <c r="BF187" s="1351"/>
      <c r="BG187" s="1351"/>
      <c r="BH187" s="1351"/>
      <c r="BI187" s="1351"/>
      <c r="BJ187" s="1351"/>
      <c r="BK187" s="1351"/>
      <c r="BL187" s="1351"/>
      <c r="BM187" s="1351"/>
      <c r="BN187" s="1351"/>
      <c r="BO187" s="1351"/>
      <c r="BP187" s="1351"/>
    </row>
    <row r="188" spans="3:68" ht="14.25">
      <c r="C188" s="1351"/>
      <c r="D188" s="1351"/>
      <c r="E188" s="1351"/>
      <c r="F188" s="1351"/>
      <c r="G188" s="1351"/>
      <c r="H188" s="1351"/>
      <c r="I188" s="1351"/>
      <c r="J188" s="1351"/>
      <c r="K188" s="1351"/>
      <c r="L188" s="1351"/>
      <c r="M188" s="1351"/>
      <c r="N188" s="1351"/>
      <c r="O188" s="1351"/>
      <c r="P188" s="1351"/>
      <c r="Q188" s="1351"/>
      <c r="R188" s="1351"/>
      <c r="S188" s="1351"/>
      <c r="T188" s="1351"/>
      <c r="U188" s="1351"/>
      <c r="V188" s="1351"/>
      <c r="W188" s="1351"/>
      <c r="X188" s="1351"/>
      <c r="Y188" s="1351"/>
      <c r="Z188" s="1351"/>
      <c r="AA188" s="1351"/>
      <c r="AB188" s="1351"/>
      <c r="AC188" s="1351"/>
      <c r="AD188" s="1351"/>
      <c r="AE188" s="1351"/>
      <c r="AF188" s="1351"/>
      <c r="AG188" s="1351"/>
      <c r="AH188" s="1351"/>
      <c r="AI188" s="1351"/>
      <c r="AJ188" s="1351"/>
      <c r="AK188" s="1351"/>
      <c r="AL188" s="1351"/>
      <c r="AM188" s="1351"/>
      <c r="AN188" s="1351"/>
      <c r="AO188" s="1351"/>
      <c r="AP188" s="1351"/>
      <c r="AQ188" s="1351"/>
      <c r="AR188" s="1351"/>
      <c r="AS188" s="1351"/>
      <c r="AT188" s="1351"/>
      <c r="AU188" s="1351"/>
      <c r="AV188" s="1351"/>
      <c r="AW188" s="1351"/>
      <c r="AX188" s="1351"/>
      <c r="AY188" s="1351"/>
      <c r="AZ188" s="1351"/>
      <c r="BA188" s="1351"/>
      <c r="BB188" s="1351"/>
      <c r="BC188" s="1351"/>
      <c r="BD188" s="1351"/>
      <c r="BE188" s="1351"/>
      <c r="BF188" s="1351"/>
      <c r="BG188" s="1351"/>
      <c r="BH188" s="1351"/>
      <c r="BI188" s="1351"/>
      <c r="BJ188" s="1351"/>
      <c r="BK188" s="1351"/>
      <c r="BL188" s="1351"/>
      <c r="BM188" s="1351"/>
      <c r="BN188" s="1351"/>
      <c r="BO188" s="1351"/>
      <c r="BP188" s="1351"/>
    </row>
    <row r="189" spans="3:68" ht="14.25">
      <c r="C189" s="1351"/>
      <c r="D189" s="1351"/>
      <c r="E189" s="1351"/>
      <c r="F189" s="1351"/>
      <c r="G189" s="1351"/>
      <c r="H189" s="1351"/>
      <c r="I189" s="1351"/>
      <c r="J189" s="1351"/>
      <c r="K189" s="1351"/>
      <c r="L189" s="1351"/>
      <c r="M189" s="1351"/>
      <c r="N189" s="1351"/>
      <c r="O189" s="1351"/>
      <c r="P189" s="1351"/>
      <c r="Q189" s="1351"/>
      <c r="R189" s="1351"/>
      <c r="S189" s="1351"/>
      <c r="T189" s="1351"/>
      <c r="U189" s="1351"/>
      <c r="V189" s="1351"/>
      <c r="W189" s="1351"/>
      <c r="X189" s="1351"/>
      <c r="Y189" s="1351"/>
      <c r="Z189" s="1351"/>
      <c r="AA189" s="1351"/>
      <c r="AB189" s="1351"/>
      <c r="AC189" s="1351"/>
      <c r="AD189" s="1351"/>
      <c r="AE189" s="1351"/>
      <c r="AF189" s="1351"/>
      <c r="AG189" s="1351"/>
      <c r="AH189" s="1351"/>
      <c r="AI189" s="1351"/>
      <c r="AJ189" s="1351"/>
      <c r="AK189" s="1351"/>
      <c r="AL189" s="1351"/>
      <c r="AM189" s="1351"/>
      <c r="AN189" s="1351"/>
      <c r="AO189" s="1351"/>
      <c r="AP189" s="1351"/>
      <c r="AQ189" s="1351"/>
      <c r="AR189" s="1351"/>
      <c r="AS189" s="1351"/>
      <c r="AT189" s="1351"/>
      <c r="AU189" s="1351"/>
      <c r="AV189" s="1351"/>
      <c r="AW189" s="1351"/>
      <c r="AX189" s="1351"/>
      <c r="AY189" s="1351"/>
      <c r="AZ189" s="1351"/>
      <c r="BA189" s="1351"/>
      <c r="BB189" s="1351"/>
      <c r="BC189" s="1351"/>
      <c r="BD189" s="1351"/>
      <c r="BE189" s="1351"/>
      <c r="BF189" s="1351"/>
      <c r="BG189" s="1351"/>
      <c r="BH189" s="1351"/>
      <c r="BI189" s="1351"/>
      <c r="BJ189" s="1351"/>
      <c r="BK189" s="1351"/>
      <c r="BL189" s="1351"/>
      <c r="BM189" s="1351"/>
      <c r="BN189" s="1351"/>
      <c r="BO189" s="1351"/>
      <c r="BP189" s="1351"/>
    </row>
    <row r="190" spans="3:68" ht="14.25">
      <c r="C190" s="1351"/>
      <c r="D190" s="1351"/>
      <c r="E190" s="1351"/>
      <c r="F190" s="1351"/>
      <c r="G190" s="1351"/>
      <c r="H190" s="1351"/>
      <c r="I190" s="1351"/>
      <c r="J190" s="1351"/>
      <c r="K190" s="1351"/>
      <c r="L190" s="1351"/>
      <c r="M190" s="1351"/>
      <c r="N190" s="1351"/>
      <c r="O190" s="1351"/>
      <c r="P190" s="1351"/>
      <c r="Q190" s="1351"/>
      <c r="R190" s="1351"/>
      <c r="S190" s="1351"/>
      <c r="T190" s="1351"/>
      <c r="U190" s="1351"/>
      <c r="V190" s="1351"/>
      <c r="W190" s="1351"/>
      <c r="X190" s="1351"/>
      <c r="Y190" s="1351"/>
      <c r="Z190" s="1351"/>
      <c r="AA190" s="1351"/>
      <c r="AB190" s="1351"/>
      <c r="AC190" s="1351"/>
      <c r="AD190" s="1351"/>
      <c r="AE190" s="1351"/>
      <c r="AF190" s="1351"/>
      <c r="AG190" s="1351"/>
      <c r="AH190" s="1351"/>
      <c r="AI190" s="1351"/>
      <c r="AJ190" s="1351"/>
      <c r="AK190" s="1351"/>
      <c r="AL190" s="1351"/>
      <c r="AM190" s="1351"/>
      <c r="AN190" s="1351"/>
      <c r="AO190" s="1351"/>
      <c r="AP190" s="1351"/>
      <c r="AQ190" s="1351"/>
      <c r="AR190" s="1351"/>
      <c r="AS190" s="1351"/>
      <c r="AT190" s="1351"/>
      <c r="AU190" s="1351"/>
      <c r="AV190" s="1351"/>
      <c r="AW190" s="1351"/>
      <c r="AX190" s="1351"/>
      <c r="AY190" s="1351"/>
      <c r="AZ190" s="1351"/>
      <c r="BA190" s="1351"/>
      <c r="BB190" s="1351"/>
      <c r="BC190" s="1351"/>
      <c r="BD190" s="1351"/>
      <c r="BE190" s="1351"/>
      <c r="BF190" s="1351"/>
      <c r="BG190" s="1351"/>
      <c r="BH190" s="1351"/>
      <c r="BI190" s="1351"/>
      <c r="BJ190" s="1351"/>
      <c r="BK190" s="1351"/>
      <c r="BL190" s="1351"/>
      <c r="BM190" s="1351"/>
      <c r="BN190" s="1351"/>
      <c r="BO190" s="1351"/>
      <c r="BP190" s="1351"/>
    </row>
    <row r="191" spans="3:68" ht="14.25">
      <c r="C191" s="1351"/>
      <c r="D191" s="1351"/>
      <c r="E191" s="1351"/>
      <c r="F191" s="1351"/>
      <c r="G191" s="1351"/>
      <c r="H191" s="1351"/>
      <c r="I191" s="1351"/>
      <c r="J191" s="1351"/>
      <c r="K191" s="1351"/>
      <c r="L191" s="1351"/>
      <c r="M191" s="1351"/>
      <c r="N191" s="1351"/>
      <c r="O191" s="1351"/>
      <c r="P191" s="1351"/>
      <c r="Q191" s="1351"/>
      <c r="R191" s="1351"/>
      <c r="S191" s="1351"/>
      <c r="T191" s="1351"/>
      <c r="U191" s="1351"/>
      <c r="V191" s="1351"/>
      <c r="W191" s="1351"/>
      <c r="X191" s="1351"/>
      <c r="Y191" s="1351"/>
      <c r="Z191" s="1351"/>
      <c r="AA191" s="1351"/>
      <c r="AB191" s="1351"/>
      <c r="AC191" s="1351"/>
      <c r="AD191" s="1351"/>
      <c r="AE191" s="1351"/>
      <c r="AF191" s="1351"/>
      <c r="AG191" s="1351"/>
      <c r="AH191" s="1351"/>
      <c r="AI191" s="1351"/>
      <c r="AJ191" s="1351"/>
      <c r="AK191" s="1351"/>
      <c r="AL191" s="1351"/>
      <c r="AM191" s="1351"/>
      <c r="AN191" s="1351"/>
      <c r="AO191" s="1351"/>
      <c r="AP191" s="1351"/>
      <c r="AQ191" s="1351"/>
      <c r="AR191" s="1351"/>
      <c r="AS191" s="1351"/>
      <c r="AT191" s="1351"/>
      <c r="AU191" s="1351"/>
      <c r="AV191" s="1351"/>
      <c r="AW191" s="1351"/>
      <c r="AX191" s="1351"/>
      <c r="AY191" s="1351"/>
      <c r="AZ191" s="1351"/>
      <c r="BA191" s="1351"/>
      <c r="BB191" s="1351"/>
      <c r="BC191" s="1351"/>
      <c r="BD191" s="1351"/>
      <c r="BE191" s="1351"/>
      <c r="BF191" s="1351"/>
      <c r="BG191" s="1351"/>
      <c r="BH191" s="1351"/>
      <c r="BI191" s="1351"/>
      <c r="BJ191" s="1351"/>
      <c r="BK191" s="1351"/>
      <c r="BL191" s="1351"/>
      <c r="BM191" s="1351"/>
      <c r="BN191" s="1351"/>
      <c r="BO191" s="1351"/>
      <c r="BP191" s="1351"/>
    </row>
    <row r="192" spans="3:68" ht="14.25">
      <c r="C192" s="1351"/>
      <c r="D192" s="1351"/>
      <c r="E192" s="1351"/>
      <c r="F192" s="1351"/>
      <c r="G192" s="1351"/>
      <c r="H192" s="1351"/>
      <c r="I192" s="1351"/>
      <c r="J192" s="1351"/>
      <c r="K192" s="1351"/>
      <c r="L192" s="1351"/>
      <c r="M192" s="1351"/>
      <c r="N192" s="1351"/>
      <c r="O192" s="1351"/>
      <c r="P192" s="1351"/>
      <c r="Q192" s="1351"/>
      <c r="R192" s="1351"/>
      <c r="S192" s="1351"/>
      <c r="T192" s="1351"/>
      <c r="U192" s="1351"/>
      <c r="V192" s="1351"/>
      <c r="W192" s="1351"/>
      <c r="X192" s="1351"/>
      <c r="Y192" s="1351"/>
      <c r="Z192" s="1351"/>
      <c r="AA192" s="1351"/>
      <c r="AB192" s="1351"/>
      <c r="AC192" s="1351"/>
      <c r="AD192" s="1351"/>
      <c r="AE192" s="1351"/>
      <c r="AF192" s="1351"/>
      <c r="AG192" s="1351"/>
      <c r="AH192" s="1351"/>
      <c r="AI192" s="1351"/>
      <c r="AJ192" s="1351"/>
      <c r="AK192" s="1351"/>
      <c r="AL192" s="1351"/>
      <c r="AM192" s="1351"/>
      <c r="AN192" s="1351"/>
      <c r="AO192" s="1351"/>
      <c r="AP192" s="1351"/>
      <c r="AQ192" s="1351"/>
      <c r="AR192" s="1351"/>
      <c r="AS192" s="1351"/>
      <c r="AT192" s="1351"/>
      <c r="AU192" s="1351"/>
      <c r="AV192" s="1351"/>
      <c r="AW192" s="1351"/>
      <c r="AX192" s="1351"/>
      <c r="AY192" s="1351"/>
      <c r="AZ192" s="1351"/>
      <c r="BA192" s="1351"/>
      <c r="BB192" s="1351"/>
      <c r="BC192" s="1351"/>
      <c r="BD192" s="1351"/>
      <c r="BE192" s="1351"/>
      <c r="BF192" s="1351"/>
      <c r="BG192" s="1351"/>
      <c r="BH192" s="1351"/>
      <c r="BI192" s="1351"/>
      <c r="BJ192" s="1351"/>
      <c r="BK192" s="1351"/>
      <c r="BL192" s="1351"/>
      <c r="BM192" s="1351"/>
      <c r="BN192" s="1351"/>
      <c r="BO192" s="1351"/>
      <c r="BP192" s="1351"/>
    </row>
    <row r="193" spans="3:68" ht="14.25">
      <c r="C193" s="1351"/>
      <c r="D193" s="1351"/>
      <c r="E193" s="1351"/>
      <c r="F193" s="1351"/>
      <c r="G193" s="1351"/>
      <c r="H193" s="1351"/>
      <c r="I193" s="1351"/>
      <c r="J193" s="1351"/>
      <c r="K193" s="1351"/>
      <c r="L193" s="1351"/>
      <c r="M193" s="1351"/>
      <c r="N193" s="1351"/>
      <c r="O193" s="1351"/>
      <c r="P193" s="1351"/>
      <c r="Q193" s="1351"/>
      <c r="R193" s="1351"/>
      <c r="S193" s="1351"/>
      <c r="T193" s="1351"/>
      <c r="U193" s="1351"/>
      <c r="V193" s="1351"/>
      <c r="W193" s="1351"/>
      <c r="X193" s="1351"/>
      <c r="Y193" s="1351"/>
      <c r="Z193" s="1351"/>
      <c r="AA193" s="1351"/>
      <c r="AB193" s="1351"/>
      <c r="AC193" s="1351"/>
      <c r="AD193" s="1351"/>
      <c r="AE193" s="1351"/>
      <c r="AF193" s="1351"/>
      <c r="AG193" s="1351"/>
      <c r="AH193" s="1351"/>
      <c r="AI193" s="1351"/>
      <c r="AJ193" s="1351"/>
      <c r="AK193" s="1351"/>
      <c r="AL193" s="1351"/>
      <c r="AM193" s="1351"/>
      <c r="AN193" s="1351"/>
      <c r="AO193" s="1351"/>
      <c r="AP193" s="1351"/>
      <c r="AQ193" s="1351"/>
      <c r="AR193" s="1351"/>
      <c r="AS193" s="1351"/>
      <c r="AT193" s="1351"/>
      <c r="AU193" s="1351"/>
      <c r="AV193" s="1351"/>
      <c r="AW193" s="1351"/>
      <c r="AX193" s="1351"/>
      <c r="AY193" s="1351"/>
      <c r="AZ193" s="1351"/>
      <c r="BA193" s="1351"/>
      <c r="BB193" s="1351"/>
      <c r="BC193" s="1351"/>
      <c r="BD193" s="1351"/>
      <c r="BE193" s="1351"/>
      <c r="BF193" s="1351"/>
      <c r="BG193" s="1351"/>
      <c r="BH193" s="1351"/>
      <c r="BI193" s="1351"/>
      <c r="BJ193" s="1351"/>
      <c r="BK193" s="1351"/>
      <c r="BL193" s="1351"/>
      <c r="BM193" s="1351"/>
      <c r="BN193" s="1351"/>
      <c r="BO193" s="1351"/>
      <c r="BP193" s="1351"/>
    </row>
    <row r="194" spans="3:68" ht="14.25">
      <c r="C194" s="1351"/>
      <c r="D194" s="1351"/>
      <c r="E194" s="1351"/>
      <c r="F194" s="1351"/>
      <c r="G194" s="1351"/>
      <c r="H194" s="1351"/>
      <c r="I194" s="1351"/>
      <c r="J194" s="1351"/>
      <c r="K194" s="1351"/>
      <c r="L194" s="1351"/>
      <c r="M194" s="1351"/>
      <c r="N194" s="1351"/>
      <c r="O194" s="1351"/>
      <c r="P194" s="1351"/>
      <c r="Q194" s="1351"/>
      <c r="R194" s="1351"/>
      <c r="S194" s="1351"/>
      <c r="T194" s="1351"/>
      <c r="U194" s="1351"/>
      <c r="V194" s="1351"/>
      <c r="W194" s="1351"/>
      <c r="X194" s="1351"/>
      <c r="Y194" s="1351"/>
      <c r="Z194" s="1351"/>
      <c r="AA194" s="1351"/>
      <c r="AB194" s="1351"/>
      <c r="AC194" s="1351"/>
      <c r="AD194" s="1351"/>
      <c r="AE194" s="1351"/>
      <c r="AF194" s="1351"/>
      <c r="AG194" s="1351"/>
      <c r="AH194" s="1351"/>
      <c r="AI194" s="1351"/>
      <c r="AJ194" s="1351"/>
      <c r="AK194" s="1351"/>
      <c r="AL194" s="1351"/>
      <c r="AM194" s="1351"/>
      <c r="AN194" s="1351"/>
      <c r="AO194" s="1351"/>
      <c r="AP194" s="1351"/>
      <c r="AQ194" s="1351"/>
      <c r="AR194" s="1351"/>
      <c r="AS194" s="1351"/>
      <c r="AT194" s="1351"/>
      <c r="AU194" s="1351"/>
      <c r="AV194" s="1351"/>
      <c r="AW194" s="1351"/>
      <c r="AX194" s="1351"/>
      <c r="AY194" s="1351"/>
      <c r="AZ194" s="1351"/>
      <c r="BA194" s="1351"/>
      <c r="BB194" s="1351"/>
      <c r="BC194" s="1351"/>
      <c r="BD194" s="1351"/>
      <c r="BE194" s="1351"/>
      <c r="BF194" s="1351"/>
      <c r="BG194" s="1351"/>
      <c r="BH194" s="1351"/>
      <c r="BI194" s="1351"/>
      <c r="BJ194" s="1351"/>
      <c r="BK194" s="1351"/>
      <c r="BL194" s="1351"/>
      <c r="BM194" s="1351"/>
      <c r="BN194" s="1351"/>
      <c r="BO194" s="1351"/>
      <c r="BP194" s="1351"/>
    </row>
    <row r="195" spans="3:68" ht="14.25">
      <c r="C195" s="1351"/>
      <c r="D195" s="1351"/>
      <c r="E195" s="1351"/>
      <c r="F195" s="1351"/>
      <c r="G195" s="1351"/>
      <c r="H195" s="1351"/>
      <c r="I195" s="1351"/>
      <c r="J195" s="1351"/>
      <c r="K195" s="1351"/>
      <c r="L195" s="1351"/>
      <c r="M195" s="1351"/>
      <c r="N195" s="1351"/>
      <c r="O195" s="1351"/>
      <c r="P195" s="1351"/>
      <c r="Q195" s="1351"/>
      <c r="R195" s="1351"/>
      <c r="S195" s="1351"/>
      <c r="T195" s="1351"/>
      <c r="U195" s="1351"/>
      <c r="V195" s="1351"/>
      <c r="W195" s="1351"/>
      <c r="X195" s="1351"/>
      <c r="Y195" s="1351"/>
      <c r="Z195" s="1351"/>
      <c r="AA195" s="1351"/>
      <c r="AB195" s="1351"/>
      <c r="AC195" s="1351"/>
      <c r="AD195" s="1351"/>
      <c r="AE195" s="1351"/>
      <c r="AF195" s="1351"/>
      <c r="AG195" s="1351"/>
      <c r="AH195" s="1351"/>
      <c r="AI195" s="1351"/>
      <c r="AJ195" s="1351"/>
      <c r="AK195" s="1351"/>
      <c r="AL195" s="1351"/>
      <c r="AM195" s="1351"/>
      <c r="AN195" s="1351"/>
      <c r="AO195" s="1351"/>
      <c r="AP195" s="1351"/>
      <c r="AQ195" s="1351"/>
      <c r="AR195" s="1351"/>
      <c r="AS195" s="1351"/>
      <c r="AT195" s="1351"/>
      <c r="AU195" s="1351"/>
      <c r="AV195" s="1351"/>
      <c r="AW195" s="1351"/>
      <c r="AX195" s="1351"/>
      <c r="AY195" s="1351"/>
      <c r="AZ195" s="1351"/>
      <c r="BA195" s="1351"/>
      <c r="BB195" s="1351"/>
      <c r="BC195" s="1351"/>
      <c r="BD195" s="1351"/>
      <c r="BE195" s="1351"/>
      <c r="BF195" s="1351"/>
      <c r="BG195" s="1351"/>
      <c r="BH195" s="1351"/>
      <c r="BI195" s="1351"/>
      <c r="BJ195" s="1351"/>
      <c r="BK195" s="1351"/>
      <c r="BL195" s="1351"/>
      <c r="BM195" s="1351"/>
      <c r="BN195" s="1351"/>
      <c r="BO195" s="1351"/>
      <c r="BP195" s="1351"/>
    </row>
    <row r="196" spans="3:68" ht="14.25">
      <c r="C196" s="1351"/>
      <c r="D196" s="1351"/>
      <c r="E196" s="1351"/>
      <c r="F196" s="1351"/>
      <c r="G196" s="1351"/>
      <c r="H196" s="1351"/>
      <c r="I196" s="1351"/>
      <c r="J196" s="1351"/>
      <c r="K196" s="1351"/>
      <c r="L196" s="1351"/>
      <c r="M196" s="1351"/>
      <c r="N196" s="1351"/>
      <c r="O196" s="1351"/>
      <c r="P196" s="1351"/>
      <c r="Q196" s="1351"/>
      <c r="R196" s="1351"/>
      <c r="S196" s="1351"/>
      <c r="T196" s="1351"/>
      <c r="U196" s="1351"/>
      <c r="V196" s="1351"/>
      <c r="W196" s="1351"/>
      <c r="X196" s="1351"/>
      <c r="Y196" s="1351"/>
      <c r="Z196" s="1351"/>
      <c r="AA196" s="1351"/>
      <c r="AB196" s="1351"/>
      <c r="AC196" s="1351"/>
      <c r="AD196" s="1351"/>
      <c r="AE196" s="1351"/>
      <c r="AF196" s="1351"/>
      <c r="AG196" s="1351"/>
      <c r="AH196" s="1351"/>
      <c r="AI196" s="1351"/>
      <c r="AJ196" s="1351"/>
      <c r="AK196" s="1351"/>
      <c r="AL196" s="1351"/>
      <c r="AM196" s="1351"/>
      <c r="AN196" s="1351"/>
      <c r="AO196" s="1351"/>
      <c r="AP196" s="1351"/>
      <c r="AQ196" s="1351"/>
      <c r="AR196" s="1351"/>
      <c r="AS196" s="1351"/>
      <c r="AT196" s="1351"/>
      <c r="AU196" s="1351"/>
      <c r="AV196" s="1351"/>
      <c r="AW196" s="1351"/>
      <c r="AX196" s="1351"/>
      <c r="AY196" s="1351"/>
      <c r="AZ196" s="1351"/>
      <c r="BA196" s="1351"/>
      <c r="BB196" s="1351"/>
      <c r="BC196" s="1351"/>
      <c r="BD196" s="1351"/>
      <c r="BE196" s="1351"/>
      <c r="BF196" s="1351"/>
      <c r="BG196" s="1351"/>
      <c r="BH196" s="1351"/>
      <c r="BI196" s="1351"/>
      <c r="BJ196" s="1351"/>
      <c r="BK196" s="1351"/>
      <c r="BL196" s="1351"/>
      <c r="BM196" s="1351"/>
      <c r="BN196" s="1351"/>
      <c r="BO196" s="1351"/>
      <c r="BP196" s="1351"/>
    </row>
    <row r="197" spans="3:68" ht="14.25">
      <c r="C197" s="1351"/>
      <c r="D197" s="1351"/>
      <c r="E197" s="1351"/>
      <c r="F197" s="1351"/>
      <c r="G197" s="1351"/>
      <c r="H197" s="1351"/>
      <c r="I197" s="1351"/>
      <c r="J197" s="1351"/>
      <c r="K197" s="1351"/>
      <c r="L197" s="1351"/>
      <c r="M197" s="1351"/>
      <c r="N197" s="1351"/>
      <c r="O197" s="1351"/>
      <c r="P197" s="1351"/>
      <c r="Q197" s="1351"/>
      <c r="R197" s="1351"/>
      <c r="S197" s="1351"/>
      <c r="T197" s="1351"/>
      <c r="U197" s="1351"/>
      <c r="V197" s="1351"/>
      <c r="W197" s="1351"/>
      <c r="X197" s="1351"/>
      <c r="Y197" s="1351"/>
      <c r="Z197" s="1351"/>
      <c r="AA197" s="1351"/>
      <c r="AB197" s="1351"/>
      <c r="AC197" s="1351"/>
      <c r="AD197" s="1351"/>
      <c r="AE197" s="1351"/>
      <c r="AF197" s="1351"/>
      <c r="AG197" s="1351"/>
      <c r="AH197" s="1351"/>
      <c r="AI197" s="1351"/>
      <c r="AJ197" s="1351"/>
      <c r="AK197" s="1351"/>
      <c r="AL197" s="1351"/>
      <c r="AM197" s="1351"/>
      <c r="AN197" s="1351"/>
      <c r="AO197" s="1351"/>
      <c r="AP197" s="1351"/>
      <c r="AQ197" s="1351"/>
      <c r="AR197" s="1351"/>
      <c r="AS197" s="1351"/>
      <c r="AT197" s="1351"/>
      <c r="AU197" s="1351"/>
      <c r="AV197" s="1351"/>
      <c r="AW197" s="1351"/>
      <c r="AX197" s="1351"/>
      <c r="AY197" s="1351"/>
      <c r="AZ197" s="1351"/>
      <c r="BA197" s="1351"/>
      <c r="BB197" s="1351"/>
      <c r="BC197" s="1351"/>
      <c r="BD197" s="1351"/>
      <c r="BE197" s="1351"/>
      <c r="BF197" s="1351"/>
      <c r="BG197" s="1351"/>
      <c r="BH197" s="1351"/>
      <c r="BI197" s="1351"/>
      <c r="BJ197" s="1351"/>
      <c r="BK197" s="1351"/>
      <c r="BL197" s="1351"/>
      <c r="BM197" s="1351"/>
      <c r="BN197" s="1351"/>
      <c r="BO197" s="1351"/>
      <c r="BP197" s="1351"/>
    </row>
    <row r="198" spans="3:68" ht="14.25">
      <c r="C198" s="1351"/>
      <c r="D198" s="1351"/>
      <c r="E198" s="1351"/>
      <c r="F198" s="1351"/>
      <c r="G198" s="1351"/>
      <c r="H198" s="1351"/>
      <c r="I198" s="1351"/>
      <c r="J198" s="1351"/>
      <c r="K198" s="1351"/>
      <c r="L198" s="1351"/>
      <c r="M198" s="1351"/>
      <c r="N198" s="1351"/>
      <c r="O198" s="1351"/>
      <c r="P198" s="1351"/>
      <c r="Q198" s="1351"/>
      <c r="R198" s="1351"/>
      <c r="S198" s="1351"/>
      <c r="T198" s="1351"/>
      <c r="U198" s="1351"/>
      <c r="V198" s="1351"/>
      <c r="W198" s="1351"/>
      <c r="X198" s="1351"/>
      <c r="Y198" s="1351"/>
      <c r="Z198" s="1351"/>
      <c r="AA198" s="1351"/>
      <c r="AB198" s="1351"/>
      <c r="AC198" s="1351"/>
      <c r="AD198" s="1351"/>
      <c r="AE198" s="1351"/>
      <c r="AF198" s="1351"/>
      <c r="AG198" s="1351"/>
      <c r="AH198" s="1351"/>
      <c r="AI198" s="1351"/>
      <c r="AJ198" s="1351"/>
      <c r="AK198" s="1351"/>
      <c r="AL198" s="1351"/>
      <c r="AM198" s="1351"/>
      <c r="AN198" s="1351"/>
      <c r="AO198" s="1351"/>
      <c r="AP198" s="1351"/>
      <c r="AQ198" s="1351"/>
      <c r="AR198" s="1351"/>
      <c r="AS198" s="1351"/>
      <c r="AT198" s="1351"/>
      <c r="AU198" s="1351"/>
      <c r="AV198" s="1351"/>
      <c r="AW198" s="1351"/>
      <c r="AX198" s="1351"/>
      <c r="AY198" s="1351"/>
      <c r="AZ198" s="1351"/>
      <c r="BA198" s="1351"/>
      <c r="BB198" s="1351"/>
      <c r="BC198" s="1351"/>
      <c r="BD198" s="1351"/>
      <c r="BE198" s="1351"/>
      <c r="BF198" s="1351"/>
      <c r="BG198" s="1351"/>
      <c r="BH198" s="1351"/>
      <c r="BI198" s="1351"/>
      <c r="BJ198" s="1351"/>
      <c r="BK198" s="1351"/>
      <c r="BL198" s="1351"/>
      <c r="BM198" s="1351"/>
      <c r="BN198" s="1351"/>
      <c r="BO198" s="1351"/>
      <c r="BP198" s="1351"/>
    </row>
    <row r="199" spans="3:68" ht="14.25">
      <c r="C199" s="1351"/>
      <c r="D199" s="1351"/>
      <c r="E199" s="1351"/>
      <c r="F199" s="1351"/>
      <c r="G199" s="1351"/>
      <c r="H199" s="1351"/>
      <c r="I199" s="1351"/>
      <c r="J199" s="1351"/>
      <c r="K199" s="1351"/>
      <c r="L199" s="1351"/>
      <c r="M199" s="1351"/>
      <c r="N199" s="1351"/>
      <c r="O199" s="1351"/>
      <c r="P199" s="1351"/>
      <c r="Q199" s="1351"/>
      <c r="R199" s="1351"/>
      <c r="S199" s="1351"/>
      <c r="T199" s="1351"/>
      <c r="U199" s="1351"/>
      <c r="V199" s="1351"/>
      <c r="W199" s="1351"/>
      <c r="X199" s="1351"/>
      <c r="Y199" s="1351"/>
      <c r="Z199" s="1351"/>
      <c r="AA199" s="1351"/>
      <c r="AB199" s="1351"/>
      <c r="AC199" s="1351"/>
      <c r="AD199" s="1351"/>
      <c r="AE199" s="1351"/>
      <c r="AF199" s="1351"/>
      <c r="AG199" s="1351"/>
      <c r="AH199" s="1351"/>
      <c r="AI199" s="1351"/>
      <c r="AJ199" s="1351"/>
      <c r="AK199" s="1351"/>
      <c r="AL199" s="1351"/>
      <c r="AM199" s="1351"/>
      <c r="AN199" s="1351"/>
      <c r="AO199" s="1351"/>
      <c r="AP199" s="1351"/>
      <c r="AQ199" s="1351"/>
      <c r="AR199" s="1351"/>
      <c r="AS199" s="1351"/>
      <c r="AT199" s="1351"/>
      <c r="AU199" s="1351"/>
      <c r="AV199" s="1351"/>
      <c r="AW199" s="1351"/>
      <c r="AX199" s="1351"/>
      <c r="AY199" s="1351"/>
      <c r="AZ199" s="1351"/>
      <c r="BA199" s="1351"/>
      <c r="BB199" s="1351"/>
      <c r="BC199" s="1351"/>
      <c r="BD199" s="1351"/>
      <c r="BE199" s="1351"/>
      <c r="BF199" s="1351"/>
      <c r="BG199" s="1351"/>
      <c r="BH199" s="1351"/>
      <c r="BI199" s="1351"/>
      <c r="BJ199" s="1351"/>
      <c r="BK199" s="1351"/>
      <c r="BL199" s="1351"/>
      <c r="BM199" s="1351"/>
      <c r="BN199" s="1351"/>
      <c r="BO199" s="1351"/>
      <c r="BP199" s="1351"/>
    </row>
    <row r="200" spans="3:68" ht="14.25">
      <c r="C200" s="1351"/>
      <c r="D200" s="1351"/>
      <c r="E200" s="1351"/>
      <c r="F200" s="1351"/>
      <c r="G200" s="1351"/>
      <c r="H200" s="1351"/>
      <c r="I200" s="1351"/>
      <c r="J200" s="1351"/>
      <c r="K200" s="1351"/>
      <c r="L200" s="1351"/>
      <c r="M200" s="1351"/>
      <c r="N200" s="1351"/>
      <c r="O200" s="1351"/>
      <c r="P200" s="1351"/>
      <c r="Q200" s="1351"/>
      <c r="R200" s="1351"/>
      <c r="S200" s="1351"/>
      <c r="T200" s="1351"/>
      <c r="U200" s="1351"/>
      <c r="V200" s="1351"/>
      <c r="W200" s="1351"/>
      <c r="X200" s="1351"/>
      <c r="Y200" s="1351"/>
      <c r="Z200" s="1351"/>
      <c r="AA200" s="1351"/>
      <c r="AB200" s="1351"/>
      <c r="AC200" s="1351"/>
      <c r="AD200" s="1351"/>
      <c r="AE200" s="1351"/>
      <c r="AF200" s="1351"/>
      <c r="AG200" s="1351"/>
      <c r="AH200" s="1351"/>
      <c r="AI200" s="1351"/>
      <c r="AJ200" s="1351"/>
      <c r="AK200" s="1351"/>
      <c r="AL200" s="1351"/>
      <c r="AM200" s="1351"/>
      <c r="AN200" s="1351"/>
      <c r="AO200" s="1351"/>
      <c r="AP200" s="1351"/>
      <c r="AQ200" s="1351"/>
      <c r="AR200" s="1351"/>
      <c r="AS200" s="1351"/>
      <c r="AT200" s="1351"/>
      <c r="AU200" s="1351"/>
      <c r="AV200" s="1351"/>
      <c r="AW200" s="1351"/>
      <c r="AX200" s="1351"/>
      <c r="AY200" s="1351"/>
      <c r="AZ200" s="1351"/>
      <c r="BA200" s="1351"/>
      <c r="BB200" s="1351"/>
      <c r="BC200" s="1351"/>
      <c r="BD200" s="1351"/>
      <c r="BE200" s="1351"/>
      <c r="BF200" s="1351"/>
      <c r="BG200" s="1351"/>
      <c r="BH200" s="1351"/>
      <c r="BI200" s="1351"/>
      <c r="BJ200" s="1351"/>
      <c r="BK200" s="1351"/>
      <c r="BL200" s="1351"/>
      <c r="BM200" s="1351"/>
      <c r="BN200" s="1351"/>
      <c r="BO200" s="1351"/>
      <c r="BP200" s="1351"/>
    </row>
    <row r="201" spans="3:68" ht="14.25">
      <c r="C201" s="1351"/>
      <c r="D201" s="1351"/>
      <c r="E201" s="1351"/>
      <c r="F201" s="1351"/>
      <c r="G201" s="1351"/>
      <c r="H201" s="1351"/>
      <c r="I201" s="1351"/>
      <c r="J201" s="1351"/>
      <c r="K201" s="1351"/>
      <c r="L201" s="1351"/>
      <c r="M201" s="1351"/>
      <c r="N201" s="1351"/>
      <c r="O201" s="1351"/>
      <c r="P201" s="1351"/>
      <c r="Q201" s="1351"/>
      <c r="R201" s="1351"/>
      <c r="S201" s="1351"/>
      <c r="T201" s="1351"/>
      <c r="U201" s="1351"/>
      <c r="V201" s="1351"/>
      <c r="W201" s="1351"/>
      <c r="X201" s="1351"/>
      <c r="Y201" s="1351"/>
      <c r="Z201" s="1351"/>
      <c r="AA201" s="1351"/>
      <c r="AB201" s="1351"/>
      <c r="AC201" s="1351"/>
      <c r="AD201" s="1351"/>
      <c r="AE201" s="1351"/>
      <c r="AF201" s="1351"/>
      <c r="AG201" s="1351"/>
      <c r="AH201" s="1351"/>
      <c r="AI201" s="1351"/>
      <c r="AJ201" s="1351"/>
      <c r="AK201" s="1351"/>
      <c r="AL201" s="1351"/>
      <c r="AM201" s="1351"/>
      <c r="AN201" s="1351"/>
      <c r="AO201" s="1351"/>
      <c r="AP201" s="1351"/>
      <c r="AQ201" s="1351"/>
      <c r="AR201" s="1351"/>
      <c r="AS201" s="1351"/>
      <c r="AT201" s="1351"/>
      <c r="AU201" s="1351"/>
      <c r="AV201" s="1351"/>
      <c r="AW201" s="1351"/>
      <c r="AX201" s="1351"/>
      <c r="AY201" s="1351"/>
      <c r="AZ201" s="1351"/>
      <c r="BA201" s="1351"/>
      <c r="BB201" s="1351"/>
      <c r="BC201" s="1351"/>
      <c r="BD201" s="1351"/>
      <c r="BE201" s="1351"/>
      <c r="BF201" s="1351"/>
      <c r="BG201" s="1351"/>
      <c r="BH201" s="1351"/>
      <c r="BI201" s="1351"/>
      <c r="BJ201" s="1351"/>
      <c r="BK201" s="1351"/>
      <c r="BL201" s="1351"/>
      <c r="BM201" s="1351"/>
      <c r="BN201" s="1351"/>
      <c r="BO201" s="1351"/>
      <c r="BP201" s="1351"/>
    </row>
    <row r="202" spans="3:68" ht="14.25">
      <c r="C202" s="1351"/>
      <c r="D202" s="1351"/>
      <c r="E202" s="1351"/>
      <c r="F202" s="1351"/>
      <c r="G202" s="1351"/>
      <c r="H202" s="1351"/>
      <c r="I202" s="1351"/>
      <c r="J202" s="1351"/>
      <c r="K202" s="1351"/>
      <c r="L202" s="1351"/>
      <c r="M202" s="1351"/>
      <c r="N202" s="1351"/>
      <c r="O202" s="1351"/>
      <c r="P202" s="1351"/>
      <c r="Q202" s="1351"/>
      <c r="R202" s="1351"/>
      <c r="S202" s="1351"/>
      <c r="T202" s="1351"/>
      <c r="U202" s="1351"/>
      <c r="V202" s="1351"/>
      <c r="W202" s="1351"/>
      <c r="X202" s="1351"/>
      <c r="Y202" s="1351"/>
      <c r="Z202" s="1351"/>
      <c r="AA202" s="1351"/>
      <c r="AB202" s="1351"/>
      <c r="AC202" s="1351"/>
      <c r="AD202" s="1351"/>
      <c r="AE202" s="1351"/>
      <c r="AF202" s="1351"/>
      <c r="AG202" s="1351"/>
      <c r="AH202" s="1351"/>
      <c r="AI202" s="1351"/>
      <c r="AJ202" s="1351"/>
      <c r="AK202" s="1351"/>
      <c r="AL202" s="1351"/>
      <c r="AM202" s="1351"/>
      <c r="AN202" s="1351"/>
      <c r="AO202" s="1351"/>
      <c r="AP202" s="1351"/>
      <c r="AQ202" s="1351"/>
      <c r="AR202" s="1351"/>
      <c r="AS202" s="1351"/>
      <c r="AT202" s="1351"/>
      <c r="AU202" s="1351"/>
      <c r="AV202" s="1351"/>
      <c r="AW202" s="1351"/>
      <c r="AX202" s="1351"/>
      <c r="AY202" s="1351"/>
      <c r="AZ202" s="1351"/>
      <c r="BA202" s="1351"/>
      <c r="BB202" s="1351"/>
      <c r="BC202" s="1351"/>
      <c r="BD202" s="1351"/>
      <c r="BE202" s="1351"/>
      <c r="BF202" s="1351"/>
      <c r="BG202" s="1351"/>
      <c r="BH202" s="1351"/>
      <c r="BI202" s="1351"/>
      <c r="BJ202" s="1351"/>
      <c r="BK202" s="1351"/>
      <c r="BL202" s="1351"/>
      <c r="BM202" s="1351"/>
      <c r="BN202" s="1351"/>
      <c r="BO202" s="1351"/>
      <c r="BP202" s="1351"/>
    </row>
    <row r="203" spans="3:68" ht="14.25">
      <c r="C203" s="1351"/>
      <c r="D203" s="1351"/>
      <c r="E203" s="1351"/>
      <c r="F203" s="1351"/>
      <c r="G203" s="1351"/>
      <c r="H203" s="1351"/>
      <c r="I203" s="1351"/>
      <c r="J203" s="1351"/>
      <c r="K203" s="1351"/>
      <c r="L203" s="1351"/>
      <c r="M203" s="1351"/>
      <c r="N203" s="1351"/>
      <c r="O203" s="1351"/>
      <c r="P203" s="1351"/>
      <c r="Q203" s="1351"/>
      <c r="R203" s="1351"/>
      <c r="S203" s="1351"/>
      <c r="T203" s="1351"/>
      <c r="U203" s="1351"/>
      <c r="V203" s="1351"/>
      <c r="W203" s="1351"/>
      <c r="X203" s="1351"/>
      <c r="Y203" s="1351"/>
      <c r="Z203" s="1351"/>
      <c r="AA203" s="1351"/>
      <c r="AB203" s="1351"/>
      <c r="AC203" s="1351"/>
      <c r="AD203" s="1351"/>
      <c r="AE203" s="1351"/>
      <c r="AF203" s="1351"/>
      <c r="AG203" s="1351"/>
      <c r="AH203" s="1351"/>
      <c r="AI203" s="1351"/>
      <c r="AJ203" s="1351"/>
      <c r="AK203" s="1351"/>
      <c r="AL203" s="1351"/>
      <c r="AM203" s="1351"/>
      <c r="AN203" s="1351"/>
      <c r="AO203" s="1351"/>
      <c r="AP203" s="1351"/>
      <c r="AQ203" s="1351"/>
      <c r="AR203" s="1351"/>
      <c r="AS203" s="1351"/>
      <c r="AT203" s="1351"/>
      <c r="AU203" s="1351"/>
      <c r="AV203" s="1351"/>
      <c r="AW203" s="1351"/>
      <c r="AX203" s="1351"/>
      <c r="AY203" s="1351"/>
      <c r="AZ203" s="1351"/>
      <c r="BA203" s="1351"/>
      <c r="BB203" s="1351"/>
      <c r="BC203" s="1351"/>
      <c r="BD203" s="1351"/>
      <c r="BE203" s="1351"/>
      <c r="BF203" s="1351"/>
      <c r="BG203" s="1351"/>
      <c r="BH203" s="1351"/>
      <c r="BI203" s="1351"/>
      <c r="BJ203" s="1351"/>
      <c r="BK203" s="1351"/>
      <c r="BL203" s="1351"/>
      <c r="BM203" s="1351"/>
      <c r="BN203" s="1351"/>
      <c r="BO203" s="1351"/>
      <c r="BP203" s="1351"/>
    </row>
    <row r="204" spans="3:68" ht="14.25">
      <c r="C204" s="1351"/>
      <c r="D204" s="1351"/>
      <c r="E204" s="1351"/>
      <c r="F204" s="1351"/>
      <c r="G204" s="1351"/>
      <c r="H204" s="1351"/>
      <c r="I204" s="1351"/>
      <c r="J204" s="1351"/>
      <c r="K204" s="1351"/>
      <c r="L204" s="1351"/>
      <c r="M204" s="1351"/>
      <c r="N204" s="1351"/>
      <c r="O204" s="1351"/>
      <c r="P204" s="1351"/>
      <c r="Q204" s="1351"/>
      <c r="R204" s="1351"/>
      <c r="S204" s="1351"/>
      <c r="T204" s="1351"/>
      <c r="U204" s="1351"/>
      <c r="V204" s="1351"/>
      <c r="W204" s="1351"/>
      <c r="X204" s="1351"/>
      <c r="Y204" s="1351"/>
      <c r="Z204" s="1351"/>
      <c r="AA204" s="1351"/>
      <c r="AB204" s="1351"/>
      <c r="AC204" s="1351"/>
      <c r="AD204" s="1351"/>
      <c r="AE204" s="1351"/>
      <c r="AF204" s="1351"/>
      <c r="AG204" s="1351"/>
      <c r="AH204" s="1351"/>
      <c r="AI204" s="1351"/>
      <c r="AJ204" s="1351"/>
      <c r="AK204" s="1351"/>
      <c r="AL204" s="1351"/>
      <c r="AM204" s="1351"/>
      <c r="AN204" s="1351"/>
      <c r="AO204" s="1351"/>
      <c r="AP204" s="1351"/>
      <c r="AQ204" s="1351"/>
      <c r="AR204" s="1351"/>
      <c r="AS204" s="1351"/>
      <c r="AT204" s="1351"/>
      <c r="AU204" s="1351"/>
      <c r="AV204" s="1351"/>
      <c r="AW204" s="1351"/>
      <c r="AX204" s="1351"/>
      <c r="AY204" s="1351"/>
      <c r="AZ204" s="1351"/>
      <c r="BA204" s="1351"/>
      <c r="BB204" s="1351"/>
      <c r="BC204" s="1351"/>
      <c r="BD204" s="1351"/>
      <c r="BE204" s="1351"/>
      <c r="BF204" s="1351"/>
      <c r="BG204" s="1351"/>
      <c r="BH204" s="1351"/>
      <c r="BI204" s="1351"/>
      <c r="BJ204" s="1351"/>
      <c r="BK204" s="1351"/>
      <c r="BL204" s="1351"/>
      <c r="BM204" s="1351"/>
      <c r="BN204" s="1351"/>
      <c r="BO204" s="1351"/>
      <c r="BP204" s="1351"/>
    </row>
    <row r="205" spans="3:68" ht="14.25">
      <c r="C205" s="1351"/>
      <c r="D205" s="1351"/>
      <c r="E205" s="1351"/>
      <c r="F205" s="1351"/>
      <c r="G205" s="1351"/>
      <c r="H205" s="1351"/>
      <c r="I205" s="1351"/>
      <c r="J205" s="1351"/>
      <c r="K205" s="1351"/>
      <c r="L205" s="1351"/>
      <c r="M205" s="1351"/>
      <c r="N205" s="1351"/>
      <c r="O205" s="1351"/>
      <c r="P205" s="1351"/>
      <c r="Q205" s="1351"/>
      <c r="R205" s="1351"/>
      <c r="S205" s="1351"/>
      <c r="T205" s="1351"/>
      <c r="U205" s="1351"/>
      <c r="V205" s="1351"/>
      <c r="W205" s="1351"/>
      <c r="X205" s="1351"/>
      <c r="Y205" s="1351"/>
      <c r="Z205" s="1351"/>
      <c r="AA205" s="1351"/>
      <c r="AB205" s="1351"/>
      <c r="AC205" s="1351"/>
      <c r="AD205" s="1351"/>
      <c r="AE205" s="1351"/>
      <c r="AF205" s="1351"/>
      <c r="AG205" s="1351"/>
      <c r="AH205" s="1351"/>
      <c r="AI205" s="1351"/>
      <c r="AJ205" s="1351"/>
      <c r="AK205" s="1351"/>
      <c r="AL205" s="1351"/>
      <c r="AM205" s="1351"/>
      <c r="AN205" s="1351"/>
      <c r="AO205" s="1351"/>
      <c r="AP205" s="1351"/>
      <c r="AQ205" s="1351"/>
      <c r="AR205" s="1351"/>
      <c r="AS205" s="1351"/>
      <c r="AT205" s="1351"/>
      <c r="AU205" s="1351"/>
      <c r="AV205" s="1351"/>
      <c r="AW205" s="1351"/>
      <c r="AX205" s="1351"/>
      <c r="AY205" s="1351"/>
      <c r="AZ205" s="1351"/>
      <c r="BA205" s="1351"/>
      <c r="BB205" s="1351"/>
      <c r="BC205" s="1351"/>
      <c r="BD205" s="1351"/>
      <c r="BE205" s="1351"/>
      <c r="BF205" s="1351"/>
      <c r="BG205" s="1351"/>
      <c r="BH205" s="1351"/>
      <c r="BI205" s="1351"/>
      <c r="BJ205" s="1351"/>
      <c r="BK205" s="1351"/>
      <c r="BL205" s="1351"/>
      <c r="BM205" s="1351"/>
      <c r="BN205" s="1351"/>
      <c r="BO205" s="1351"/>
      <c r="BP205" s="1351"/>
    </row>
    <row r="206" spans="3:68" ht="14.25">
      <c r="C206" s="1351"/>
      <c r="D206" s="1351"/>
      <c r="E206" s="1351"/>
      <c r="F206" s="1351"/>
      <c r="G206" s="1351"/>
      <c r="H206" s="1351"/>
      <c r="I206" s="1351"/>
      <c r="J206" s="1351"/>
      <c r="K206" s="1351"/>
      <c r="L206" s="1351"/>
      <c r="M206" s="1351"/>
      <c r="N206" s="1351"/>
      <c r="O206" s="1351"/>
      <c r="P206" s="1351"/>
      <c r="Q206" s="1351"/>
      <c r="R206" s="1351"/>
      <c r="S206" s="1351"/>
      <c r="T206" s="1351"/>
      <c r="U206" s="1351"/>
      <c r="V206" s="1351"/>
      <c r="W206" s="1351"/>
      <c r="X206" s="1351"/>
      <c r="Y206" s="1351"/>
      <c r="Z206" s="1351"/>
      <c r="AA206" s="1351"/>
      <c r="AB206" s="1351"/>
      <c r="AC206" s="1351"/>
      <c r="AD206" s="1351"/>
      <c r="AE206" s="1351"/>
      <c r="AF206" s="1351"/>
      <c r="AG206" s="1351"/>
      <c r="AH206" s="1351"/>
      <c r="AI206" s="1351"/>
      <c r="AJ206" s="1351"/>
      <c r="AK206" s="1351"/>
      <c r="AL206" s="1351"/>
      <c r="AM206" s="1351"/>
      <c r="AN206" s="1351"/>
      <c r="AO206" s="1351"/>
      <c r="AP206" s="1351"/>
      <c r="AQ206" s="1351"/>
      <c r="AR206" s="1351"/>
      <c r="AS206" s="1351"/>
      <c r="AT206" s="1351"/>
      <c r="AU206" s="1351"/>
      <c r="AV206" s="1351"/>
      <c r="AW206" s="1351"/>
      <c r="AX206" s="1351"/>
      <c r="AY206" s="1351"/>
      <c r="AZ206" s="1351"/>
      <c r="BA206" s="1351"/>
      <c r="BB206" s="1351"/>
      <c r="BC206" s="1351"/>
      <c r="BD206" s="1351"/>
      <c r="BE206" s="1351"/>
      <c r="BF206" s="1351"/>
      <c r="BG206" s="1351"/>
      <c r="BH206" s="1351"/>
      <c r="BI206" s="1351"/>
      <c r="BJ206" s="1351"/>
      <c r="BK206" s="1351"/>
      <c r="BL206" s="1351"/>
      <c r="BM206" s="1351"/>
      <c r="BN206" s="1351"/>
      <c r="BO206" s="1351"/>
      <c r="BP206" s="1351"/>
    </row>
    <row r="207" spans="3:68" ht="14.25">
      <c r="C207" s="1351"/>
      <c r="D207" s="1351"/>
      <c r="E207" s="1351"/>
      <c r="F207" s="1351"/>
      <c r="G207" s="1351"/>
      <c r="H207" s="1351"/>
      <c r="I207" s="1351"/>
      <c r="J207" s="1351"/>
      <c r="K207" s="1351"/>
      <c r="L207" s="1351"/>
      <c r="M207" s="1351"/>
      <c r="N207" s="1351"/>
      <c r="O207" s="1351"/>
      <c r="P207" s="1351"/>
      <c r="Q207" s="1351"/>
      <c r="R207" s="1351"/>
      <c r="S207" s="1351"/>
      <c r="T207" s="1351"/>
      <c r="U207" s="1351"/>
      <c r="V207" s="1351"/>
      <c r="W207" s="1351"/>
      <c r="X207" s="1351"/>
      <c r="Y207" s="1351"/>
      <c r="Z207" s="1351"/>
      <c r="AA207" s="1351"/>
      <c r="AB207" s="1351"/>
      <c r="AC207" s="1351"/>
      <c r="AD207" s="1351"/>
      <c r="AE207" s="1351"/>
      <c r="AF207" s="1351"/>
      <c r="AG207" s="1351"/>
      <c r="AH207" s="1351"/>
      <c r="AI207" s="1351"/>
      <c r="AJ207" s="1351"/>
      <c r="AK207" s="1351"/>
      <c r="AL207" s="1351"/>
      <c r="AM207" s="1351"/>
      <c r="AN207" s="1351"/>
      <c r="AO207" s="1351"/>
      <c r="AP207" s="1351"/>
      <c r="AQ207" s="1351"/>
      <c r="AR207" s="1351"/>
      <c r="AS207" s="1351"/>
      <c r="AT207" s="1351"/>
      <c r="AU207" s="1351"/>
      <c r="AV207" s="1351"/>
      <c r="AW207" s="1351"/>
      <c r="AX207" s="1351"/>
      <c r="AY207" s="1351"/>
      <c r="AZ207" s="1351"/>
      <c r="BA207" s="1351"/>
      <c r="BB207" s="1351"/>
      <c r="BC207" s="1351"/>
      <c r="BD207" s="1351"/>
      <c r="BE207" s="1351"/>
      <c r="BF207" s="1351"/>
      <c r="BG207" s="1351"/>
      <c r="BH207" s="1351"/>
      <c r="BI207" s="1351"/>
      <c r="BJ207" s="1351"/>
      <c r="BK207" s="1351"/>
      <c r="BL207" s="1351"/>
      <c r="BM207" s="1351"/>
      <c r="BN207" s="1351"/>
      <c r="BO207" s="1351"/>
      <c r="BP207" s="1351"/>
    </row>
    <row r="208" spans="3:68" ht="14.25">
      <c r="C208" s="1351"/>
      <c r="D208" s="1351"/>
      <c r="E208" s="1351"/>
      <c r="F208" s="1351"/>
      <c r="G208" s="1351"/>
      <c r="H208" s="1351"/>
      <c r="I208" s="1351"/>
      <c r="J208" s="1351"/>
      <c r="K208" s="1351"/>
      <c r="L208" s="1351"/>
      <c r="M208" s="1351"/>
      <c r="N208" s="1351"/>
      <c r="O208" s="1351"/>
      <c r="P208" s="1351"/>
      <c r="Q208" s="1351"/>
      <c r="R208" s="1351"/>
      <c r="S208" s="1351"/>
      <c r="T208" s="1351"/>
      <c r="U208" s="1351"/>
      <c r="V208" s="1351"/>
      <c r="W208" s="1351"/>
      <c r="X208" s="1351"/>
      <c r="Y208" s="1351"/>
      <c r="Z208" s="1351"/>
      <c r="AA208" s="1351"/>
      <c r="AB208" s="1351"/>
      <c r="AC208" s="1351"/>
      <c r="AD208" s="1351"/>
      <c r="AE208" s="1351"/>
      <c r="AF208" s="1351"/>
      <c r="AG208" s="1351"/>
      <c r="AH208" s="1351"/>
      <c r="AI208" s="1351"/>
      <c r="AJ208" s="1351"/>
      <c r="AK208" s="1351"/>
      <c r="AL208" s="1351"/>
      <c r="AM208" s="1351"/>
      <c r="AN208" s="1351"/>
      <c r="AO208" s="1351"/>
      <c r="AP208" s="1351"/>
      <c r="AQ208" s="1351"/>
      <c r="AR208" s="1351"/>
      <c r="AS208" s="1351"/>
      <c r="AT208" s="1351"/>
      <c r="AU208" s="1351"/>
      <c r="AV208" s="1351"/>
      <c r="AW208" s="1351"/>
      <c r="AX208" s="1351"/>
      <c r="AY208" s="1351"/>
      <c r="AZ208" s="1351"/>
      <c r="BA208" s="1351"/>
      <c r="BB208" s="1351"/>
      <c r="BC208" s="1351"/>
      <c r="BD208" s="1351"/>
      <c r="BE208" s="1351"/>
      <c r="BF208" s="1351"/>
      <c r="BG208" s="1351"/>
      <c r="BH208" s="1351"/>
      <c r="BI208" s="1351"/>
      <c r="BJ208" s="1351"/>
      <c r="BK208" s="1351"/>
      <c r="BL208" s="1351"/>
      <c r="BM208" s="1351"/>
      <c r="BN208" s="1351"/>
      <c r="BO208" s="1351"/>
      <c r="BP208" s="1351"/>
    </row>
    <row r="209" spans="3:68" ht="14.25">
      <c r="C209" s="1351"/>
      <c r="D209" s="1351"/>
      <c r="E209" s="1351"/>
      <c r="F209" s="1351"/>
      <c r="G209" s="1351"/>
      <c r="H209" s="1351"/>
      <c r="I209" s="1351"/>
      <c r="J209" s="1351"/>
      <c r="K209" s="1351"/>
      <c r="L209" s="1351"/>
      <c r="M209" s="1351"/>
      <c r="N209" s="1351"/>
      <c r="O209" s="1351"/>
      <c r="P209" s="1351"/>
      <c r="Q209" s="1351"/>
      <c r="R209" s="1351"/>
      <c r="S209" s="1351"/>
      <c r="T209" s="1351"/>
      <c r="U209" s="1351"/>
      <c r="V209" s="1351"/>
      <c r="W209" s="1351"/>
      <c r="X209" s="1351"/>
      <c r="Y209" s="1351"/>
      <c r="Z209" s="1351"/>
      <c r="AA209" s="1351"/>
      <c r="AB209" s="1351"/>
      <c r="AC209" s="1351"/>
      <c r="AD209" s="1351"/>
      <c r="AE209" s="1351"/>
      <c r="AF209" s="1351"/>
      <c r="AG209" s="1351"/>
      <c r="AH209" s="1351"/>
      <c r="AI209" s="1351"/>
      <c r="AJ209" s="1351"/>
      <c r="AK209" s="1351"/>
      <c r="AL209" s="1351"/>
      <c r="AM209" s="1351"/>
      <c r="AN209" s="1351"/>
      <c r="AO209" s="1351"/>
      <c r="AP209" s="1351"/>
      <c r="AQ209" s="1351"/>
      <c r="AR209" s="1351"/>
      <c r="AS209" s="1351"/>
      <c r="AT209" s="1351"/>
      <c r="AU209" s="1351"/>
      <c r="AV209" s="1351"/>
      <c r="AW209" s="1351"/>
      <c r="AX209" s="1351"/>
      <c r="AY209" s="1351"/>
      <c r="AZ209" s="1351"/>
      <c r="BA209" s="1351"/>
      <c r="BB209" s="1351"/>
      <c r="BC209" s="1351"/>
      <c r="BD209" s="1351"/>
      <c r="BE209" s="1351"/>
      <c r="BF209" s="1351"/>
      <c r="BG209" s="1351"/>
      <c r="BH209" s="1351"/>
      <c r="BI209" s="1351"/>
      <c r="BJ209" s="1351"/>
      <c r="BK209" s="1351"/>
      <c r="BL209" s="1351"/>
      <c r="BM209" s="1351"/>
      <c r="BN209" s="1351"/>
      <c r="BO209" s="1351"/>
      <c r="BP209" s="1351"/>
    </row>
    <row r="210" spans="3:68" ht="14.25">
      <c r="C210" s="1351"/>
      <c r="D210" s="1351"/>
      <c r="E210" s="1351"/>
      <c r="F210" s="1351"/>
      <c r="G210" s="1351"/>
      <c r="H210" s="1351"/>
      <c r="I210" s="1351"/>
      <c r="J210" s="1351"/>
      <c r="K210" s="1351"/>
      <c r="L210" s="1351"/>
      <c r="M210" s="1351"/>
      <c r="N210" s="1351"/>
      <c r="O210" s="1351"/>
      <c r="P210" s="1351"/>
      <c r="Q210" s="1351"/>
      <c r="R210" s="1351"/>
      <c r="S210" s="1351"/>
      <c r="T210" s="1351"/>
      <c r="U210" s="1351"/>
      <c r="V210" s="1351"/>
      <c r="W210" s="1351"/>
      <c r="X210" s="1351"/>
      <c r="Y210" s="1351"/>
      <c r="Z210" s="1351"/>
      <c r="AA210" s="1351"/>
      <c r="AB210" s="1351"/>
      <c r="AC210" s="1351"/>
      <c r="AD210" s="1351"/>
      <c r="AE210" s="1351"/>
      <c r="AF210" s="1351"/>
      <c r="AG210" s="1351"/>
      <c r="AH210" s="1351"/>
      <c r="AI210" s="1351"/>
      <c r="AJ210" s="1351"/>
      <c r="AK210" s="1351"/>
      <c r="AL210" s="1351"/>
      <c r="AM210" s="1351"/>
      <c r="AN210" s="1351"/>
      <c r="AO210" s="1351"/>
      <c r="AP210" s="1351"/>
      <c r="AQ210" s="1351"/>
      <c r="AR210" s="1351"/>
      <c r="AS210" s="1351"/>
      <c r="AT210" s="1351"/>
      <c r="AU210" s="1351"/>
      <c r="AV210" s="1351"/>
      <c r="AW210" s="1351"/>
      <c r="AX210" s="1351"/>
      <c r="AY210" s="1351"/>
      <c r="AZ210" s="1351"/>
      <c r="BA210" s="1351"/>
      <c r="BB210" s="1351"/>
      <c r="BC210" s="1351"/>
      <c r="BD210" s="1351"/>
      <c r="BE210" s="1351"/>
      <c r="BF210" s="1351"/>
      <c r="BG210" s="1351"/>
      <c r="BH210" s="1351"/>
      <c r="BI210" s="1351"/>
      <c r="BJ210" s="1351"/>
      <c r="BK210" s="1351"/>
      <c r="BL210" s="1351"/>
      <c r="BM210" s="1351"/>
      <c r="BN210" s="1351"/>
      <c r="BO210" s="1351"/>
      <c r="BP210" s="1351"/>
    </row>
    <row r="211" spans="3:68" ht="14.25">
      <c r="C211" s="1351"/>
      <c r="D211" s="1351"/>
      <c r="E211" s="1351"/>
      <c r="F211" s="1351"/>
      <c r="G211" s="1351"/>
      <c r="H211" s="1351"/>
      <c r="I211" s="1351"/>
      <c r="J211" s="1351"/>
      <c r="K211" s="1351"/>
      <c r="L211" s="1351"/>
      <c r="M211" s="1351"/>
      <c r="N211" s="1351"/>
      <c r="O211" s="1351"/>
      <c r="P211" s="1351"/>
      <c r="Q211" s="1351"/>
      <c r="R211" s="1351"/>
      <c r="S211" s="1351"/>
      <c r="T211" s="1351"/>
      <c r="U211" s="1351"/>
      <c r="V211" s="1351"/>
      <c r="W211" s="1351"/>
      <c r="X211" s="1351"/>
      <c r="Y211" s="1351"/>
      <c r="Z211" s="1351"/>
      <c r="AA211" s="1351"/>
      <c r="AB211" s="1351"/>
      <c r="AC211" s="1351"/>
      <c r="AD211" s="1351"/>
      <c r="AE211" s="1351"/>
      <c r="AF211" s="1351"/>
      <c r="AG211" s="1351"/>
      <c r="AH211" s="1351"/>
      <c r="AI211" s="1351"/>
      <c r="AJ211" s="1351"/>
      <c r="AK211" s="1351"/>
      <c r="AL211" s="1351"/>
      <c r="AM211" s="1351"/>
      <c r="AN211" s="1351"/>
      <c r="AO211" s="1351"/>
      <c r="AP211" s="1351"/>
      <c r="AQ211" s="1351"/>
      <c r="AR211" s="1351"/>
      <c r="AS211" s="1351"/>
      <c r="AT211" s="1351"/>
      <c r="AU211" s="1351"/>
      <c r="AV211" s="1351"/>
      <c r="AW211" s="1351"/>
      <c r="AX211" s="1351"/>
      <c r="AY211" s="1351"/>
      <c r="AZ211" s="1351"/>
      <c r="BA211" s="1351"/>
      <c r="BB211" s="1351"/>
      <c r="BC211" s="1351"/>
      <c r="BD211" s="1351"/>
      <c r="BE211" s="1351"/>
      <c r="BF211" s="1351"/>
      <c r="BG211" s="1351"/>
      <c r="BH211" s="1351"/>
      <c r="BI211" s="1351"/>
      <c r="BJ211" s="1351"/>
      <c r="BK211" s="1351"/>
      <c r="BL211" s="1351"/>
      <c r="BM211" s="1351"/>
      <c r="BN211" s="1351"/>
      <c r="BO211" s="1351"/>
      <c r="BP211" s="1351"/>
    </row>
    <row r="212" spans="3:68" ht="14.25">
      <c r="C212" s="1351"/>
      <c r="D212" s="1351"/>
      <c r="E212" s="1351"/>
      <c r="F212" s="1351"/>
      <c r="G212" s="1351"/>
      <c r="H212" s="1351"/>
      <c r="I212" s="1351"/>
      <c r="J212" s="1351"/>
      <c r="K212" s="1351"/>
      <c r="L212" s="1351"/>
      <c r="M212" s="1351"/>
      <c r="N212" s="1351"/>
      <c r="O212" s="1351"/>
      <c r="P212" s="1351"/>
      <c r="Q212" s="1351"/>
      <c r="R212" s="1351"/>
      <c r="S212" s="1351"/>
      <c r="T212" s="1351"/>
      <c r="U212" s="1351"/>
      <c r="V212" s="1351"/>
      <c r="W212" s="1351"/>
      <c r="X212" s="1351"/>
      <c r="Y212" s="1351"/>
      <c r="Z212" s="1351"/>
      <c r="AA212" s="1351"/>
      <c r="AB212" s="1351"/>
      <c r="AC212" s="1351"/>
      <c r="AD212" s="1351"/>
      <c r="AE212" s="1351"/>
      <c r="AF212" s="1351"/>
      <c r="AG212" s="1351"/>
      <c r="AH212" s="1351"/>
      <c r="AI212" s="1351"/>
      <c r="AJ212" s="1351"/>
      <c r="AK212" s="1351"/>
      <c r="AL212" s="1351"/>
      <c r="AM212" s="1351"/>
      <c r="AN212" s="1351"/>
      <c r="AO212" s="1351"/>
      <c r="AP212" s="1351"/>
      <c r="AQ212" s="1351"/>
      <c r="AR212" s="1351"/>
      <c r="AS212" s="1351"/>
      <c r="AT212" s="1351"/>
      <c r="AU212" s="1351"/>
      <c r="AV212" s="1351"/>
      <c r="AW212" s="1351"/>
      <c r="AX212" s="1351"/>
      <c r="AY212" s="1351"/>
      <c r="AZ212" s="1351"/>
      <c r="BA212" s="1351"/>
      <c r="BB212" s="1351"/>
      <c r="BC212" s="1351"/>
      <c r="BD212" s="1351"/>
      <c r="BE212" s="1351"/>
      <c r="BF212" s="1351"/>
      <c r="BG212" s="1351"/>
      <c r="BH212" s="1351"/>
      <c r="BI212" s="1351"/>
      <c r="BJ212" s="1351"/>
      <c r="BK212" s="1351"/>
      <c r="BL212" s="1351"/>
      <c r="BM212" s="1351"/>
      <c r="BN212" s="1351"/>
      <c r="BO212" s="1351"/>
      <c r="BP212" s="1351"/>
    </row>
    <row r="213" spans="3:68" ht="14.25">
      <c r="C213" s="1351"/>
      <c r="D213" s="1351"/>
      <c r="E213" s="1351"/>
      <c r="F213" s="1351"/>
      <c r="G213" s="1351"/>
      <c r="H213" s="1351"/>
      <c r="I213" s="1351"/>
      <c r="J213" s="1351"/>
      <c r="K213" s="1351"/>
      <c r="L213" s="1351"/>
      <c r="M213" s="1351"/>
      <c r="N213" s="1351"/>
      <c r="O213" s="1351"/>
      <c r="P213" s="1351"/>
      <c r="Q213" s="1351"/>
      <c r="R213" s="1351"/>
      <c r="S213" s="1351"/>
      <c r="T213" s="1351"/>
      <c r="U213" s="1351"/>
      <c r="V213" s="1351"/>
      <c r="W213" s="1351"/>
      <c r="X213" s="1351"/>
      <c r="Y213" s="1351"/>
      <c r="Z213" s="1351"/>
      <c r="AA213" s="1351"/>
      <c r="AB213" s="1351"/>
      <c r="AC213" s="1351"/>
      <c r="AD213" s="1351"/>
      <c r="AE213" s="1351"/>
      <c r="AF213" s="1351"/>
      <c r="AG213" s="1351"/>
      <c r="AH213" s="1351"/>
      <c r="AI213" s="1351"/>
      <c r="AJ213" s="1351"/>
      <c r="AK213" s="1351"/>
      <c r="AL213" s="1351"/>
      <c r="AM213" s="1351"/>
      <c r="AN213" s="1351"/>
      <c r="AO213" s="1351"/>
      <c r="AP213" s="1351"/>
      <c r="AQ213" s="1351"/>
      <c r="AR213" s="1351"/>
      <c r="AS213" s="1351"/>
      <c r="AT213" s="1351"/>
      <c r="AU213" s="1351"/>
      <c r="AV213" s="1351"/>
      <c r="AW213" s="1351"/>
      <c r="AX213" s="1351"/>
      <c r="AY213" s="1351"/>
      <c r="AZ213" s="1351"/>
      <c r="BA213" s="1351"/>
      <c r="BB213" s="1351"/>
      <c r="BC213" s="1351"/>
      <c r="BD213" s="1351"/>
      <c r="BE213" s="1351"/>
      <c r="BF213" s="1351"/>
      <c r="BG213" s="1351"/>
      <c r="BH213" s="1351"/>
      <c r="BI213" s="1351"/>
      <c r="BJ213" s="1351"/>
      <c r="BK213" s="1351"/>
      <c r="BL213" s="1351"/>
      <c r="BM213" s="1351"/>
      <c r="BN213" s="1351"/>
      <c r="BO213" s="1351"/>
      <c r="BP213" s="1351"/>
    </row>
    <row r="214" spans="3:68" ht="14.25">
      <c r="C214" s="1351"/>
      <c r="D214" s="1351"/>
      <c r="E214" s="1351"/>
      <c r="F214" s="1351"/>
      <c r="G214" s="1351"/>
      <c r="H214" s="1351"/>
      <c r="I214" s="1351"/>
      <c r="J214" s="1351"/>
      <c r="K214" s="1351"/>
      <c r="L214" s="1351"/>
      <c r="M214" s="1351"/>
      <c r="N214" s="1351"/>
      <c r="O214" s="1351"/>
      <c r="P214" s="1351"/>
      <c r="Q214" s="1351"/>
      <c r="R214" s="1351"/>
      <c r="S214" s="1351"/>
      <c r="T214" s="1351"/>
      <c r="U214" s="1351"/>
      <c r="V214" s="1351"/>
      <c r="W214" s="1351"/>
      <c r="X214" s="1351"/>
      <c r="Y214" s="1351"/>
      <c r="Z214" s="1351"/>
      <c r="AA214" s="1351"/>
      <c r="AB214" s="1351"/>
      <c r="AC214" s="1351"/>
      <c r="AD214" s="1351"/>
      <c r="AE214" s="1351"/>
      <c r="AF214" s="1351"/>
      <c r="AG214" s="1351"/>
      <c r="AH214" s="1351"/>
      <c r="AI214" s="1351"/>
      <c r="AJ214" s="1351"/>
      <c r="AK214" s="1351"/>
      <c r="AL214" s="1351"/>
      <c r="AM214" s="1351"/>
      <c r="AN214" s="1351"/>
      <c r="AO214" s="1351"/>
      <c r="AP214" s="1351"/>
      <c r="AQ214" s="1351"/>
      <c r="AR214" s="1351"/>
      <c r="AS214" s="1351"/>
      <c r="AT214" s="1351"/>
      <c r="AU214" s="1351"/>
      <c r="AV214" s="1351"/>
      <c r="AW214" s="1351"/>
      <c r="AX214" s="1351"/>
      <c r="AY214" s="1351"/>
      <c r="AZ214" s="1351"/>
      <c r="BA214" s="1351"/>
      <c r="BB214" s="1351"/>
      <c r="BC214" s="1351"/>
      <c r="BD214" s="1351"/>
      <c r="BE214" s="1351"/>
      <c r="BF214" s="1351"/>
      <c r="BG214" s="1351"/>
      <c r="BH214" s="1351"/>
      <c r="BI214" s="1351"/>
      <c r="BJ214" s="1351"/>
      <c r="BK214" s="1351"/>
      <c r="BL214" s="1351"/>
      <c r="BM214" s="1351"/>
      <c r="BN214" s="1351"/>
      <c r="BO214" s="1351"/>
      <c r="BP214" s="1351"/>
    </row>
    <row r="215" spans="3:68" ht="14.25">
      <c r="C215" s="1351"/>
      <c r="D215" s="1351"/>
      <c r="E215" s="1351"/>
      <c r="F215" s="1351"/>
      <c r="G215" s="1351"/>
      <c r="H215" s="1351"/>
      <c r="I215" s="1351"/>
      <c r="J215" s="1351"/>
      <c r="K215" s="1351"/>
      <c r="L215" s="1351"/>
      <c r="M215" s="1351"/>
      <c r="N215" s="1351"/>
      <c r="O215" s="1351"/>
      <c r="P215" s="1351"/>
      <c r="Q215" s="1351"/>
      <c r="R215" s="1351"/>
      <c r="S215" s="1351"/>
      <c r="T215" s="1351"/>
      <c r="U215" s="1351"/>
      <c r="V215" s="1351"/>
      <c r="W215" s="1351"/>
      <c r="X215" s="1351"/>
      <c r="Y215" s="1351"/>
      <c r="Z215" s="1351"/>
      <c r="AA215" s="1351"/>
      <c r="AB215" s="1351"/>
      <c r="AC215" s="1351"/>
      <c r="AD215" s="1351"/>
      <c r="AE215" s="1351"/>
      <c r="AF215" s="1351"/>
      <c r="AG215" s="1351"/>
      <c r="AH215" s="1351"/>
      <c r="AI215" s="1351"/>
      <c r="AJ215" s="1351"/>
      <c r="AK215" s="1351"/>
      <c r="AL215" s="1351"/>
      <c r="AM215" s="1351"/>
      <c r="AN215" s="1351"/>
      <c r="AO215" s="1351"/>
      <c r="AP215" s="1351"/>
      <c r="AQ215" s="1351"/>
      <c r="AR215" s="1351"/>
      <c r="AS215" s="1351"/>
      <c r="AT215" s="1351"/>
      <c r="AU215" s="1351"/>
      <c r="AV215" s="1351"/>
      <c r="AW215" s="1351"/>
      <c r="AX215" s="1351"/>
      <c r="AY215" s="1351"/>
      <c r="AZ215" s="1351"/>
      <c r="BA215" s="1351"/>
      <c r="BB215" s="1351"/>
      <c r="BC215" s="1351"/>
      <c r="BD215" s="1351"/>
      <c r="BE215" s="1351"/>
      <c r="BF215" s="1351"/>
      <c r="BG215" s="1351"/>
      <c r="BH215" s="1351"/>
      <c r="BI215" s="1351"/>
      <c r="BJ215" s="1351"/>
      <c r="BK215" s="1351"/>
      <c r="BL215" s="1351"/>
      <c r="BM215" s="1351"/>
      <c r="BN215" s="1351"/>
      <c r="BO215" s="1351"/>
      <c r="BP215" s="1351"/>
    </row>
    <row r="216" spans="3:68" ht="14.25">
      <c r="C216" s="1351"/>
      <c r="D216" s="1351"/>
      <c r="E216" s="1351"/>
      <c r="F216" s="1351"/>
      <c r="G216" s="1351"/>
      <c r="H216" s="1351"/>
      <c r="I216" s="1351"/>
      <c r="J216" s="1351"/>
      <c r="K216" s="1351"/>
      <c r="L216" s="1351"/>
      <c r="M216" s="1351"/>
      <c r="N216" s="1351"/>
      <c r="O216" s="1351"/>
      <c r="P216" s="1351"/>
      <c r="Q216" s="1351"/>
      <c r="R216" s="1351"/>
      <c r="S216" s="1351"/>
      <c r="T216" s="1351"/>
      <c r="U216" s="1351"/>
      <c r="V216" s="1351"/>
      <c r="W216" s="1351"/>
      <c r="X216" s="1351"/>
      <c r="Y216" s="1351"/>
      <c r="Z216" s="1351"/>
      <c r="AA216" s="1351"/>
      <c r="AB216" s="1351"/>
      <c r="AC216" s="1351"/>
      <c r="AD216" s="1351"/>
      <c r="AE216" s="1351"/>
      <c r="AF216" s="1351"/>
      <c r="AG216" s="1351"/>
      <c r="AH216" s="1351"/>
      <c r="AI216" s="1351"/>
      <c r="AJ216" s="1351"/>
      <c r="AK216" s="1351"/>
      <c r="AL216" s="1351"/>
      <c r="AM216" s="1351"/>
      <c r="AN216" s="1351"/>
      <c r="AO216" s="1351"/>
      <c r="AP216" s="1351"/>
      <c r="AQ216" s="1351"/>
      <c r="AR216" s="1351"/>
      <c r="AS216" s="1351"/>
      <c r="AT216" s="1351"/>
      <c r="AU216" s="1351"/>
      <c r="AV216" s="1351"/>
      <c r="AW216" s="1351"/>
      <c r="AX216" s="1351"/>
      <c r="AY216" s="1351"/>
      <c r="AZ216" s="1351"/>
      <c r="BA216" s="1351"/>
      <c r="BB216" s="1351"/>
      <c r="BC216" s="1351"/>
      <c r="BD216" s="1351"/>
      <c r="BE216" s="1351"/>
      <c r="BF216" s="1351"/>
      <c r="BG216" s="1351"/>
      <c r="BH216" s="1351"/>
      <c r="BI216" s="1351"/>
      <c r="BJ216" s="1351"/>
      <c r="BK216" s="1351"/>
      <c r="BL216" s="1351"/>
      <c r="BM216" s="1351"/>
      <c r="BN216" s="1351"/>
      <c r="BO216" s="1351"/>
      <c r="BP216" s="1351"/>
    </row>
    <row r="217" spans="3:68" ht="14.25">
      <c r="C217" s="1351"/>
      <c r="D217" s="1351"/>
      <c r="E217" s="1351"/>
      <c r="F217" s="1351"/>
      <c r="G217" s="1351"/>
      <c r="H217" s="1351"/>
      <c r="I217" s="1351"/>
      <c r="J217" s="1351"/>
      <c r="K217" s="1351"/>
      <c r="L217" s="1351"/>
      <c r="M217" s="1351"/>
      <c r="N217" s="1351"/>
      <c r="O217" s="1351"/>
      <c r="P217" s="1351"/>
      <c r="Q217" s="1351"/>
      <c r="R217" s="1351"/>
      <c r="S217" s="1351"/>
      <c r="T217" s="1351"/>
      <c r="U217" s="1351"/>
      <c r="V217" s="1351"/>
      <c r="W217" s="1351"/>
      <c r="X217" s="1351"/>
      <c r="Y217" s="1351"/>
      <c r="Z217" s="1351"/>
      <c r="AA217" s="1351"/>
      <c r="AB217" s="1351"/>
      <c r="AC217" s="1351"/>
      <c r="AD217" s="1351"/>
      <c r="AE217" s="1351"/>
      <c r="AF217" s="1351"/>
      <c r="AG217" s="1351"/>
      <c r="AH217" s="1351"/>
      <c r="AI217" s="1351"/>
      <c r="AJ217" s="1351"/>
      <c r="AK217" s="1351"/>
      <c r="AL217" s="1351"/>
      <c r="AM217" s="1351"/>
      <c r="AN217" s="1351"/>
      <c r="AO217" s="1351"/>
      <c r="AP217" s="1351"/>
      <c r="AQ217" s="1351"/>
      <c r="AR217" s="1351"/>
      <c r="AS217" s="1351"/>
      <c r="AT217" s="1351"/>
      <c r="AU217" s="1351"/>
      <c r="AV217" s="1351"/>
      <c r="AW217" s="1351"/>
      <c r="AX217" s="1351"/>
      <c r="AY217" s="1351"/>
      <c r="AZ217" s="1351"/>
      <c r="BA217" s="1351"/>
      <c r="BB217" s="1351"/>
      <c r="BC217" s="1351"/>
      <c r="BD217" s="1351"/>
      <c r="BE217" s="1351"/>
      <c r="BF217" s="1351"/>
      <c r="BG217" s="1351"/>
      <c r="BH217" s="1351"/>
      <c r="BI217" s="1351"/>
      <c r="BJ217" s="1351"/>
      <c r="BK217" s="1351"/>
      <c r="BL217" s="1351"/>
      <c r="BM217" s="1351"/>
      <c r="BN217" s="1351"/>
      <c r="BO217" s="1351"/>
      <c r="BP217" s="1351"/>
    </row>
    <row r="218" spans="3:68" ht="14.25">
      <c r="C218" s="1351"/>
      <c r="D218" s="1351"/>
      <c r="E218" s="1351"/>
      <c r="F218" s="1351"/>
      <c r="G218" s="1351"/>
      <c r="H218" s="1351"/>
      <c r="I218" s="1351"/>
      <c r="J218" s="1351"/>
      <c r="K218" s="1351"/>
      <c r="L218" s="1351"/>
      <c r="M218" s="1351"/>
      <c r="N218" s="1351"/>
      <c r="O218" s="1351"/>
      <c r="P218" s="1351"/>
      <c r="Q218" s="1351"/>
      <c r="R218" s="1351"/>
      <c r="S218" s="1351"/>
      <c r="T218" s="1351"/>
      <c r="U218" s="1351"/>
      <c r="V218" s="1351"/>
      <c r="W218" s="1351"/>
      <c r="X218" s="1351"/>
      <c r="Y218" s="1351"/>
      <c r="Z218" s="1351"/>
      <c r="AA218" s="1351"/>
      <c r="AB218" s="1351"/>
      <c r="AC218" s="1351"/>
      <c r="AD218" s="1351"/>
      <c r="AE218" s="1351"/>
      <c r="AF218" s="1351"/>
      <c r="AG218" s="1351"/>
      <c r="AH218" s="1351"/>
      <c r="AI218" s="1351"/>
      <c r="AJ218" s="1351"/>
      <c r="AK218" s="1351"/>
      <c r="AL218" s="1351"/>
      <c r="AM218" s="1351"/>
      <c r="AN218" s="1351"/>
      <c r="AO218" s="1351"/>
      <c r="AP218" s="1351"/>
      <c r="AQ218" s="1351"/>
      <c r="AR218" s="1351"/>
      <c r="AS218" s="1351"/>
      <c r="AT218" s="1351"/>
      <c r="AU218" s="1351"/>
      <c r="AV218" s="1351"/>
      <c r="AW218" s="1351"/>
      <c r="AX218" s="1351"/>
      <c r="AY218" s="1351"/>
      <c r="AZ218" s="1351"/>
      <c r="BA218" s="1351"/>
      <c r="BB218" s="1351"/>
      <c r="BC218" s="1351"/>
      <c r="BD218" s="1351"/>
      <c r="BE218" s="1351"/>
      <c r="BF218" s="1351"/>
      <c r="BG218" s="1351"/>
      <c r="BH218" s="1351"/>
      <c r="BI218" s="1351"/>
      <c r="BJ218" s="1351"/>
      <c r="BK218" s="1351"/>
      <c r="BL218" s="1351"/>
      <c r="BM218" s="1351"/>
      <c r="BN218" s="1351"/>
      <c r="BO218" s="1351"/>
      <c r="BP218" s="1351"/>
    </row>
    <row r="219" spans="3:68" ht="14.25">
      <c r="C219" s="1351"/>
      <c r="D219" s="1351"/>
      <c r="E219" s="1351"/>
      <c r="F219" s="1351"/>
      <c r="G219" s="1351"/>
      <c r="H219" s="1351"/>
      <c r="I219" s="1351"/>
      <c r="J219" s="1351"/>
      <c r="K219" s="1351"/>
      <c r="L219" s="1351"/>
      <c r="M219" s="1351"/>
      <c r="N219" s="1351"/>
      <c r="O219" s="1351"/>
      <c r="P219" s="1351"/>
      <c r="Q219" s="1351"/>
      <c r="R219" s="1351"/>
      <c r="S219" s="1351"/>
      <c r="T219" s="1351"/>
      <c r="U219" s="1351"/>
      <c r="V219" s="1351"/>
      <c r="W219" s="1351"/>
      <c r="X219" s="1351"/>
      <c r="Y219" s="1351"/>
      <c r="Z219" s="1351"/>
      <c r="AA219" s="1351"/>
      <c r="AB219" s="1351"/>
      <c r="AC219" s="1351"/>
      <c r="AD219" s="1351"/>
      <c r="AE219" s="1351"/>
      <c r="AF219" s="1351"/>
      <c r="AG219" s="1351"/>
      <c r="AH219" s="1351"/>
      <c r="AI219" s="1351"/>
      <c r="AJ219" s="1351"/>
      <c r="AK219" s="1351"/>
      <c r="AL219" s="1351"/>
      <c r="AM219" s="1351"/>
      <c r="AN219" s="1351"/>
      <c r="AO219" s="1351"/>
      <c r="AP219" s="1351"/>
      <c r="AQ219" s="1351"/>
      <c r="AR219" s="1351"/>
      <c r="AS219" s="1351"/>
      <c r="AT219" s="1351"/>
      <c r="AU219" s="1351"/>
      <c r="AV219" s="1351"/>
      <c r="AW219" s="1351"/>
      <c r="AX219" s="1351"/>
      <c r="AY219" s="1351"/>
      <c r="AZ219" s="1351"/>
      <c r="BA219" s="1351"/>
      <c r="BB219" s="1351"/>
      <c r="BC219" s="1351"/>
      <c r="BD219" s="1351"/>
      <c r="BE219" s="1351"/>
      <c r="BF219" s="1351"/>
      <c r="BG219" s="1351"/>
      <c r="BH219" s="1351"/>
      <c r="BI219" s="1351"/>
      <c r="BJ219" s="1351"/>
      <c r="BK219" s="1351"/>
      <c r="BL219" s="1351"/>
      <c r="BM219" s="1351"/>
      <c r="BN219" s="1351"/>
      <c r="BO219" s="1351"/>
      <c r="BP219" s="1351"/>
    </row>
    <row r="220" spans="3:68" ht="14.25">
      <c r="C220" s="1351"/>
      <c r="D220" s="1351"/>
      <c r="E220" s="1351"/>
      <c r="F220" s="1351"/>
      <c r="G220" s="1351"/>
      <c r="H220" s="1351"/>
      <c r="I220" s="1351"/>
      <c r="J220" s="1351"/>
      <c r="K220" s="1351"/>
      <c r="L220" s="1351"/>
      <c r="M220" s="1351"/>
      <c r="N220" s="1351"/>
      <c r="O220" s="1351"/>
      <c r="P220" s="1351"/>
      <c r="Q220" s="1351"/>
      <c r="R220" s="1351"/>
      <c r="S220" s="1351"/>
      <c r="T220" s="1351"/>
      <c r="U220" s="1351"/>
      <c r="V220" s="1351"/>
      <c r="W220" s="1351"/>
      <c r="X220" s="1351"/>
      <c r="Y220" s="1351"/>
      <c r="Z220" s="1351"/>
      <c r="AA220" s="1351"/>
      <c r="AB220" s="1351"/>
      <c r="AC220" s="1351"/>
      <c r="AD220" s="1351"/>
      <c r="AE220" s="1351"/>
      <c r="AF220" s="1351"/>
      <c r="AG220" s="1351"/>
      <c r="AH220" s="1351"/>
      <c r="AI220" s="1351"/>
      <c r="AJ220" s="1351"/>
      <c r="AK220" s="1351"/>
      <c r="AL220" s="1351"/>
      <c r="AM220" s="1351"/>
      <c r="AN220" s="1351"/>
      <c r="AO220" s="1351"/>
      <c r="AP220" s="1351"/>
      <c r="AQ220" s="1351"/>
      <c r="AR220" s="1351"/>
      <c r="AS220" s="1351"/>
      <c r="AT220" s="1351"/>
      <c r="AU220" s="1351"/>
      <c r="AV220" s="1351"/>
      <c r="AW220" s="1351"/>
      <c r="AX220" s="1351"/>
      <c r="AY220" s="1351"/>
      <c r="AZ220" s="1351"/>
      <c r="BA220" s="1351"/>
      <c r="BB220" s="1351"/>
      <c r="BC220" s="1351"/>
      <c r="BD220" s="1351"/>
      <c r="BE220" s="1351"/>
      <c r="BF220" s="1351"/>
      <c r="BG220" s="1351"/>
      <c r="BH220" s="1351"/>
      <c r="BI220" s="1351"/>
      <c r="BJ220" s="1351"/>
      <c r="BK220" s="1351"/>
      <c r="BL220" s="1351"/>
      <c r="BM220" s="1351"/>
      <c r="BN220" s="1351"/>
      <c r="BO220" s="1351"/>
      <c r="BP220" s="1351"/>
    </row>
    <row r="221" spans="3:68" ht="14.25">
      <c r="C221" s="1351"/>
      <c r="D221" s="1351"/>
      <c r="E221" s="1351"/>
      <c r="F221" s="1351"/>
      <c r="G221" s="1351"/>
      <c r="H221" s="1351"/>
      <c r="I221" s="1351"/>
      <c r="J221" s="1351"/>
      <c r="K221" s="1351"/>
      <c r="L221" s="1351"/>
      <c r="M221" s="1351"/>
      <c r="N221" s="1351"/>
      <c r="O221" s="1351"/>
      <c r="P221" s="1351"/>
      <c r="Q221" s="1351"/>
      <c r="R221" s="1351"/>
      <c r="S221" s="1351"/>
      <c r="T221" s="1351"/>
      <c r="U221" s="1351"/>
      <c r="V221" s="1351"/>
      <c r="W221" s="1351"/>
      <c r="X221" s="1351"/>
      <c r="Y221" s="1351"/>
      <c r="Z221" s="1351"/>
      <c r="AA221" s="1351"/>
      <c r="AB221" s="1351"/>
      <c r="AC221" s="1351"/>
      <c r="AD221" s="1351"/>
      <c r="AE221" s="1351"/>
      <c r="AF221" s="1351"/>
      <c r="AG221" s="1351"/>
      <c r="AH221" s="1351"/>
      <c r="AI221" s="1351"/>
      <c r="AJ221" s="1351"/>
      <c r="AK221" s="1351"/>
      <c r="AL221" s="1351"/>
      <c r="AM221" s="1351"/>
      <c r="AN221" s="1351"/>
      <c r="AO221" s="1351"/>
      <c r="AP221" s="1351"/>
      <c r="AQ221" s="1351"/>
      <c r="AR221" s="1351"/>
      <c r="AS221" s="1351"/>
      <c r="AT221" s="1351"/>
      <c r="AU221" s="1351"/>
      <c r="AV221" s="1351"/>
      <c r="AW221" s="1351"/>
      <c r="AX221" s="1351"/>
      <c r="AY221" s="1351"/>
      <c r="AZ221" s="1351"/>
      <c r="BA221" s="1351"/>
      <c r="BB221" s="1351"/>
      <c r="BC221" s="1351"/>
      <c r="BD221" s="1351"/>
      <c r="BE221" s="1351"/>
      <c r="BF221" s="1351"/>
      <c r="BG221" s="1351"/>
      <c r="BH221" s="1351"/>
      <c r="BI221" s="1351"/>
      <c r="BJ221" s="1351"/>
      <c r="BK221" s="1351"/>
      <c r="BL221" s="1351"/>
      <c r="BM221" s="1351"/>
      <c r="BN221" s="1351"/>
      <c r="BO221" s="1351"/>
      <c r="BP221" s="1351"/>
    </row>
    <row r="222" spans="3:68" ht="14.25">
      <c r="C222" s="1351"/>
      <c r="D222" s="1351"/>
      <c r="E222" s="1351"/>
      <c r="F222" s="1351"/>
      <c r="G222" s="1351"/>
      <c r="H222" s="1351"/>
      <c r="I222" s="1351"/>
      <c r="J222" s="1351"/>
      <c r="K222" s="1351"/>
      <c r="L222" s="1351"/>
      <c r="M222" s="1351"/>
      <c r="N222" s="1351"/>
      <c r="O222" s="1351"/>
      <c r="P222" s="1351"/>
      <c r="Q222" s="1351"/>
      <c r="R222" s="1351"/>
      <c r="S222" s="1351"/>
      <c r="T222" s="1351"/>
      <c r="U222" s="1351"/>
      <c r="V222" s="1351"/>
      <c r="W222" s="1351"/>
      <c r="X222" s="1351"/>
      <c r="Y222" s="1351"/>
      <c r="Z222" s="1351"/>
      <c r="AA222" s="1351"/>
      <c r="AB222" s="1351"/>
      <c r="AC222" s="1351"/>
      <c r="AD222" s="1351"/>
      <c r="AE222" s="1351"/>
      <c r="AF222" s="1351"/>
      <c r="AG222" s="1351"/>
      <c r="AH222" s="1351"/>
      <c r="AI222" s="1351"/>
      <c r="AJ222" s="1351"/>
      <c r="AK222" s="1351"/>
      <c r="AL222" s="1351"/>
      <c r="AM222" s="1351"/>
      <c r="AN222" s="1351"/>
      <c r="AO222" s="1351"/>
      <c r="AP222" s="1351"/>
      <c r="AQ222" s="1351"/>
      <c r="AR222" s="1351"/>
      <c r="AS222" s="1351"/>
      <c r="AT222" s="1351"/>
      <c r="AU222" s="1351"/>
      <c r="AV222" s="1351"/>
      <c r="AW222" s="1351"/>
      <c r="AX222" s="1351"/>
      <c r="AY222" s="1351"/>
      <c r="AZ222" s="1351"/>
      <c r="BA222" s="1351"/>
      <c r="BB222" s="1351"/>
      <c r="BC222" s="1351"/>
      <c r="BD222" s="1351"/>
      <c r="BE222" s="1351"/>
      <c r="BF222" s="1351"/>
      <c r="BG222" s="1351"/>
      <c r="BH222" s="1351"/>
      <c r="BI222" s="1351"/>
      <c r="BJ222" s="1351"/>
      <c r="BK222" s="1351"/>
      <c r="BL222" s="1351"/>
      <c r="BM222" s="1351"/>
      <c r="BN222" s="1351"/>
      <c r="BO222" s="1351"/>
      <c r="BP222" s="1351"/>
    </row>
    <row r="223" spans="3:68" ht="14.25">
      <c r="C223" s="1351"/>
      <c r="D223" s="1351"/>
      <c r="E223" s="1351"/>
      <c r="F223" s="1351"/>
      <c r="G223" s="1351"/>
      <c r="H223" s="1351"/>
      <c r="I223" s="1351"/>
      <c r="J223" s="1351"/>
      <c r="K223" s="1351"/>
      <c r="L223" s="1351"/>
      <c r="M223" s="1351"/>
      <c r="N223" s="1351"/>
      <c r="O223" s="1351"/>
      <c r="P223" s="1351"/>
      <c r="Q223" s="1351"/>
      <c r="R223" s="1351"/>
      <c r="S223" s="1351"/>
      <c r="T223" s="1351"/>
      <c r="U223" s="1351"/>
      <c r="V223" s="1351"/>
      <c r="W223" s="1351"/>
      <c r="X223" s="1351"/>
      <c r="Y223" s="1351"/>
      <c r="Z223" s="1351"/>
      <c r="AA223" s="1351"/>
      <c r="AB223" s="1351"/>
      <c r="AC223" s="1351"/>
      <c r="AD223" s="1351"/>
      <c r="AE223" s="1351"/>
      <c r="AF223" s="1351"/>
      <c r="AG223" s="1351"/>
      <c r="AH223" s="1351"/>
      <c r="AI223" s="1351"/>
      <c r="AJ223" s="1351"/>
      <c r="AK223" s="1351"/>
      <c r="AL223" s="1351"/>
      <c r="AM223" s="1351"/>
      <c r="AN223" s="1351"/>
      <c r="AO223" s="1351"/>
      <c r="AP223" s="1351"/>
      <c r="AQ223" s="1351"/>
      <c r="AR223" s="1351"/>
      <c r="AS223" s="1351"/>
      <c r="AT223" s="1351"/>
      <c r="AU223" s="1351"/>
      <c r="AV223" s="1351"/>
      <c r="AW223" s="1351"/>
      <c r="AX223" s="1351"/>
      <c r="AY223" s="1351"/>
      <c r="AZ223" s="1351"/>
      <c r="BA223" s="1351"/>
      <c r="BB223" s="1351"/>
      <c r="BC223" s="1351"/>
      <c r="BD223" s="1351"/>
      <c r="BE223" s="1351"/>
      <c r="BF223" s="1351"/>
      <c r="BG223" s="1351"/>
      <c r="BH223" s="1351"/>
      <c r="BI223" s="1351"/>
      <c r="BJ223" s="1351"/>
      <c r="BK223" s="1351"/>
      <c r="BL223" s="1351"/>
      <c r="BM223" s="1351"/>
      <c r="BN223" s="1351"/>
      <c r="BO223" s="1351"/>
      <c r="BP223" s="1351"/>
    </row>
    <row r="224" spans="3:68" ht="14.25">
      <c r="C224" s="1351"/>
      <c r="D224" s="1351"/>
      <c r="E224" s="1351"/>
      <c r="F224" s="1351"/>
      <c r="G224" s="1351"/>
      <c r="H224" s="1351"/>
      <c r="I224" s="1351"/>
      <c r="J224" s="1351"/>
      <c r="K224" s="1351"/>
      <c r="L224" s="1351"/>
      <c r="M224" s="1351"/>
      <c r="N224" s="1351"/>
      <c r="O224" s="1351"/>
      <c r="P224" s="1351"/>
      <c r="Q224" s="1351"/>
      <c r="R224" s="1351"/>
      <c r="S224" s="1351"/>
      <c r="T224" s="1351"/>
      <c r="U224" s="1351"/>
      <c r="V224" s="1351"/>
      <c r="W224" s="1351"/>
      <c r="X224" s="1351"/>
      <c r="Y224" s="1351"/>
      <c r="Z224" s="1351"/>
      <c r="AA224" s="1351"/>
      <c r="AB224" s="1351"/>
      <c r="AC224" s="1351"/>
      <c r="AD224" s="1351"/>
      <c r="AE224" s="1351"/>
      <c r="AF224" s="1351"/>
      <c r="AG224" s="1351"/>
      <c r="AH224" s="1351"/>
      <c r="AI224" s="1351"/>
      <c r="AJ224" s="1351"/>
      <c r="AK224" s="1351"/>
      <c r="AL224" s="1351"/>
      <c r="AM224" s="1351"/>
      <c r="AN224" s="1351"/>
      <c r="AO224" s="1351"/>
      <c r="AP224" s="1351"/>
      <c r="AQ224" s="1351"/>
      <c r="AR224" s="1351"/>
      <c r="AS224" s="1351"/>
      <c r="AT224" s="1351"/>
      <c r="AU224" s="1351"/>
      <c r="AV224" s="1351"/>
      <c r="AW224" s="1351"/>
      <c r="AX224" s="1351"/>
      <c r="AY224" s="1351"/>
      <c r="AZ224" s="1351"/>
      <c r="BA224" s="1351"/>
      <c r="BB224" s="1351"/>
      <c r="BC224" s="1351"/>
      <c r="BD224" s="1351"/>
      <c r="BE224" s="1351"/>
      <c r="BF224" s="1351"/>
      <c r="BG224" s="1351"/>
      <c r="BH224" s="1351"/>
      <c r="BI224" s="1351"/>
      <c r="BJ224" s="1351"/>
      <c r="BK224" s="1351"/>
      <c r="BL224" s="1351"/>
      <c r="BM224" s="1351"/>
      <c r="BN224" s="1351"/>
      <c r="BO224" s="1351"/>
      <c r="BP224" s="1351"/>
    </row>
    <row r="225" spans="3:68" ht="14.25">
      <c r="C225" s="1351"/>
      <c r="D225" s="1351"/>
      <c r="E225" s="1351"/>
      <c r="F225" s="1351"/>
      <c r="G225" s="1351"/>
      <c r="H225" s="1351"/>
      <c r="I225" s="1351"/>
      <c r="J225" s="1351"/>
      <c r="K225" s="1351"/>
      <c r="L225" s="1351"/>
      <c r="M225" s="1351"/>
      <c r="N225" s="1351"/>
      <c r="O225" s="1351"/>
      <c r="P225" s="1351"/>
      <c r="Q225" s="1351"/>
      <c r="R225" s="1351"/>
      <c r="S225" s="1351"/>
      <c r="T225" s="1351"/>
      <c r="U225" s="1351"/>
      <c r="V225" s="1351"/>
      <c r="W225" s="1351"/>
      <c r="X225" s="1351"/>
      <c r="Y225" s="1351"/>
      <c r="Z225" s="1351"/>
      <c r="AA225" s="1351"/>
      <c r="AB225" s="1351"/>
      <c r="AC225" s="1351"/>
      <c r="AD225" s="1351"/>
      <c r="AE225" s="1351"/>
      <c r="AF225" s="1351"/>
      <c r="AG225" s="1351"/>
      <c r="AH225" s="1351"/>
      <c r="AI225" s="1351"/>
      <c r="AJ225" s="1351"/>
      <c r="AK225" s="1351"/>
      <c r="AL225" s="1351"/>
      <c r="AM225" s="1351"/>
      <c r="AN225" s="1351"/>
      <c r="AO225" s="1351"/>
      <c r="AP225" s="1351"/>
      <c r="AQ225" s="1351"/>
      <c r="AR225" s="1351"/>
      <c r="AS225" s="1351"/>
      <c r="AT225" s="1351"/>
      <c r="AU225" s="1351"/>
      <c r="AV225" s="1351"/>
      <c r="AW225" s="1351"/>
      <c r="AX225" s="1351"/>
      <c r="AY225" s="1351"/>
      <c r="AZ225" s="1351"/>
      <c r="BA225" s="1351"/>
      <c r="BB225" s="1351"/>
      <c r="BC225" s="1351"/>
      <c r="BD225" s="1351"/>
      <c r="BE225" s="1351"/>
      <c r="BF225" s="1351"/>
      <c r="BG225" s="1351"/>
      <c r="BH225" s="1351"/>
      <c r="BI225" s="1351"/>
      <c r="BJ225" s="1351"/>
      <c r="BK225" s="1351"/>
      <c r="BL225" s="1351"/>
      <c r="BM225" s="1351"/>
      <c r="BN225" s="1351"/>
      <c r="BO225" s="1351"/>
      <c r="BP225" s="1351"/>
    </row>
    <row r="226" spans="3:68" ht="14.25">
      <c r="C226" s="1351"/>
      <c r="D226" s="1351"/>
      <c r="E226" s="1351"/>
      <c r="F226" s="1351"/>
      <c r="G226" s="1351"/>
      <c r="H226" s="1351"/>
      <c r="I226" s="1351"/>
      <c r="J226" s="1351"/>
      <c r="K226" s="1351"/>
      <c r="L226" s="1351"/>
      <c r="M226" s="1351"/>
      <c r="N226" s="1351"/>
      <c r="O226" s="1351"/>
      <c r="P226" s="1351"/>
      <c r="Q226" s="1351"/>
      <c r="R226" s="1351"/>
      <c r="S226" s="1351"/>
      <c r="T226" s="1351"/>
      <c r="U226" s="1351"/>
      <c r="V226" s="1351"/>
      <c r="W226" s="1351"/>
      <c r="X226" s="1351"/>
      <c r="Y226" s="1351"/>
      <c r="Z226" s="1351"/>
      <c r="AA226" s="1351"/>
      <c r="AB226" s="1351"/>
      <c r="AC226" s="1351"/>
      <c r="AD226" s="1351"/>
      <c r="AE226" s="1351"/>
      <c r="AF226" s="1351"/>
      <c r="AG226" s="1351"/>
      <c r="AH226" s="1351"/>
      <c r="AI226" s="1351"/>
      <c r="AJ226" s="1351"/>
      <c r="AK226" s="1351"/>
      <c r="AL226" s="1351"/>
      <c r="AM226" s="1351"/>
      <c r="AN226" s="1351"/>
      <c r="AO226" s="1351"/>
      <c r="AP226" s="1351"/>
      <c r="AQ226" s="1351"/>
      <c r="AR226" s="1351"/>
      <c r="AS226" s="1351"/>
      <c r="AT226" s="1351"/>
      <c r="AU226" s="1351"/>
      <c r="AV226" s="1351"/>
      <c r="AW226" s="1351"/>
      <c r="AX226" s="1351"/>
      <c r="AY226" s="1351"/>
      <c r="AZ226" s="1351"/>
      <c r="BA226" s="1351"/>
      <c r="BB226" s="1351"/>
      <c r="BC226" s="1351"/>
      <c r="BD226" s="1351"/>
      <c r="BE226" s="1351"/>
      <c r="BF226" s="1351"/>
      <c r="BG226" s="1351"/>
      <c r="BH226" s="1351"/>
      <c r="BI226" s="1351"/>
      <c r="BJ226" s="1351"/>
      <c r="BK226" s="1351"/>
      <c r="BL226" s="1351"/>
      <c r="BM226" s="1351"/>
      <c r="BN226" s="1351"/>
      <c r="BO226" s="1351"/>
      <c r="BP226" s="1351"/>
    </row>
    <row r="227" spans="3:68" ht="14.25">
      <c r="C227" s="1351"/>
      <c r="D227" s="1351"/>
      <c r="E227" s="1351"/>
      <c r="F227" s="1351"/>
      <c r="G227" s="1351"/>
      <c r="H227" s="1351"/>
      <c r="I227" s="1351"/>
      <c r="J227" s="1351"/>
      <c r="K227" s="1351"/>
      <c r="L227" s="1351"/>
      <c r="M227" s="1351"/>
      <c r="N227" s="1351"/>
      <c r="O227" s="1351"/>
      <c r="P227" s="1351"/>
      <c r="Q227" s="1351"/>
      <c r="R227" s="1351"/>
      <c r="S227" s="1351"/>
      <c r="T227" s="1351"/>
      <c r="U227" s="1351"/>
      <c r="V227" s="1351"/>
      <c r="W227" s="1351"/>
      <c r="X227" s="1351"/>
      <c r="Y227" s="1351"/>
      <c r="Z227" s="1351"/>
      <c r="AA227" s="1351"/>
      <c r="AB227" s="1351"/>
      <c r="AC227" s="1351"/>
      <c r="AD227" s="1351"/>
      <c r="AE227" s="1351"/>
      <c r="AF227" s="1351"/>
      <c r="AG227" s="1351"/>
      <c r="AH227" s="1351"/>
      <c r="AI227" s="1351"/>
      <c r="AJ227" s="1351"/>
      <c r="AK227" s="1351"/>
      <c r="AL227" s="1351"/>
      <c r="AM227" s="1351"/>
      <c r="AN227" s="1351"/>
      <c r="AO227" s="1351"/>
      <c r="AP227" s="1351"/>
      <c r="AQ227" s="1351"/>
      <c r="AR227" s="1351"/>
      <c r="AS227" s="1351"/>
      <c r="AT227" s="1351"/>
      <c r="AU227" s="1351"/>
      <c r="AV227" s="1351"/>
      <c r="AW227" s="1351"/>
      <c r="AX227" s="1351"/>
      <c r="AY227" s="1351"/>
      <c r="AZ227" s="1351"/>
      <c r="BA227" s="1351"/>
      <c r="BB227" s="1351"/>
      <c r="BC227" s="1351"/>
      <c r="BD227" s="1351"/>
      <c r="BE227" s="1351"/>
      <c r="BF227" s="1351"/>
      <c r="BG227" s="1351"/>
      <c r="BH227" s="1351"/>
      <c r="BI227" s="1351"/>
      <c r="BJ227" s="1351"/>
      <c r="BK227" s="1351"/>
      <c r="BL227" s="1351"/>
      <c r="BM227" s="1351"/>
      <c r="BN227" s="1351"/>
      <c r="BO227" s="1351"/>
      <c r="BP227" s="1351"/>
    </row>
    <row r="228" spans="3:68" ht="14.25">
      <c r="C228" s="1351"/>
      <c r="D228" s="1351"/>
      <c r="E228" s="1351"/>
      <c r="F228" s="1351"/>
      <c r="G228" s="1351"/>
      <c r="H228" s="1351"/>
      <c r="I228" s="1351"/>
      <c r="J228" s="1351"/>
      <c r="K228" s="1351"/>
      <c r="L228" s="1351"/>
      <c r="M228" s="1351"/>
      <c r="N228" s="1351"/>
      <c r="O228" s="1351"/>
      <c r="P228" s="1351"/>
      <c r="Q228" s="1351"/>
      <c r="R228" s="1351"/>
      <c r="S228" s="1351"/>
      <c r="T228" s="1351"/>
      <c r="U228" s="1351"/>
      <c r="V228" s="1351"/>
      <c r="W228" s="1351"/>
      <c r="X228" s="1351"/>
      <c r="Y228" s="1351"/>
      <c r="Z228" s="1351"/>
      <c r="AA228" s="1351"/>
      <c r="AB228" s="1351"/>
      <c r="AC228" s="1351"/>
      <c r="AD228" s="1351"/>
      <c r="AE228" s="1351"/>
      <c r="AF228" s="1351"/>
      <c r="AG228" s="1351"/>
      <c r="AH228" s="1351"/>
      <c r="AI228" s="1351"/>
      <c r="AJ228" s="1351"/>
      <c r="AK228" s="1351"/>
      <c r="AL228" s="1351"/>
      <c r="AM228" s="1351"/>
      <c r="AN228" s="1351"/>
      <c r="AO228" s="1351"/>
      <c r="AP228" s="1351"/>
      <c r="AQ228" s="1351"/>
      <c r="AR228" s="1351"/>
      <c r="AS228" s="1351"/>
      <c r="AT228" s="1351"/>
      <c r="AU228" s="1351"/>
      <c r="AV228" s="1351"/>
      <c r="AW228" s="1351"/>
      <c r="AX228" s="1351"/>
      <c r="AY228" s="1351"/>
      <c r="AZ228" s="1351"/>
      <c r="BA228" s="1351"/>
      <c r="BB228" s="1351"/>
      <c r="BC228" s="1351"/>
      <c r="BD228" s="1351"/>
      <c r="BE228" s="1351"/>
      <c r="BF228" s="1351"/>
      <c r="BG228" s="1351"/>
      <c r="BH228" s="1351"/>
      <c r="BI228" s="1351"/>
      <c r="BJ228" s="1351"/>
      <c r="BK228" s="1351"/>
      <c r="BL228" s="1351"/>
      <c r="BM228" s="1351"/>
      <c r="BN228" s="1351"/>
      <c r="BO228" s="1351"/>
      <c r="BP228" s="1351"/>
    </row>
    <row r="229" spans="3:68" ht="14.25">
      <c r="C229" s="1351"/>
      <c r="D229" s="1351"/>
      <c r="E229" s="1351"/>
      <c r="F229" s="1351"/>
      <c r="G229" s="1351"/>
      <c r="H229" s="1351"/>
      <c r="I229" s="1351"/>
      <c r="J229" s="1351"/>
      <c r="K229" s="1351"/>
      <c r="L229" s="1351"/>
      <c r="M229" s="1351"/>
      <c r="N229" s="1351"/>
      <c r="O229" s="1351"/>
      <c r="P229" s="1351"/>
      <c r="Q229" s="1351"/>
      <c r="R229" s="1351"/>
      <c r="S229" s="1351"/>
      <c r="T229" s="1351"/>
      <c r="U229" s="1351"/>
      <c r="V229" s="1351"/>
      <c r="W229" s="1351"/>
      <c r="X229" s="1351"/>
      <c r="Y229" s="1351"/>
      <c r="Z229" s="1351"/>
      <c r="AA229" s="1351"/>
      <c r="AB229" s="1351"/>
      <c r="AC229" s="1351"/>
      <c r="AD229" s="1351"/>
      <c r="AE229" s="1351"/>
      <c r="AF229" s="1351"/>
      <c r="AG229" s="1351"/>
      <c r="AH229" s="1351"/>
      <c r="AI229" s="1351"/>
      <c r="AJ229" s="1351"/>
      <c r="AK229" s="1351"/>
      <c r="AL229" s="1351"/>
      <c r="AM229" s="1351"/>
      <c r="AN229" s="1351"/>
      <c r="AO229" s="1351"/>
      <c r="AP229" s="1351"/>
      <c r="AQ229" s="1351"/>
      <c r="AR229" s="1351"/>
      <c r="AS229" s="1351"/>
      <c r="AT229" s="1351"/>
      <c r="AU229" s="1351"/>
      <c r="AV229" s="1351"/>
      <c r="AW229" s="1351"/>
      <c r="AX229" s="1351"/>
      <c r="AY229" s="1351"/>
      <c r="AZ229" s="1351"/>
      <c r="BA229" s="1351"/>
      <c r="BB229" s="1351"/>
      <c r="BC229" s="1351"/>
      <c r="BD229" s="1351"/>
      <c r="BE229" s="1351"/>
      <c r="BF229" s="1351"/>
      <c r="BG229" s="1351"/>
      <c r="BH229" s="1351"/>
      <c r="BI229" s="1351"/>
      <c r="BJ229" s="1351"/>
      <c r="BK229" s="1351"/>
      <c r="BL229" s="1351"/>
      <c r="BM229" s="1351"/>
      <c r="BN229" s="1351"/>
      <c r="BO229" s="1351"/>
      <c r="BP229" s="1351"/>
    </row>
    <row r="230" spans="3:68" ht="14.25">
      <c r="C230" s="1351"/>
      <c r="D230" s="1351"/>
      <c r="E230" s="1351"/>
      <c r="F230" s="1351"/>
      <c r="G230" s="1351"/>
      <c r="H230" s="1351"/>
      <c r="I230" s="1351"/>
      <c r="J230" s="1351"/>
      <c r="K230" s="1351"/>
      <c r="L230" s="1351"/>
      <c r="M230" s="1351"/>
      <c r="N230" s="1351"/>
      <c r="O230" s="1351"/>
      <c r="P230" s="1351"/>
      <c r="Q230" s="1351"/>
      <c r="R230" s="1351"/>
      <c r="S230" s="1351"/>
      <c r="T230" s="1351"/>
      <c r="U230" s="1351"/>
      <c r="V230" s="1351"/>
      <c r="W230" s="1351"/>
      <c r="X230" s="1351"/>
      <c r="Y230" s="1351"/>
      <c r="Z230" s="1351"/>
      <c r="AA230" s="1351"/>
      <c r="AB230" s="1351"/>
      <c r="AC230" s="1351"/>
      <c r="AD230" s="1351"/>
      <c r="AE230" s="1351"/>
      <c r="AF230" s="1351"/>
      <c r="AG230" s="1351"/>
      <c r="AH230" s="1351"/>
      <c r="AI230" s="1351"/>
      <c r="AJ230" s="1351"/>
      <c r="AK230" s="1351"/>
      <c r="AL230" s="1351"/>
      <c r="AM230" s="1351"/>
      <c r="AN230" s="1351"/>
      <c r="AO230" s="1351"/>
      <c r="AP230" s="1351"/>
      <c r="AQ230" s="1351"/>
      <c r="AR230" s="1351"/>
      <c r="AS230" s="1351"/>
      <c r="AT230" s="1351"/>
      <c r="AU230" s="1351"/>
      <c r="AV230" s="1351"/>
      <c r="AW230" s="1351"/>
      <c r="AX230" s="1351"/>
      <c r="AY230" s="1351"/>
      <c r="AZ230" s="1351"/>
      <c r="BA230" s="1351"/>
      <c r="BB230" s="1351"/>
      <c r="BC230" s="1351"/>
      <c r="BD230" s="1351"/>
      <c r="BE230" s="1351"/>
      <c r="BF230" s="1351"/>
      <c r="BG230" s="1351"/>
      <c r="BH230" s="1351"/>
      <c r="BI230" s="1351"/>
      <c r="BJ230" s="1351"/>
      <c r="BK230" s="1351"/>
      <c r="BL230" s="1351"/>
      <c r="BM230" s="1351"/>
      <c r="BN230" s="1351"/>
      <c r="BO230" s="1351"/>
      <c r="BP230" s="1351"/>
    </row>
    <row r="231" spans="3:68" ht="14.25">
      <c r="C231" s="1351"/>
      <c r="D231" s="1351"/>
      <c r="E231" s="1351"/>
      <c r="F231" s="1351"/>
      <c r="G231" s="1351"/>
      <c r="H231" s="1351"/>
      <c r="I231" s="1351"/>
      <c r="J231" s="1351"/>
      <c r="K231" s="1351"/>
      <c r="L231" s="1351"/>
      <c r="M231" s="1351"/>
      <c r="N231" s="1351"/>
      <c r="O231" s="1351"/>
      <c r="P231" s="1351"/>
      <c r="Q231" s="1351"/>
      <c r="R231" s="1351"/>
      <c r="S231" s="1351"/>
      <c r="T231" s="1351"/>
      <c r="U231" s="1351"/>
      <c r="V231" s="1351"/>
      <c r="W231" s="1351"/>
      <c r="X231" s="1351"/>
      <c r="Y231" s="1351"/>
      <c r="Z231" s="1351"/>
      <c r="AA231" s="1351"/>
      <c r="AB231" s="1351"/>
      <c r="AC231" s="1351"/>
      <c r="AD231" s="1351"/>
      <c r="AE231" s="1351"/>
      <c r="AF231" s="1351"/>
      <c r="AG231" s="1351"/>
      <c r="AH231" s="1351"/>
      <c r="AI231" s="1351"/>
      <c r="AJ231" s="1351"/>
      <c r="AK231" s="1351"/>
      <c r="AL231" s="1351"/>
      <c r="AM231" s="1351"/>
      <c r="AN231" s="1351"/>
      <c r="AO231" s="1351"/>
      <c r="AP231" s="1351"/>
      <c r="AQ231" s="1351"/>
      <c r="AR231" s="1351"/>
      <c r="AS231" s="1351"/>
      <c r="AT231" s="1351"/>
      <c r="AU231" s="1351"/>
      <c r="AV231" s="1351"/>
      <c r="AW231" s="1351"/>
      <c r="AX231" s="1351"/>
      <c r="AY231" s="1351"/>
      <c r="AZ231" s="1351"/>
      <c r="BA231" s="1351"/>
      <c r="BB231" s="1351"/>
      <c r="BC231" s="1351"/>
      <c r="BD231" s="1351"/>
      <c r="BE231" s="1351"/>
      <c r="BF231" s="1351"/>
      <c r="BG231" s="1351"/>
      <c r="BH231" s="1351"/>
      <c r="BI231" s="1351"/>
      <c r="BJ231" s="1351"/>
      <c r="BK231" s="1351"/>
      <c r="BL231" s="1351"/>
      <c r="BM231" s="1351"/>
      <c r="BN231" s="1351"/>
      <c r="BO231" s="1351"/>
      <c r="BP231" s="1351"/>
    </row>
    <row r="232" spans="3:68" ht="14.25">
      <c r="C232" s="1351"/>
      <c r="D232" s="1351"/>
      <c r="E232" s="1351"/>
      <c r="F232" s="1351"/>
      <c r="G232" s="1351"/>
      <c r="H232" s="1351"/>
      <c r="I232" s="1351"/>
      <c r="J232" s="1351"/>
      <c r="K232" s="1351"/>
      <c r="L232" s="1351"/>
      <c r="M232" s="1351"/>
      <c r="N232" s="1351"/>
      <c r="O232" s="1351"/>
      <c r="P232" s="1351"/>
      <c r="Q232" s="1351"/>
      <c r="R232" s="1351"/>
      <c r="S232" s="1351"/>
      <c r="T232" s="1351"/>
      <c r="U232" s="1351"/>
      <c r="V232" s="1351"/>
      <c r="W232" s="1351"/>
      <c r="X232" s="1351"/>
      <c r="Y232" s="1351"/>
      <c r="Z232" s="1351"/>
      <c r="AA232" s="1351"/>
      <c r="AB232" s="1351"/>
      <c r="AC232" s="1351"/>
      <c r="AD232" s="1351"/>
      <c r="AE232" s="1351"/>
      <c r="AF232" s="1351"/>
      <c r="AG232" s="1351"/>
      <c r="AH232" s="1351"/>
      <c r="AI232" s="1351"/>
      <c r="AJ232" s="1351"/>
      <c r="AK232" s="1351"/>
      <c r="AL232" s="1351"/>
      <c r="AM232" s="1351"/>
      <c r="AN232" s="1351"/>
      <c r="AO232" s="1351"/>
      <c r="AP232" s="1351"/>
      <c r="AQ232" s="1351"/>
      <c r="AR232" s="1351"/>
      <c r="AS232" s="1351"/>
      <c r="AT232" s="1351"/>
      <c r="AU232" s="1351"/>
      <c r="AV232" s="1351"/>
      <c r="AW232" s="1351"/>
      <c r="AX232" s="1351"/>
      <c r="AY232" s="1351"/>
      <c r="AZ232" s="1351"/>
      <c r="BA232" s="1351"/>
      <c r="BB232" s="1351"/>
      <c r="BC232" s="1351"/>
      <c r="BD232" s="1351"/>
      <c r="BE232" s="1351"/>
      <c r="BF232" s="1351"/>
      <c r="BG232" s="1351"/>
      <c r="BH232" s="1351"/>
      <c r="BI232" s="1351"/>
      <c r="BJ232" s="1351"/>
      <c r="BK232" s="1351"/>
      <c r="BL232" s="1351"/>
      <c r="BM232" s="1351"/>
      <c r="BN232" s="1351"/>
      <c r="BO232" s="1351"/>
      <c r="BP232" s="1351"/>
    </row>
    <row r="233" spans="3:68" ht="14.25">
      <c r="C233" s="1351"/>
      <c r="D233" s="1351"/>
      <c r="E233" s="1351"/>
      <c r="F233" s="1351"/>
      <c r="G233" s="1351"/>
      <c r="H233" s="1351"/>
      <c r="I233" s="1351"/>
      <c r="J233" s="1351"/>
      <c r="K233" s="1351"/>
      <c r="L233" s="1351"/>
      <c r="M233" s="1351"/>
      <c r="N233" s="1351"/>
      <c r="O233" s="1351"/>
      <c r="P233" s="1351"/>
      <c r="Q233" s="1351"/>
      <c r="R233" s="1351"/>
      <c r="S233" s="1351"/>
      <c r="T233" s="1351"/>
      <c r="U233" s="1351"/>
      <c r="V233" s="1351"/>
      <c r="W233" s="1351"/>
      <c r="X233" s="1351"/>
      <c r="Y233" s="1351"/>
      <c r="Z233" s="1351"/>
      <c r="AA233" s="1351"/>
      <c r="AB233" s="1351"/>
      <c r="AC233" s="1351"/>
      <c r="AD233" s="1351"/>
      <c r="AE233" s="1351"/>
      <c r="AF233" s="1351"/>
      <c r="AG233" s="1351"/>
      <c r="AH233" s="1351"/>
      <c r="AI233" s="1351"/>
      <c r="AJ233" s="1351"/>
      <c r="AK233" s="1351"/>
      <c r="AL233" s="1351"/>
      <c r="AM233" s="1351"/>
      <c r="AN233" s="1351"/>
      <c r="AO233" s="1351"/>
      <c r="AP233" s="1351"/>
      <c r="AQ233" s="1351"/>
      <c r="AR233" s="1351"/>
      <c r="AS233" s="1351"/>
      <c r="AT233" s="1351"/>
      <c r="AU233" s="1351"/>
      <c r="AV233" s="1351"/>
      <c r="AW233" s="1351"/>
      <c r="AX233" s="1351"/>
      <c r="AY233" s="1351"/>
      <c r="AZ233" s="1351"/>
      <c r="BA233" s="1351"/>
      <c r="BB233" s="1351"/>
      <c r="BC233" s="1351"/>
      <c r="BD233" s="1351"/>
      <c r="BE233" s="1351"/>
      <c r="BF233" s="1351"/>
      <c r="BG233" s="1351"/>
      <c r="BH233" s="1351"/>
      <c r="BI233" s="1351"/>
      <c r="BJ233" s="1351"/>
      <c r="BK233" s="1351"/>
      <c r="BL233" s="1351"/>
      <c r="BM233" s="1351"/>
      <c r="BN233" s="1351"/>
      <c r="BO233" s="1351"/>
      <c r="BP233" s="1351"/>
    </row>
    <row r="234" spans="3:68" ht="14.25">
      <c r="C234" s="1351"/>
      <c r="D234" s="1351"/>
      <c r="E234" s="1351"/>
      <c r="F234" s="1351"/>
      <c r="G234" s="1351"/>
      <c r="H234" s="1351"/>
      <c r="I234" s="1351"/>
      <c r="J234" s="1351"/>
      <c r="K234" s="1351"/>
      <c r="L234" s="1351"/>
      <c r="M234" s="1351"/>
      <c r="N234" s="1351"/>
      <c r="O234" s="1351"/>
      <c r="P234" s="1351"/>
      <c r="Q234" s="1351"/>
      <c r="R234" s="1351"/>
      <c r="S234" s="1351"/>
      <c r="T234" s="1351"/>
      <c r="U234" s="1351"/>
      <c r="V234" s="1351"/>
      <c r="W234" s="1351"/>
      <c r="X234" s="1351"/>
      <c r="Y234" s="1351"/>
      <c r="Z234" s="1351"/>
      <c r="AA234" s="1351"/>
      <c r="AB234" s="1351"/>
      <c r="AC234" s="1351"/>
      <c r="AD234" s="1351"/>
      <c r="AE234" s="1351"/>
      <c r="AF234" s="1351"/>
      <c r="AG234" s="1351"/>
      <c r="AH234" s="1351"/>
      <c r="AI234" s="1351"/>
      <c r="AJ234" s="1351"/>
      <c r="AK234" s="1351"/>
      <c r="AL234" s="1351"/>
      <c r="AM234" s="1351"/>
      <c r="AN234" s="1351"/>
      <c r="AO234" s="1351"/>
      <c r="AP234" s="1351"/>
      <c r="AQ234" s="1351"/>
      <c r="AR234" s="1351"/>
      <c r="AS234" s="1351"/>
      <c r="AT234" s="1351"/>
      <c r="AU234" s="1351"/>
      <c r="AV234" s="1351"/>
      <c r="AW234" s="1351"/>
      <c r="AX234" s="1351"/>
      <c r="AY234" s="1351"/>
      <c r="AZ234" s="1351"/>
      <c r="BA234" s="1351"/>
      <c r="BB234" s="1351"/>
      <c r="BC234" s="1351"/>
      <c r="BD234" s="1351"/>
      <c r="BE234" s="1351"/>
      <c r="BF234" s="1351"/>
      <c r="BG234" s="1351"/>
      <c r="BH234" s="1351"/>
      <c r="BI234" s="1351"/>
      <c r="BJ234" s="1351"/>
      <c r="BK234" s="1351"/>
      <c r="BL234" s="1351"/>
      <c r="BM234" s="1351"/>
      <c r="BN234" s="1351"/>
      <c r="BO234" s="1351"/>
      <c r="BP234" s="1351"/>
    </row>
    <row r="235" spans="3:68" ht="14.25">
      <c r="C235" s="1351"/>
      <c r="D235" s="1351"/>
      <c r="E235" s="1351"/>
      <c r="F235" s="1351"/>
      <c r="G235" s="1351"/>
      <c r="H235" s="1351"/>
      <c r="I235" s="1351"/>
      <c r="J235" s="1351"/>
      <c r="K235" s="1351"/>
      <c r="L235" s="1351"/>
      <c r="M235" s="1351"/>
      <c r="N235" s="1351"/>
      <c r="O235" s="1351"/>
      <c r="P235" s="1351"/>
      <c r="Q235" s="1351"/>
      <c r="R235" s="1351"/>
      <c r="S235" s="1351"/>
      <c r="T235" s="1351"/>
      <c r="U235" s="1351"/>
      <c r="V235" s="1351"/>
      <c r="W235" s="1351"/>
      <c r="X235" s="1351"/>
      <c r="Y235" s="1351"/>
      <c r="Z235" s="1351"/>
      <c r="AA235" s="1351"/>
      <c r="AB235" s="1351"/>
      <c r="AC235" s="1351"/>
      <c r="AD235" s="1351"/>
      <c r="AE235" s="1351"/>
      <c r="AF235" s="1351"/>
      <c r="AG235" s="1351"/>
      <c r="AH235" s="1351"/>
      <c r="AI235" s="1351"/>
      <c r="AJ235" s="1351"/>
      <c r="AK235" s="1351"/>
      <c r="AL235" s="1351"/>
      <c r="AM235" s="1351"/>
      <c r="AN235" s="1351"/>
      <c r="AO235" s="1351"/>
      <c r="AP235" s="1351"/>
      <c r="AQ235" s="1351"/>
      <c r="AR235" s="1351"/>
      <c r="AS235" s="1351"/>
      <c r="AT235" s="1351"/>
      <c r="AU235" s="1351"/>
      <c r="AV235" s="1351"/>
      <c r="AW235" s="1351"/>
      <c r="AX235" s="1351"/>
      <c r="AY235" s="1351"/>
      <c r="AZ235" s="1351"/>
      <c r="BA235" s="1351"/>
      <c r="BB235" s="1351"/>
      <c r="BC235" s="1351"/>
      <c r="BD235" s="1351"/>
      <c r="BE235" s="1351"/>
      <c r="BF235" s="1351"/>
      <c r="BG235" s="1351"/>
      <c r="BH235" s="1351"/>
      <c r="BI235" s="1351"/>
      <c r="BJ235" s="1351"/>
      <c r="BK235" s="1351"/>
      <c r="BL235" s="1351"/>
      <c r="BM235" s="1351"/>
      <c r="BN235" s="1351"/>
      <c r="BO235" s="1351"/>
      <c r="BP235" s="1351"/>
    </row>
    <row r="236" spans="3:68" ht="14.25">
      <c r="C236" s="1351"/>
      <c r="D236" s="1351"/>
      <c r="E236" s="1351"/>
      <c r="F236" s="1351"/>
      <c r="G236" s="1351"/>
      <c r="H236" s="1351"/>
      <c r="I236" s="1351"/>
      <c r="J236" s="1351"/>
      <c r="K236" s="1351"/>
      <c r="L236" s="1351"/>
      <c r="M236" s="1351"/>
      <c r="N236" s="1351"/>
      <c r="O236" s="1351"/>
      <c r="P236" s="1351"/>
      <c r="Q236" s="1351"/>
      <c r="R236" s="1351"/>
      <c r="S236" s="1351"/>
      <c r="T236" s="1351"/>
      <c r="U236" s="1351"/>
      <c r="V236" s="1351"/>
      <c r="W236" s="1351"/>
      <c r="X236" s="1351"/>
      <c r="Y236" s="1351"/>
      <c r="Z236" s="1351"/>
      <c r="AA236" s="1351"/>
      <c r="AB236" s="1351"/>
      <c r="AC236" s="1351"/>
      <c r="AD236" s="1351"/>
      <c r="AE236" s="1351"/>
      <c r="AF236" s="1351"/>
      <c r="AG236" s="1351"/>
      <c r="AH236" s="1351"/>
      <c r="AI236" s="1351"/>
      <c r="AJ236" s="1351"/>
      <c r="AK236" s="1351"/>
      <c r="AL236" s="1351"/>
      <c r="AM236" s="1351"/>
      <c r="AN236" s="1351"/>
      <c r="AO236" s="1351"/>
      <c r="AP236" s="1351"/>
      <c r="AQ236" s="1351"/>
      <c r="AR236" s="1351"/>
      <c r="AS236" s="1351"/>
      <c r="AT236" s="1351"/>
      <c r="AU236" s="1351"/>
      <c r="AV236" s="1351"/>
      <c r="AW236" s="1351"/>
      <c r="AX236" s="1351"/>
      <c r="AY236" s="1351"/>
      <c r="AZ236" s="1351"/>
      <c r="BA236" s="1351"/>
      <c r="BB236" s="1351"/>
      <c r="BC236" s="1351"/>
      <c r="BD236" s="1351"/>
      <c r="BE236" s="1351"/>
      <c r="BF236" s="1351"/>
      <c r="BG236" s="1351"/>
      <c r="BH236" s="1351"/>
      <c r="BI236" s="1351"/>
      <c r="BJ236" s="1351"/>
      <c r="BK236" s="1351"/>
      <c r="BL236" s="1351"/>
      <c r="BM236" s="1351"/>
      <c r="BN236" s="1351"/>
      <c r="BO236" s="1351"/>
      <c r="BP236" s="1351"/>
    </row>
    <row r="237" spans="3:68" ht="14.25">
      <c r="C237" s="1351"/>
      <c r="D237" s="1351"/>
      <c r="E237" s="1351"/>
      <c r="F237" s="1351"/>
      <c r="G237" s="1351"/>
      <c r="H237" s="1351"/>
      <c r="I237" s="1351"/>
      <c r="J237" s="1351"/>
      <c r="K237" s="1351"/>
      <c r="L237" s="1351"/>
      <c r="M237" s="1351"/>
      <c r="N237" s="1351"/>
      <c r="O237" s="1351"/>
      <c r="P237" s="1351"/>
      <c r="Q237" s="1351"/>
      <c r="R237" s="1351"/>
      <c r="S237" s="1351"/>
      <c r="T237" s="1351"/>
      <c r="U237" s="1351"/>
      <c r="V237" s="1351"/>
      <c r="W237" s="1351"/>
      <c r="X237" s="1351"/>
      <c r="Y237" s="1351"/>
      <c r="Z237" s="1351"/>
      <c r="AA237" s="1351"/>
      <c r="AB237" s="1351"/>
      <c r="AC237" s="1351"/>
      <c r="AD237" s="1351"/>
      <c r="AE237" s="1351"/>
      <c r="AF237" s="1351"/>
      <c r="AG237" s="1351"/>
      <c r="AH237" s="1351"/>
      <c r="AI237" s="1351"/>
      <c r="AJ237" s="1351"/>
      <c r="AK237" s="1351"/>
      <c r="AL237" s="1351"/>
      <c r="AM237" s="1351"/>
      <c r="AN237" s="1351"/>
      <c r="AO237" s="1351"/>
      <c r="AP237" s="1351"/>
      <c r="AQ237" s="1351"/>
      <c r="AR237" s="1351"/>
      <c r="AS237" s="1351"/>
      <c r="AT237" s="1351"/>
      <c r="AU237" s="1351"/>
      <c r="AV237" s="1351"/>
      <c r="AW237" s="1351"/>
      <c r="AX237" s="1351"/>
      <c r="AY237" s="1351"/>
      <c r="AZ237" s="1351"/>
      <c r="BA237" s="1351"/>
      <c r="BB237" s="1351"/>
      <c r="BC237" s="1351"/>
      <c r="BD237" s="1351"/>
      <c r="BE237" s="1351"/>
      <c r="BF237" s="1351"/>
      <c r="BG237" s="1351"/>
      <c r="BH237" s="1351"/>
      <c r="BI237" s="1351"/>
      <c r="BJ237" s="1351"/>
      <c r="BK237" s="1351"/>
      <c r="BL237" s="1351"/>
      <c r="BM237" s="1351"/>
      <c r="BN237" s="1351"/>
      <c r="BO237" s="1351"/>
      <c r="BP237" s="1351"/>
    </row>
    <row r="238" spans="3:68" ht="14.25">
      <c r="C238" s="1351"/>
      <c r="D238" s="1351"/>
      <c r="E238" s="1351"/>
      <c r="F238" s="1351"/>
      <c r="G238" s="1351"/>
      <c r="H238" s="1351"/>
      <c r="I238" s="1351"/>
      <c r="J238" s="1351"/>
      <c r="K238" s="1351"/>
      <c r="L238" s="1351"/>
      <c r="M238" s="1351"/>
      <c r="N238" s="1351"/>
      <c r="O238" s="1351"/>
      <c r="P238" s="1351"/>
      <c r="Q238" s="1351"/>
      <c r="R238" s="1351"/>
      <c r="S238" s="1351"/>
      <c r="T238" s="1351"/>
      <c r="U238" s="1351"/>
      <c r="V238" s="1351"/>
      <c r="W238" s="1351"/>
      <c r="X238" s="1351"/>
      <c r="Y238" s="1351"/>
      <c r="Z238" s="1351"/>
      <c r="AA238" s="1351"/>
      <c r="AB238" s="1351"/>
      <c r="AC238" s="1351"/>
      <c r="AD238" s="1351"/>
      <c r="AE238" s="1351"/>
      <c r="AF238" s="1351"/>
      <c r="AG238" s="1351"/>
      <c r="AH238" s="1351"/>
      <c r="AI238" s="1351"/>
      <c r="AJ238" s="1351"/>
      <c r="AK238" s="1351"/>
      <c r="AL238" s="1351"/>
      <c r="AM238" s="1351"/>
      <c r="AN238" s="1351"/>
      <c r="AO238" s="1351"/>
      <c r="AP238" s="1351"/>
      <c r="AQ238" s="1351"/>
      <c r="AR238" s="1351"/>
      <c r="AS238" s="1351"/>
      <c r="AT238" s="1351"/>
      <c r="AU238" s="1351"/>
      <c r="AV238" s="1351"/>
      <c r="AW238" s="1351"/>
      <c r="AX238" s="1351"/>
      <c r="AY238" s="1351"/>
      <c r="AZ238" s="1351"/>
      <c r="BA238" s="1351"/>
      <c r="BB238" s="1351"/>
      <c r="BC238" s="1351"/>
      <c r="BD238" s="1351"/>
      <c r="BE238" s="1351"/>
      <c r="BF238" s="1351"/>
      <c r="BG238" s="1351"/>
      <c r="BH238" s="1351"/>
      <c r="BI238" s="1351"/>
      <c r="BJ238" s="1351"/>
      <c r="BK238" s="1351"/>
      <c r="BL238" s="1351"/>
      <c r="BM238" s="1351"/>
      <c r="BN238" s="1351"/>
      <c r="BO238" s="1351"/>
      <c r="BP238" s="1351"/>
    </row>
    <row r="239" spans="3:68" ht="14.25">
      <c r="C239" s="1351"/>
      <c r="D239" s="1351"/>
      <c r="E239" s="1351"/>
      <c r="F239" s="1351"/>
      <c r="G239" s="1351"/>
      <c r="H239" s="1351"/>
      <c r="I239" s="1351"/>
      <c r="J239" s="1351"/>
      <c r="K239" s="1351"/>
      <c r="L239" s="1351"/>
      <c r="M239" s="1351"/>
      <c r="N239" s="1351"/>
      <c r="O239" s="1351"/>
      <c r="P239" s="1351"/>
      <c r="Q239" s="1351"/>
      <c r="R239" s="1351"/>
      <c r="S239" s="1351"/>
      <c r="T239" s="1351"/>
      <c r="U239" s="1351"/>
      <c r="V239" s="1351"/>
      <c r="W239" s="1351"/>
      <c r="X239" s="1351"/>
      <c r="Y239" s="1351"/>
      <c r="Z239" s="1351"/>
      <c r="AA239" s="1351"/>
      <c r="AB239" s="1351"/>
      <c r="AC239" s="1351"/>
      <c r="AD239" s="1351"/>
      <c r="AE239" s="1351"/>
      <c r="AF239" s="1351"/>
      <c r="AG239" s="1351"/>
      <c r="AH239" s="1351"/>
      <c r="AI239" s="1351"/>
      <c r="AJ239" s="1351"/>
      <c r="AK239" s="1351"/>
      <c r="AL239" s="1351"/>
      <c r="AM239" s="1351"/>
      <c r="AN239" s="1351"/>
      <c r="AO239" s="1351"/>
      <c r="AP239" s="1351"/>
      <c r="AQ239" s="1351"/>
      <c r="AR239" s="1351"/>
      <c r="AS239" s="1351"/>
      <c r="AT239" s="1351"/>
      <c r="AU239" s="1351"/>
      <c r="AV239" s="1351"/>
      <c r="AW239" s="1351"/>
      <c r="AX239" s="1351"/>
      <c r="AY239" s="1351"/>
      <c r="AZ239" s="1351"/>
      <c r="BA239" s="1351"/>
      <c r="BB239" s="1351"/>
      <c r="BC239" s="1351"/>
      <c r="BD239" s="1351"/>
      <c r="BE239" s="1351"/>
      <c r="BF239" s="1351"/>
      <c r="BG239" s="1351"/>
      <c r="BH239" s="1351"/>
      <c r="BI239" s="1351"/>
      <c r="BJ239" s="1351"/>
      <c r="BK239" s="1351"/>
      <c r="BL239" s="1351"/>
      <c r="BM239" s="1351"/>
      <c r="BN239" s="1351"/>
      <c r="BO239" s="1351"/>
      <c r="BP239" s="1351"/>
    </row>
    <row r="240" spans="3:68" ht="14.25">
      <c r="C240" s="1351"/>
      <c r="D240" s="1351"/>
      <c r="E240" s="1351"/>
      <c r="F240" s="1351"/>
      <c r="G240" s="1351"/>
      <c r="H240" s="1351"/>
      <c r="I240" s="1351"/>
      <c r="J240" s="1351"/>
      <c r="K240" s="1351"/>
      <c r="L240" s="1351"/>
      <c r="M240" s="1351"/>
      <c r="N240" s="1351"/>
      <c r="O240" s="1351"/>
      <c r="P240" s="1351"/>
      <c r="Q240" s="1351"/>
      <c r="R240" s="1351"/>
      <c r="S240" s="1351"/>
      <c r="T240" s="1351"/>
      <c r="U240" s="1351"/>
      <c r="V240" s="1351"/>
      <c r="W240" s="1351"/>
      <c r="X240" s="1351"/>
      <c r="Y240" s="1351"/>
      <c r="Z240" s="1351"/>
      <c r="AA240" s="1351"/>
      <c r="AB240" s="1351"/>
      <c r="AC240" s="1351"/>
      <c r="AD240" s="1351"/>
      <c r="AE240" s="1351"/>
      <c r="AF240" s="1351"/>
      <c r="AG240" s="1351"/>
      <c r="AH240" s="1351"/>
      <c r="AI240" s="1351"/>
      <c r="AJ240" s="1351"/>
      <c r="AK240" s="1351"/>
      <c r="AL240" s="1351"/>
      <c r="AM240" s="1351"/>
      <c r="AN240" s="1351"/>
      <c r="AO240" s="1351"/>
      <c r="AP240" s="1351"/>
      <c r="AQ240" s="1351"/>
      <c r="AR240" s="1351"/>
      <c r="AS240" s="1351"/>
      <c r="AT240" s="1351"/>
      <c r="AU240" s="1351"/>
      <c r="AV240" s="1351"/>
      <c r="AW240" s="1351"/>
      <c r="AX240" s="1351"/>
      <c r="AY240" s="1351"/>
      <c r="AZ240" s="1351"/>
      <c r="BA240" s="1351"/>
      <c r="BB240" s="1351"/>
      <c r="BC240" s="1351"/>
      <c r="BD240" s="1351"/>
      <c r="BE240" s="1351"/>
      <c r="BF240" s="1351"/>
      <c r="BG240" s="1351"/>
      <c r="BH240" s="1351"/>
      <c r="BI240" s="1351"/>
      <c r="BJ240" s="1351"/>
      <c r="BK240" s="1351"/>
      <c r="BL240" s="1351"/>
      <c r="BM240" s="1351"/>
      <c r="BN240" s="1351"/>
      <c r="BO240" s="1351"/>
      <c r="BP240" s="1351"/>
    </row>
    <row r="241" spans="3:68" ht="14.25">
      <c r="C241" s="1351"/>
      <c r="D241" s="1351"/>
      <c r="E241" s="1351"/>
      <c r="F241" s="1351"/>
      <c r="G241" s="1351"/>
      <c r="H241" s="1351"/>
      <c r="I241" s="1351"/>
      <c r="J241" s="1351"/>
      <c r="K241" s="1351"/>
      <c r="L241" s="1351"/>
      <c r="M241" s="1351"/>
      <c r="N241" s="1351"/>
      <c r="O241" s="1351"/>
      <c r="P241" s="1351"/>
      <c r="Q241" s="1351"/>
      <c r="R241" s="1351"/>
      <c r="S241" s="1351"/>
      <c r="T241" s="1351"/>
      <c r="U241" s="1351"/>
      <c r="V241" s="1351"/>
      <c r="W241" s="1351"/>
      <c r="X241" s="1351"/>
      <c r="Y241" s="1351"/>
      <c r="Z241" s="1351"/>
      <c r="AA241" s="1351"/>
      <c r="AB241" s="1351"/>
      <c r="AC241" s="1351"/>
      <c r="AD241" s="1351"/>
      <c r="AE241" s="1351"/>
      <c r="AF241" s="1351"/>
      <c r="AG241" s="1351"/>
      <c r="AH241" s="1351"/>
      <c r="AI241" s="1351"/>
      <c r="AJ241" s="1351"/>
      <c r="AK241" s="1351"/>
      <c r="AL241" s="1351"/>
      <c r="AM241" s="1351"/>
      <c r="AN241" s="1351"/>
      <c r="AO241" s="1351"/>
      <c r="AP241" s="1351"/>
      <c r="AQ241" s="1351"/>
      <c r="AR241" s="1351"/>
      <c r="AS241" s="1351"/>
      <c r="AT241" s="1351"/>
      <c r="AU241" s="1351"/>
      <c r="AV241" s="1351"/>
      <c r="AW241" s="1351"/>
      <c r="AX241" s="1351"/>
      <c r="AY241" s="1351"/>
      <c r="AZ241" s="1351"/>
      <c r="BA241" s="1351"/>
      <c r="BB241" s="1351"/>
      <c r="BC241" s="1351"/>
      <c r="BD241" s="1351"/>
      <c r="BE241" s="1351"/>
      <c r="BF241" s="1351"/>
      <c r="BG241" s="1351"/>
      <c r="BH241" s="1351"/>
      <c r="BI241" s="1351"/>
      <c r="BJ241" s="1351"/>
      <c r="BK241" s="1351"/>
      <c r="BL241" s="1351"/>
      <c r="BM241" s="1351"/>
      <c r="BN241" s="1351"/>
      <c r="BO241" s="1351"/>
      <c r="BP241" s="1351"/>
    </row>
    <row r="242" spans="3:68" ht="14.25">
      <c r="C242" s="1351"/>
      <c r="D242" s="1351"/>
      <c r="E242" s="1351"/>
      <c r="F242" s="1351"/>
      <c r="G242" s="1351"/>
      <c r="H242" s="1351"/>
      <c r="I242" s="1351"/>
      <c r="J242" s="1351"/>
      <c r="K242" s="1351"/>
      <c r="L242" s="1351"/>
      <c r="M242" s="1351"/>
      <c r="N242" s="1351"/>
      <c r="O242" s="1351"/>
      <c r="P242" s="1351"/>
      <c r="Q242" s="1351"/>
      <c r="R242" s="1351"/>
      <c r="S242" s="1351"/>
      <c r="T242" s="1351"/>
      <c r="U242" s="1351"/>
      <c r="V242" s="1351"/>
      <c r="W242" s="1351"/>
      <c r="X242" s="1351"/>
      <c r="Y242" s="1351"/>
      <c r="Z242" s="1351"/>
      <c r="AA242" s="1351"/>
      <c r="AB242" s="1351"/>
      <c r="AC242" s="1351"/>
      <c r="AD242" s="1351"/>
      <c r="AE242" s="1351"/>
      <c r="AF242" s="1351"/>
      <c r="AG242" s="1351"/>
      <c r="AH242" s="1351"/>
      <c r="AI242" s="1351"/>
      <c r="AJ242" s="1351"/>
      <c r="AK242" s="1351"/>
      <c r="AL242" s="1351"/>
      <c r="AM242" s="1351"/>
      <c r="AN242" s="1351"/>
      <c r="AO242" s="1351"/>
      <c r="AP242" s="1351"/>
      <c r="AQ242" s="1351"/>
      <c r="AR242" s="1351"/>
      <c r="AS242" s="1351"/>
      <c r="AT242" s="1351"/>
      <c r="AU242" s="1351"/>
      <c r="AV242" s="1351"/>
      <c r="AW242" s="1351"/>
      <c r="AX242" s="1351"/>
      <c r="AY242" s="1351"/>
      <c r="AZ242" s="1351"/>
      <c r="BA242" s="1351"/>
      <c r="BB242" s="1351"/>
      <c r="BC242" s="1351"/>
      <c r="BD242" s="1351"/>
      <c r="BE242" s="1351"/>
      <c r="BF242" s="1351"/>
      <c r="BG242" s="1351"/>
      <c r="BH242" s="1351"/>
      <c r="BI242" s="1351"/>
      <c r="BJ242" s="1351"/>
      <c r="BK242" s="1351"/>
      <c r="BL242" s="1351"/>
      <c r="BM242" s="1351"/>
      <c r="BN242" s="1351"/>
      <c r="BO242" s="1351"/>
      <c r="BP242" s="1351"/>
    </row>
    <row r="243" spans="3:68" ht="14.25">
      <c r="C243" s="1351"/>
      <c r="D243" s="1351"/>
      <c r="E243" s="1351"/>
      <c r="F243" s="1351"/>
      <c r="G243" s="1351"/>
      <c r="H243" s="1351"/>
      <c r="I243" s="1351"/>
      <c r="J243" s="1351"/>
      <c r="K243" s="1351"/>
      <c r="L243" s="1351"/>
      <c r="M243" s="1351"/>
      <c r="N243" s="1351"/>
      <c r="O243" s="1351"/>
      <c r="P243" s="1351"/>
      <c r="Q243" s="1351"/>
      <c r="R243" s="1351"/>
      <c r="S243" s="1351"/>
      <c r="T243" s="1351"/>
      <c r="U243" s="1351"/>
      <c r="V243" s="1351"/>
      <c r="W243" s="1351"/>
      <c r="X243" s="1351"/>
      <c r="Y243" s="1351"/>
      <c r="Z243" s="1351"/>
      <c r="AA243" s="1351"/>
      <c r="AB243" s="1351"/>
      <c r="AC243" s="1351"/>
      <c r="AD243" s="1351"/>
      <c r="AE243" s="1351"/>
      <c r="AF243" s="1351"/>
      <c r="AG243" s="1351"/>
      <c r="AH243" s="1351"/>
      <c r="AI243" s="1351"/>
      <c r="AJ243" s="1351"/>
      <c r="AK243" s="1351"/>
      <c r="AL243" s="1351"/>
      <c r="AM243" s="1351"/>
      <c r="AN243" s="1351"/>
      <c r="AO243" s="1351"/>
      <c r="AP243" s="1351"/>
      <c r="AQ243" s="1351"/>
      <c r="AR243" s="1351"/>
      <c r="AS243" s="1351"/>
      <c r="AT243" s="1351"/>
      <c r="AU243" s="1351"/>
      <c r="AV243" s="1351"/>
      <c r="AW243" s="1351"/>
      <c r="AX243" s="1351"/>
      <c r="AY243" s="1351"/>
      <c r="AZ243" s="1351"/>
      <c r="BA243" s="1351"/>
      <c r="BB243" s="1351"/>
      <c r="BC243" s="1351"/>
      <c r="BD243" s="1351"/>
      <c r="BE243" s="1351"/>
      <c r="BF243" s="1351"/>
      <c r="BG243" s="1351"/>
      <c r="BH243" s="1351"/>
      <c r="BI243" s="1351"/>
      <c r="BJ243" s="1351"/>
      <c r="BK243" s="1351"/>
      <c r="BL243" s="1351"/>
      <c r="BM243" s="1351"/>
      <c r="BN243" s="1351"/>
      <c r="BO243" s="1351"/>
      <c r="BP243" s="1351"/>
    </row>
    <row r="244" spans="3:68" ht="14.25">
      <c r="C244" s="1351"/>
      <c r="D244" s="1351"/>
      <c r="E244" s="1351"/>
      <c r="F244" s="1351"/>
      <c r="G244" s="1351"/>
      <c r="H244" s="1351"/>
      <c r="I244" s="1351"/>
      <c r="J244" s="1351"/>
      <c r="K244" s="1351"/>
      <c r="L244" s="1351"/>
      <c r="M244" s="1351"/>
      <c r="N244" s="1351"/>
      <c r="O244" s="1351"/>
      <c r="P244" s="1351"/>
      <c r="Q244" s="1351"/>
      <c r="R244" s="1351"/>
      <c r="S244" s="1351"/>
      <c r="T244" s="1351"/>
      <c r="U244" s="1351"/>
      <c r="V244" s="1351"/>
      <c r="W244" s="1351"/>
      <c r="X244" s="1351"/>
      <c r="Y244" s="1351"/>
      <c r="Z244" s="1351"/>
      <c r="AA244" s="1351"/>
      <c r="AB244" s="1351"/>
      <c r="AC244" s="1351"/>
      <c r="AD244" s="1351"/>
      <c r="AE244" s="1351"/>
      <c r="AF244" s="1351"/>
      <c r="AG244" s="1351"/>
      <c r="AH244" s="1351"/>
      <c r="AI244" s="1351"/>
      <c r="AJ244" s="1351"/>
      <c r="AK244" s="1351"/>
      <c r="AL244" s="1351"/>
      <c r="AM244" s="1351"/>
      <c r="AN244" s="1351"/>
      <c r="AO244" s="1351"/>
      <c r="AP244" s="1351"/>
      <c r="AQ244" s="1351"/>
      <c r="AR244" s="1351"/>
      <c r="AS244" s="1351"/>
      <c r="AT244" s="1351"/>
      <c r="AU244" s="1351"/>
      <c r="AV244" s="1351"/>
      <c r="AW244" s="1351"/>
      <c r="AX244" s="1351"/>
      <c r="AY244" s="1351"/>
      <c r="AZ244" s="1351"/>
      <c r="BA244" s="1351"/>
      <c r="BB244" s="1351"/>
      <c r="BC244" s="1351"/>
      <c r="BD244" s="1351"/>
      <c r="BE244" s="1351"/>
      <c r="BF244" s="1351"/>
      <c r="BG244" s="1351"/>
      <c r="BH244" s="1351"/>
      <c r="BI244" s="1351"/>
      <c r="BJ244" s="1351"/>
      <c r="BK244" s="1351"/>
      <c r="BL244" s="1351"/>
      <c r="BM244" s="1351"/>
      <c r="BN244" s="1351"/>
      <c r="BO244" s="1351"/>
      <c r="BP244" s="1351"/>
    </row>
    <row r="245" spans="3:68" ht="14.25">
      <c r="C245" s="1351"/>
      <c r="D245" s="1351"/>
      <c r="E245" s="1351"/>
      <c r="F245" s="1351"/>
      <c r="G245" s="1351"/>
      <c r="H245" s="1351"/>
      <c r="I245" s="1351"/>
      <c r="J245" s="1351"/>
      <c r="K245" s="1351"/>
      <c r="L245" s="1351"/>
      <c r="M245" s="1351"/>
      <c r="N245" s="1351"/>
      <c r="O245" s="1351"/>
      <c r="P245" s="1351"/>
      <c r="Q245" s="1351"/>
      <c r="R245" s="1351"/>
      <c r="S245" s="1351"/>
      <c r="T245" s="1351"/>
      <c r="U245" s="1351"/>
      <c r="V245" s="1351"/>
      <c r="W245" s="1351"/>
      <c r="X245" s="1351"/>
      <c r="Y245" s="1351"/>
      <c r="Z245" s="1351"/>
      <c r="AA245" s="1351"/>
      <c r="AB245" s="1351"/>
      <c r="AC245" s="1351"/>
      <c r="AD245" s="1351"/>
      <c r="AE245" s="1351"/>
      <c r="AF245" s="1351"/>
      <c r="AG245" s="1351"/>
      <c r="AH245" s="1351"/>
      <c r="AI245" s="1351"/>
      <c r="AJ245" s="1351"/>
      <c r="AK245" s="1351"/>
      <c r="AL245" s="1351"/>
      <c r="AM245" s="1351"/>
      <c r="AN245" s="1351"/>
      <c r="AO245" s="1351"/>
      <c r="AP245" s="1351"/>
      <c r="AQ245" s="1351"/>
      <c r="AR245" s="1351"/>
      <c r="AS245" s="1351"/>
      <c r="AT245" s="1351"/>
      <c r="AU245" s="1351"/>
      <c r="AV245" s="1351"/>
      <c r="AW245" s="1351"/>
      <c r="AX245" s="1351"/>
      <c r="AY245" s="1351"/>
      <c r="AZ245" s="1351"/>
      <c r="BA245" s="1351"/>
      <c r="BB245" s="1351"/>
      <c r="BC245" s="1351"/>
      <c r="BD245" s="1351"/>
      <c r="BE245" s="1351"/>
      <c r="BF245" s="1351"/>
      <c r="BG245" s="1351"/>
      <c r="BH245" s="1351"/>
      <c r="BI245" s="1351"/>
      <c r="BJ245" s="1351"/>
      <c r="BK245" s="1351"/>
      <c r="BL245" s="1351"/>
      <c r="BM245" s="1351"/>
      <c r="BN245" s="1351"/>
      <c r="BO245" s="1351"/>
      <c r="BP245" s="1351"/>
    </row>
    <row r="246" spans="3:68" ht="14.25">
      <c r="C246" s="1351"/>
      <c r="D246" s="1351"/>
      <c r="E246" s="1351"/>
      <c r="F246" s="1351"/>
      <c r="G246" s="1351"/>
      <c r="H246" s="1351"/>
      <c r="I246" s="1351"/>
      <c r="J246" s="1351"/>
      <c r="K246" s="1351"/>
      <c r="L246" s="1351"/>
      <c r="M246" s="1351"/>
      <c r="N246" s="1351"/>
      <c r="O246" s="1351"/>
      <c r="P246" s="1351"/>
      <c r="Q246" s="1351"/>
      <c r="R246" s="1351"/>
      <c r="S246" s="1351"/>
      <c r="T246" s="1351"/>
      <c r="U246" s="1351"/>
      <c r="V246" s="1351"/>
      <c r="W246" s="1351"/>
      <c r="X246" s="1351"/>
      <c r="Y246" s="1351"/>
      <c r="Z246" s="1351"/>
      <c r="AA246" s="1351"/>
      <c r="AB246" s="1351"/>
      <c r="AC246" s="1351"/>
      <c r="AD246" s="1351"/>
      <c r="AE246" s="1351"/>
      <c r="AF246" s="1351"/>
      <c r="AG246" s="1351"/>
      <c r="AH246" s="1351"/>
      <c r="AI246" s="1351"/>
      <c r="AJ246" s="1351"/>
      <c r="AK246" s="1351"/>
      <c r="AL246" s="1351"/>
      <c r="AM246" s="1351"/>
      <c r="AN246" s="1351"/>
      <c r="AO246" s="1351"/>
      <c r="AP246" s="1351"/>
      <c r="AQ246" s="1351"/>
      <c r="AR246" s="1351"/>
      <c r="AS246" s="1351"/>
      <c r="AT246" s="1351"/>
      <c r="AU246" s="1351"/>
      <c r="AV246" s="1351"/>
      <c r="AW246" s="1351"/>
      <c r="AX246" s="1351"/>
      <c r="AY246" s="1351"/>
      <c r="AZ246" s="1351"/>
      <c r="BA246" s="1351"/>
      <c r="BB246" s="1351"/>
      <c r="BC246" s="1351"/>
      <c r="BD246" s="1351"/>
      <c r="BE246" s="1351"/>
      <c r="BF246" s="1351"/>
      <c r="BG246" s="1351"/>
      <c r="BH246" s="1351"/>
      <c r="BI246" s="1351"/>
      <c r="BJ246" s="1351"/>
      <c r="BK246" s="1351"/>
      <c r="BL246" s="1351"/>
      <c r="BM246" s="1351"/>
      <c r="BN246" s="1351"/>
      <c r="BO246" s="1351"/>
      <c r="BP246" s="1351"/>
    </row>
    <row r="247" spans="3:68" ht="14.25">
      <c r="C247" s="1351"/>
      <c r="D247" s="1351"/>
      <c r="E247" s="1351"/>
      <c r="F247" s="1351"/>
      <c r="G247" s="1351"/>
      <c r="H247" s="1351"/>
      <c r="I247" s="1351"/>
      <c r="J247" s="1351"/>
      <c r="K247" s="1351"/>
      <c r="L247" s="1351"/>
      <c r="M247" s="1351"/>
      <c r="N247" s="1351"/>
      <c r="O247" s="1351"/>
      <c r="P247" s="1351"/>
      <c r="Q247" s="1351"/>
      <c r="R247" s="1351"/>
      <c r="S247" s="1351"/>
      <c r="T247" s="1351"/>
      <c r="U247" s="1351"/>
      <c r="V247" s="1351"/>
      <c r="W247" s="1351"/>
      <c r="X247" s="1351"/>
      <c r="Y247" s="1351"/>
      <c r="Z247" s="1351"/>
      <c r="AA247" s="1351"/>
      <c r="AB247" s="1351"/>
      <c r="AC247" s="1351"/>
      <c r="AD247" s="1351"/>
      <c r="AE247" s="1351"/>
      <c r="AF247" s="1351"/>
      <c r="AG247" s="1351"/>
      <c r="AH247" s="1351"/>
      <c r="AI247" s="1351"/>
      <c r="AJ247" s="1351"/>
      <c r="AK247" s="1351"/>
      <c r="AL247" s="1351"/>
      <c r="AM247" s="1351"/>
      <c r="AN247" s="1351"/>
      <c r="AO247" s="1351"/>
      <c r="AP247" s="1351"/>
      <c r="AQ247" s="1351"/>
      <c r="AR247" s="1351"/>
      <c r="AS247" s="1351"/>
      <c r="AT247" s="1351"/>
      <c r="AU247" s="1351"/>
      <c r="AV247" s="1351"/>
      <c r="AW247" s="1351"/>
      <c r="AX247" s="1351"/>
      <c r="AY247" s="1351"/>
      <c r="AZ247" s="1351"/>
      <c r="BA247" s="1351"/>
      <c r="BB247" s="1351"/>
      <c r="BC247" s="1351"/>
      <c r="BD247" s="1351"/>
      <c r="BE247" s="1351"/>
      <c r="BF247" s="1351"/>
      <c r="BG247" s="1351"/>
      <c r="BH247" s="1351"/>
      <c r="BI247" s="1351"/>
      <c r="BJ247" s="1351"/>
      <c r="BK247" s="1351"/>
      <c r="BL247" s="1351"/>
      <c r="BM247" s="1351"/>
      <c r="BN247" s="1351"/>
      <c r="BO247" s="1351"/>
      <c r="BP247" s="1351"/>
    </row>
    <row r="248" spans="3:68" ht="14.25">
      <c r="C248" s="1351"/>
      <c r="D248" s="1351"/>
      <c r="E248" s="1351"/>
      <c r="F248" s="1351"/>
      <c r="G248" s="1351"/>
      <c r="H248" s="1351"/>
      <c r="I248" s="1351"/>
      <c r="J248" s="1351"/>
      <c r="K248" s="1351"/>
      <c r="L248" s="1351"/>
      <c r="M248" s="1351"/>
      <c r="N248" s="1351"/>
      <c r="O248" s="1351"/>
      <c r="P248" s="1351"/>
      <c r="Q248" s="1351"/>
      <c r="R248" s="1351"/>
      <c r="S248" s="1351"/>
      <c r="T248" s="1351"/>
      <c r="U248" s="1351"/>
      <c r="V248" s="1351"/>
      <c r="W248" s="1351"/>
      <c r="X248" s="1351"/>
      <c r="Y248" s="1351"/>
      <c r="Z248" s="1351"/>
      <c r="AA248" s="1351"/>
      <c r="AB248" s="1351"/>
      <c r="AC248" s="1351"/>
      <c r="AD248" s="1351"/>
      <c r="AE248" s="1351"/>
      <c r="AF248" s="1351"/>
      <c r="AG248" s="1351"/>
      <c r="AH248" s="1351"/>
      <c r="AI248" s="1351"/>
      <c r="AJ248" s="1351"/>
      <c r="AK248" s="1351"/>
      <c r="AL248" s="1351"/>
      <c r="AM248" s="1351"/>
      <c r="AN248" s="1351"/>
      <c r="AO248" s="1351"/>
      <c r="AP248" s="1351"/>
      <c r="AQ248" s="1351"/>
      <c r="AR248" s="1351"/>
      <c r="AS248" s="1351"/>
      <c r="AT248" s="1351"/>
      <c r="AU248" s="1351"/>
      <c r="AV248" s="1351"/>
      <c r="AW248" s="1351"/>
      <c r="AX248" s="1351"/>
      <c r="AY248" s="1351"/>
      <c r="AZ248" s="1351"/>
      <c r="BA248" s="1351"/>
      <c r="BB248" s="1351"/>
      <c r="BC248" s="1351"/>
      <c r="BD248" s="1351"/>
      <c r="BE248" s="1351"/>
      <c r="BF248" s="1351"/>
      <c r="BG248" s="1351"/>
      <c r="BH248" s="1351"/>
      <c r="BI248" s="1351"/>
      <c r="BJ248" s="1351"/>
      <c r="BK248" s="1351"/>
      <c r="BL248" s="1351"/>
      <c r="BM248" s="1351"/>
      <c r="BN248" s="1351"/>
      <c r="BO248" s="1351"/>
      <c r="BP248" s="1351"/>
    </row>
    <row r="249" spans="3:68" ht="14.25">
      <c r="C249" s="1351"/>
      <c r="D249" s="1351"/>
      <c r="E249" s="1351"/>
      <c r="F249" s="1351"/>
      <c r="G249" s="1351"/>
      <c r="H249" s="1351"/>
      <c r="I249" s="1351"/>
      <c r="J249" s="1351"/>
      <c r="K249" s="1351"/>
      <c r="L249" s="1351"/>
      <c r="M249" s="1351"/>
      <c r="N249" s="1351"/>
      <c r="O249" s="1351"/>
      <c r="P249" s="1351"/>
      <c r="Q249" s="1351"/>
      <c r="R249" s="1351"/>
      <c r="S249" s="1351"/>
      <c r="T249" s="1351"/>
      <c r="U249" s="1351"/>
      <c r="V249" s="1351"/>
      <c r="W249" s="1351"/>
      <c r="X249" s="1351"/>
      <c r="Y249" s="1351"/>
      <c r="Z249" s="1351"/>
      <c r="AA249" s="1351"/>
      <c r="AB249" s="1351"/>
      <c r="AC249" s="1351"/>
      <c r="AD249" s="1351"/>
      <c r="AE249" s="1351"/>
      <c r="AF249" s="1351"/>
      <c r="AG249" s="1351"/>
      <c r="AH249" s="1351"/>
      <c r="AI249" s="1351"/>
      <c r="AJ249" s="1351"/>
      <c r="AK249" s="1351"/>
      <c r="AL249" s="1351"/>
      <c r="AM249" s="1351"/>
      <c r="AN249" s="1351"/>
      <c r="AO249" s="1351"/>
      <c r="AP249" s="1351"/>
      <c r="AQ249" s="1351"/>
      <c r="AR249" s="1351"/>
      <c r="AS249" s="1351"/>
      <c r="AT249" s="1351"/>
      <c r="AU249" s="1351"/>
      <c r="AV249" s="1351"/>
      <c r="AW249" s="1351"/>
      <c r="AX249" s="1351"/>
      <c r="AY249" s="1351"/>
      <c r="AZ249" s="1351"/>
      <c r="BA249" s="1351"/>
      <c r="BB249" s="1351"/>
      <c r="BC249" s="1351"/>
      <c r="BD249" s="1351"/>
      <c r="BE249" s="1351"/>
      <c r="BF249" s="1351"/>
      <c r="BG249" s="1351"/>
      <c r="BH249" s="1351"/>
      <c r="BI249" s="1351"/>
      <c r="BJ249" s="1351"/>
      <c r="BK249" s="1351"/>
      <c r="BL249" s="1351"/>
      <c r="BM249" s="1351"/>
      <c r="BN249" s="1351"/>
      <c r="BO249" s="1351"/>
      <c r="BP249" s="1351"/>
    </row>
    <row r="250" spans="3:68" ht="14.25">
      <c r="C250" s="1351"/>
      <c r="D250" s="1351"/>
      <c r="E250" s="1351"/>
      <c r="F250" s="1351"/>
      <c r="G250" s="1351"/>
      <c r="H250" s="1351"/>
      <c r="I250" s="1351"/>
      <c r="J250" s="1351"/>
      <c r="K250" s="1351"/>
      <c r="L250" s="1351"/>
      <c r="M250" s="1351"/>
      <c r="N250" s="1351"/>
      <c r="O250" s="1351"/>
      <c r="P250" s="1351"/>
      <c r="Q250" s="1351"/>
      <c r="R250" s="1351"/>
      <c r="S250" s="1351"/>
      <c r="T250" s="1351"/>
      <c r="U250" s="1351"/>
      <c r="V250" s="1351"/>
      <c r="W250" s="1351"/>
      <c r="X250" s="1351"/>
      <c r="Y250" s="1351"/>
      <c r="Z250" s="1351"/>
      <c r="AA250" s="1351"/>
      <c r="AB250" s="1351"/>
      <c r="AC250" s="1351"/>
      <c r="AD250" s="1351"/>
      <c r="AE250" s="1351"/>
      <c r="AF250" s="1351"/>
      <c r="AG250" s="1351"/>
      <c r="AH250" s="1351"/>
      <c r="AI250" s="1351"/>
      <c r="AJ250" s="1351"/>
      <c r="AK250" s="1351"/>
      <c r="AL250" s="1351"/>
      <c r="AM250" s="1351"/>
      <c r="AN250" s="1351"/>
      <c r="AO250" s="1351"/>
      <c r="AP250" s="1351"/>
      <c r="AQ250" s="1351"/>
      <c r="AR250" s="1351"/>
      <c r="AS250" s="1351"/>
      <c r="AT250" s="1351"/>
      <c r="AU250" s="1351"/>
      <c r="AV250" s="1351"/>
      <c r="AW250" s="1351"/>
      <c r="AX250" s="1351"/>
      <c r="AY250" s="1351"/>
      <c r="AZ250" s="1351"/>
      <c r="BA250" s="1351"/>
      <c r="BB250" s="1351"/>
      <c r="BC250" s="1351"/>
      <c r="BD250" s="1351"/>
      <c r="BE250" s="1351"/>
      <c r="BF250" s="1351"/>
      <c r="BG250" s="1351"/>
      <c r="BH250" s="1351"/>
      <c r="BI250" s="1351"/>
      <c r="BJ250" s="1351"/>
      <c r="BK250" s="1351"/>
      <c r="BL250" s="1351"/>
      <c r="BM250" s="1351"/>
      <c r="BN250" s="1351"/>
      <c r="BO250" s="1351"/>
      <c r="BP250" s="1351"/>
    </row>
    <row r="251" spans="3:68" ht="14.25">
      <c r="C251" s="1351"/>
      <c r="D251" s="1351"/>
      <c r="E251" s="1351"/>
      <c r="F251" s="1351"/>
      <c r="G251" s="1351"/>
      <c r="H251" s="1351"/>
      <c r="I251" s="1351"/>
      <c r="J251" s="1351"/>
      <c r="K251" s="1351"/>
      <c r="L251" s="1351"/>
      <c r="M251" s="1351"/>
      <c r="N251" s="1351"/>
      <c r="O251" s="1351"/>
      <c r="P251" s="1351"/>
      <c r="Q251" s="1351"/>
      <c r="R251" s="1351"/>
      <c r="S251" s="1351"/>
      <c r="T251" s="1351"/>
      <c r="U251" s="1351"/>
      <c r="V251" s="1351"/>
      <c r="W251" s="1351"/>
      <c r="X251" s="1351"/>
      <c r="Y251" s="1351"/>
      <c r="Z251" s="1351"/>
      <c r="AA251" s="1351"/>
      <c r="AB251" s="1351"/>
      <c r="AC251" s="1351"/>
      <c r="AD251" s="1351"/>
      <c r="AE251" s="1351"/>
      <c r="AF251" s="1351"/>
      <c r="AG251" s="1351"/>
      <c r="AH251" s="1351"/>
      <c r="AI251" s="1351"/>
      <c r="AJ251" s="1351"/>
      <c r="AK251" s="1351"/>
      <c r="AL251" s="1351"/>
      <c r="AM251" s="1351"/>
      <c r="AN251" s="1351"/>
      <c r="AO251" s="1351"/>
      <c r="AP251" s="1351"/>
      <c r="AQ251" s="1351"/>
      <c r="AR251" s="1351"/>
      <c r="AS251" s="1351"/>
      <c r="AT251" s="1351"/>
      <c r="AU251" s="1351"/>
      <c r="AV251" s="1351"/>
      <c r="AW251" s="1351"/>
      <c r="AX251" s="1351"/>
      <c r="AY251" s="1351"/>
      <c r="AZ251" s="1351"/>
      <c r="BA251" s="1351"/>
      <c r="BB251" s="1351"/>
      <c r="BC251" s="1351"/>
      <c r="BD251" s="1351"/>
      <c r="BE251" s="1351"/>
      <c r="BF251" s="1351"/>
      <c r="BG251" s="1351"/>
      <c r="BH251" s="1351"/>
      <c r="BI251" s="1351"/>
      <c r="BJ251" s="1351"/>
      <c r="BK251" s="1351"/>
      <c r="BL251" s="1351"/>
      <c r="BM251" s="1351"/>
      <c r="BN251" s="1351"/>
      <c r="BO251" s="1351"/>
      <c r="BP251" s="1351"/>
    </row>
    <row r="252" spans="3:68" ht="14.25">
      <c r="C252" s="1351"/>
      <c r="D252" s="1351"/>
      <c r="E252" s="1351"/>
      <c r="F252" s="1351"/>
      <c r="G252" s="1351"/>
      <c r="H252" s="1351"/>
      <c r="I252" s="1351"/>
      <c r="J252" s="1351"/>
      <c r="K252" s="1351"/>
      <c r="L252" s="1351"/>
      <c r="M252" s="1351"/>
      <c r="N252" s="1351"/>
      <c r="O252" s="1351"/>
      <c r="P252" s="1351"/>
      <c r="Q252" s="1351"/>
      <c r="R252" s="1351"/>
      <c r="S252" s="1351"/>
      <c r="T252" s="1351"/>
      <c r="U252" s="1351"/>
      <c r="V252" s="1351"/>
      <c r="W252" s="1351"/>
      <c r="X252" s="1351"/>
      <c r="Y252" s="1351"/>
      <c r="Z252" s="1351"/>
      <c r="AA252" s="1351"/>
      <c r="AB252" s="1351"/>
      <c r="AC252" s="1351"/>
      <c r="AD252" s="1351"/>
      <c r="AE252" s="1351"/>
      <c r="AF252" s="1351"/>
      <c r="AG252" s="1351"/>
      <c r="AH252" s="1351"/>
      <c r="AI252" s="1351"/>
      <c r="AJ252" s="1351"/>
      <c r="AK252" s="1351"/>
      <c r="AL252" s="1351"/>
      <c r="AM252" s="1351"/>
      <c r="AN252" s="1351"/>
      <c r="AO252" s="1351"/>
      <c r="AP252" s="1351"/>
      <c r="AQ252" s="1351"/>
      <c r="AR252" s="1351"/>
      <c r="AS252" s="1351"/>
      <c r="AT252" s="1351"/>
      <c r="AU252" s="1351"/>
      <c r="AV252" s="1351"/>
      <c r="AW252" s="1351"/>
      <c r="AX252" s="1351"/>
      <c r="AY252" s="1351"/>
      <c r="AZ252" s="1351"/>
      <c r="BA252" s="1351"/>
      <c r="BB252" s="1351"/>
      <c r="BC252" s="1351"/>
      <c r="BD252" s="1351"/>
      <c r="BE252" s="1351"/>
      <c r="BF252" s="1351"/>
      <c r="BG252" s="1351"/>
      <c r="BH252" s="1351"/>
      <c r="BI252" s="1351"/>
      <c r="BJ252" s="1351"/>
      <c r="BK252" s="1351"/>
      <c r="BL252" s="1351"/>
      <c r="BM252" s="1351"/>
      <c r="BN252" s="1351"/>
      <c r="BO252" s="1351"/>
      <c r="BP252" s="1351"/>
    </row>
    <row r="253" spans="3:68" ht="14.25">
      <c r="C253" s="1351"/>
      <c r="D253" s="1351"/>
      <c r="E253" s="1351"/>
      <c r="F253" s="1351"/>
      <c r="G253" s="1351"/>
      <c r="H253" s="1351"/>
      <c r="I253" s="1351"/>
      <c r="J253" s="1351"/>
      <c r="K253" s="1351"/>
      <c r="L253" s="1351"/>
      <c r="M253" s="1351"/>
      <c r="N253" s="1351"/>
      <c r="O253" s="1351"/>
      <c r="P253" s="1351"/>
      <c r="Q253" s="1351"/>
      <c r="R253" s="1351"/>
      <c r="S253" s="1351"/>
      <c r="T253" s="1351"/>
      <c r="U253" s="1351"/>
      <c r="V253" s="1351"/>
      <c r="W253" s="1351"/>
      <c r="X253" s="1351"/>
      <c r="Y253" s="1351"/>
      <c r="Z253" s="1351"/>
      <c r="AA253" s="1351"/>
      <c r="AB253" s="1351"/>
      <c r="AC253" s="1351"/>
      <c r="AD253" s="1351"/>
      <c r="AE253" s="1351"/>
      <c r="AF253" s="1351"/>
      <c r="AG253" s="1351"/>
      <c r="AH253" s="1351"/>
      <c r="AI253" s="1351"/>
      <c r="AJ253" s="1351"/>
      <c r="AK253" s="1351"/>
      <c r="AL253" s="1351"/>
      <c r="AM253" s="1351"/>
      <c r="AN253" s="1351"/>
      <c r="AO253" s="1351"/>
      <c r="AP253" s="1351"/>
      <c r="AQ253" s="1351"/>
      <c r="AR253" s="1351"/>
      <c r="AS253" s="1351"/>
      <c r="AT253" s="1351"/>
      <c r="AU253" s="1351"/>
      <c r="AV253" s="1351"/>
      <c r="AW253" s="1351"/>
      <c r="AX253" s="1351"/>
      <c r="AY253" s="1351"/>
      <c r="AZ253" s="1351"/>
      <c r="BA253" s="1351"/>
      <c r="BB253" s="1351"/>
      <c r="BC253" s="1351"/>
      <c r="BD253" s="1351"/>
      <c r="BE253" s="1351"/>
      <c r="BF253" s="1351"/>
      <c r="BG253" s="1351"/>
      <c r="BH253" s="1351"/>
      <c r="BI253" s="1351"/>
      <c r="BJ253" s="1351"/>
      <c r="BK253" s="1351"/>
      <c r="BL253" s="1351"/>
      <c r="BM253" s="1351"/>
      <c r="BN253" s="1351"/>
      <c r="BO253" s="1351"/>
      <c r="BP253" s="1351"/>
    </row>
    <row r="254" spans="3:68" ht="14.25">
      <c r="C254" s="1351"/>
      <c r="D254" s="1351"/>
      <c r="E254" s="1351"/>
      <c r="F254" s="1351"/>
      <c r="G254" s="1351"/>
      <c r="H254" s="1351"/>
      <c r="I254" s="1351"/>
      <c r="J254" s="1351"/>
      <c r="K254" s="1351"/>
      <c r="L254" s="1351"/>
      <c r="M254" s="1351"/>
      <c r="N254" s="1351"/>
      <c r="O254" s="1351"/>
      <c r="P254" s="1351"/>
      <c r="Q254" s="1351"/>
      <c r="R254" s="1351"/>
      <c r="S254" s="1351"/>
      <c r="T254" s="1351"/>
      <c r="U254" s="1351"/>
      <c r="V254" s="1351"/>
      <c r="W254" s="1351"/>
      <c r="X254" s="1351"/>
      <c r="Y254" s="1351"/>
      <c r="Z254" s="1351"/>
      <c r="AA254" s="1351"/>
      <c r="AB254" s="1351"/>
      <c r="AC254" s="1351"/>
      <c r="AD254" s="1351"/>
      <c r="AE254" s="1351"/>
      <c r="AF254" s="1351"/>
      <c r="AG254" s="1351"/>
      <c r="AH254" s="1351"/>
      <c r="AI254" s="1351"/>
      <c r="AJ254" s="1351"/>
      <c r="AK254" s="1351"/>
      <c r="AL254" s="1351"/>
      <c r="AM254" s="1351"/>
      <c r="AN254" s="1351"/>
      <c r="AO254" s="1351"/>
      <c r="AP254" s="1351"/>
      <c r="AQ254" s="1351"/>
      <c r="AR254" s="1351"/>
      <c r="AS254" s="1351"/>
      <c r="AT254" s="1351"/>
      <c r="AU254" s="1351"/>
      <c r="AV254" s="1351"/>
      <c r="AW254" s="1351"/>
      <c r="AX254" s="1351"/>
      <c r="AY254" s="1351"/>
      <c r="AZ254" s="1351"/>
      <c r="BA254" s="1351"/>
      <c r="BB254" s="1351"/>
      <c r="BC254" s="1351"/>
      <c r="BD254" s="1351"/>
      <c r="BE254" s="1351"/>
      <c r="BF254" s="1351"/>
      <c r="BG254" s="1351"/>
      <c r="BH254" s="1351"/>
      <c r="BI254" s="1351"/>
      <c r="BJ254" s="1351"/>
      <c r="BK254" s="1351"/>
      <c r="BL254" s="1351"/>
      <c r="BM254" s="1351"/>
      <c r="BN254" s="1351"/>
      <c r="BO254" s="1351"/>
      <c r="BP254" s="1351"/>
    </row>
    <row r="255" spans="3:68" ht="14.25">
      <c r="C255" s="1351"/>
      <c r="D255" s="1351"/>
      <c r="E255" s="1351"/>
      <c r="F255" s="1351"/>
      <c r="G255" s="1351"/>
      <c r="H255" s="1351"/>
      <c r="I255" s="1351"/>
      <c r="J255" s="1351"/>
      <c r="K255" s="1351"/>
      <c r="L255" s="1351"/>
      <c r="M255" s="1351"/>
      <c r="N255" s="1351"/>
      <c r="O255" s="1351"/>
      <c r="P255" s="1351"/>
      <c r="Q255" s="1351"/>
      <c r="R255" s="1351"/>
      <c r="S255" s="1351"/>
      <c r="T255" s="1351"/>
      <c r="U255" s="1351"/>
      <c r="V255" s="1351"/>
      <c r="W255" s="1351"/>
      <c r="X255" s="1351"/>
      <c r="Y255" s="1351"/>
      <c r="Z255" s="1351"/>
      <c r="AA255" s="1351"/>
      <c r="AB255" s="1351"/>
      <c r="AC255" s="1351"/>
      <c r="AD255" s="1351"/>
      <c r="AE255" s="1351"/>
      <c r="AF255" s="1351"/>
      <c r="AG255" s="1351"/>
      <c r="AH255" s="1351"/>
      <c r="AI255" s="1351"/>
      <c r="AJ255" s="1351"/>
      <c r="AK255" s="1351"/>
      <c r="AL255" s="1351"/>
      <c r="AM255" s="1351"/>
      <c r="AN255" s="1351"/>
      <c r="AO255" s="1351"/>
      <c r="AP255" s="1351"/>
      <c r="AQ255" s="1351"/>
      <c r="AR255" s="1351"/>
      <c r="AS255" s="1351"/>
      <c r="AT255" s="1351"/>
      <c r="AU255" s="1351"/>
      <c r="AV255" s="1351"/>
      <c r="AW255" s="1351"/>
      <c r="AX255" s="1351"/>
      <c r="AY255" s="1351"/>
      <c r="AZ255" s="1351"/>
      <c r="BA255" s="1351"/>
      <c r="BB255" s="1351"/>
      <c r="BC255" s="1351"/>
      <c r="BD255" s="1351"/>
      <c r="BE255" s="1351"/>
      <c r="BF255" s="1351"/>
      <c r="BG255" s="1351"/>
      <c r="BH255" s="1351"/>
      <c r="BI255" s="1351"/>
      <c r="BJ255" s="1351"/>
      <c r="BK255" s="1351"/>
      <c r="BL255" s="1351"/>
      <c r="BM255" s="1351"/>
      <c r="BN255" s="1351"/>
      <c r="BO255" s="1351"/>
      <c r="BP255" s="1351"/>
    </row>
    <row r="256" spans="3:68" ht="14.25">
      <c r="C256" s="1351"/>
      <c r="D256" s="1351"/>
      <c r="E256" s="1351"/>
      <c r="F256" s="1351"/>
      <c r="G256" s="1351"/>
      <c r="H256" s="1351"/>
      <c r="I256" s="1351"/>
      <c r="J256" s="1351"/>
      <c r="K256" s="1351"/>
      <c r="L256" s="1351"/>
      <c r="M256" s="1351"/>
      <c r="N256" s="1351"/>
      <c r="O256" s="1351"/>
      <c r="P256" s="1351"/>
      <c r="Q256" s="1351"/>
      <c r="R256" s="1351"/>
      <c r="S256" s="1351"/>
      <c r="T256" s="1351"/>
      <c r="U256" s="1351"/>
      <c r="V256" s="1351"/>
      <c r="W256" s="1351"/>
      <c r="X256" s="1351"/>
      <c r="Y256" s="1351"/>
      <c r="Z256" s="1351"/>
      <c r="AA256" s="1351"/>
      <c r="AB256" s="1351"/>
      <c r="AC256" s="1351"/>
      <c r="AD256" s="1351"/>
      <c r="AE256" s="1351"/>
      <c r="AF256" s="1351"/>
      <c r="AG256" s="1351"/>
      <c r="AH256" s="1351"/>
      <c r="AI256" s="1351"/>
      <c r="AJ256" s="1351"/>
      <c r="AK256" s="1351"/>
      <c r="AL256" s="1351"/>
      <c r="AM256" s="1351"/>
      <c r="AN256" s="1351"/>
      <c r="AO256" s="1351"/>
      <c r="AP256" s="1351"/>
      <c r="AQ256" s="1351"/>
      <c r="AR256" s="1351"/>
      <c r="AS256" s="1351"/>
      <c r="AT256" s="1351"/>
      <c r="AU256" s="1351"/>
      <c r="AV256" s="1351"/>
      <c r="AW256" s="1351"/>
      <c r="AX256" s="1351"/>
      <c r="AY256" s="1351"/>
      <c r="AZ256" s="1351"/>
      <c r="BA256" s="1351"/>
      <c r="BB256" s="1351"/>
      <c r="BC256" s="1351"/>
      <c r="BD256" s="1351"/>
      <c r="BE256" s="1351"/>
      <c r="BF256" s="1351"/>
      <c r="BG256" s="1351"/>
      <c r="BH256" s="1351"/>
      <c r="BI256" s="1351"/>
      <c r="BJ256" s="1351"/>
      <c r="BK256" s="1351"/>
      <c r="BL256" s="1351"/>
      <c r="BM256" s="1351"/>
      <c r="BN256" s="1351"/>
      <c r="BO256" s="1351"/>
      <c r="BP256" s="1351"/>
    </row>
    <row r="257" spans="3:68" ht="14.25">
      <c r="C257" s="1351"/>
      <c r="D257" s="1351"/>
      <c r="E257" s="1351"/>
      <c r="F257" s="1351"/>
      <c r="G257" s="1351"/>
      <c r="H257" s="1351"/>
      <c r="I257" s="1351"/>
      <c r="J257" s="1351"/>
      <c r="K257" s="1351"/>
      <c r="L257" s="1351"/>
      <c r="M257" s="1351"/>
      <c r="N257" s="1351"/>
      <c r="O257" s="1351"/>
      <c r="P257" s="1351"/>
      <c r="Q257" s="1351"/>
      <c r="R257" s="1351"/>
      <c r="S257" s="1351"/>
      <c r="T257" s="1351"/>
      <c r="U257" s="1351"/>
      <c r="V257" s="1351"/>
      <c r="W257" s="1351"/>
      <c r="X257" s="1351"/>
      <c r="Y257" s="1351"/>
      <c r="Z257" s="1351"/>
      <c r="AA257" s="1351"/>
      <c r="AB257" s="1351"/>
      <c r="AC257" s="1351"/>
      <c r="AD257" s="1351"/>
      <c r="AE257" s="1351"/>
      <c r="AF257" s="1351"/>
      <c r="AG257" s="1351"/>
      <c r="AH257" s="1351"/>
      <c r="AI257" s="1351"/>
      <c r="AJ257" s="1351"/>
      <c r="AK257" s="1351"/>
      <c r="AL257" s="1351"/>
      <c r="AM257" s="1351"/>
      <c r="AN257" s="1351"/>
      <c r="AO257" s="1351"/>
      <c r="AP257" s="1351"/>
      <c r="AQ257" s="1351"/>
      <c r="AR257" s="1351"/>
      <c r="AS257" s="1351"/>
      <c r="AT257" s="1351"/>
      <c r="AU257" s="1351"/>
      <c r="AV257" s="1351"/>
      <c r="AW257" s="1351"/>
      <c r="AX257" s="1351"/>
      <c r="AY257" s="1351"/>
      <c r="AZ257" s="1351"/>
      <c r="BA257" s="1351"/>
      <c r="BB257" s="1351"/>
      <c r="BC257" s="1351"/>
      <c r="BD257" s="1351"/>
      <c r="BE257" s="1351"/>
      <c r="BF257" s="1351"/>
      <c r="BG257" s="1351"/>
      <c r="BH257" s="1351"/>
      <c r="BI257" s="1351"/>
      <c r="BJ257" s="1351"/>
      <c r="BK257" s="1351"/>
      <c r="BL257" s="1351"/>
      <c r="BM257" s="1351"/>
      <c r="BN257" s="1351"/>
      <c r="BO257" s="1351"/>
      <c r="BP257" s="1351"/>
    </row>
    <row r="258" spans="3:68" ht="14.25">
      <c r="C258" s="1351"/>
      <c r="D258" s="1351"/>
      <c r="E258" s="1351"/>
      <c r="F258" s="1351"/>
      <c r="G258" s="1351"/>
      <c r="H258" s="1351"/>
      <c r="I258" s="1351"/>
      <c r="J258" s="1351"/>
      <c r="K258" s="1351"/>
      <c r="L258" s="1351"/>
      <c r="M258" s="1351"/>
      <c r="N258" s="1351"/>
      <c r="O258" s="1351"/>
      <c r="P258" s="1351"/>
      <c r="Q258" s="1351"/>
      <c r="R258" s="1351"/>
      <c r="S258" s="1351"/>
      <c r="T258" s="1351"/>
      <c r="U258" s="1351"/>
      <c r="V258" s="1351"/>
      <c r="W258" s="1351"/>
      <c r="X258" s="1351"/>
      <c r="Y258" s="1351"/>
      <c r="Z258" s="1351"/>
      <c r="AA258" s="1351"/>
      <c r="AB258" s="1351"/>
      <c r="AC258" s="1351"/>
      <c r="AD258" s="1351"/>
      <c r="AE258" s="1351"/>
      <c r="AF258" s="1351"/>
      <c r="AG258" s="1351"/>
      <c r="AH258" s="1351"/>
      <c r="AI258" s="1351"/>
      <c r="AJ258" s="1351"/>
      <c r="AK258" s="1351"/>
      <c r="AL258" s="1351"/>
      <c r="AM258" s="1351"/>
      <c r="AN258" s="1351"/>
      <c r="AO258" s="1351"/>
      <c r="AP258" s="1351"/>
      <c r="AQ258" s="1351"/>
      <c r="AR258" s="1351"/>
      <c r="AS258" s="1351"/>
      <c r="AT258" s="1351"/>
      <c r="AU258" s="1351"/>
      <c r="AV258" s="1351"/>
      <c r="AW258" s="1351"/>
      <c r="AX258" s="1351"/>
      <c r="AY258" s="1351"/>
      <c r="AZ258" s="1351"/>
      <c r="BA258" s="1351"/>
      <c r="BB258" s="1351"/>
      <c r="BC258" s="1351"/>
      <c r="BD258" s="1351"/>
      <c r="BE258" s="1351"/>
      <c r="BF258" s="1351"/>
      <c r="BG258" s="1351"/>
      <c r="BH258" s="1351"/>
      <c r="BI258" s="1351"/>
      <c r="BJ258" s="1351"/>
      <c r="BK258" s="1351"/>
      <c r="BL258" s="1351"/>
      <c r="BM258" s="1351"/>
      <c r="BN258" s="1351"/>
      <c r="BO258" s="1351"/>
      <c r="BP258" s="1351"/>
    </row>
    <row r="259" spans="3:68" ht="14.25">
      <c r="C259" s="1351"/>
      <c r="D259" s="1351"/>
      <c r="E259" s="1351"/>
      <c r="F259" s="1351"/>
      <c r="G259" s="1351"/>
      <c r="H259" s="1351"/>
      <c r="I259" s="1351"/>
      <c r="J259" s="1351"/>
      <c r="K259" s="1351"/>
      <c r="L259" s="1351"/>
      <c r="M259" s="1351"/>
      <c r="N259" s="1351"/>
      <c r="O259" s="1351"/>
      <c r="P259" s="1351"/>
      <c r="Q259" s="1351"/>
      <c r="R259" s="1351"/>
      <c r="S259" s="1351"/>
      <c r="T259" s="1351"/>
      <c r="U259" s="1351"/>
      <c r="V259" s="1351"/>
      <c r="W259" s="1351"/>
      <c r="X259" s="1351"/>
      <c r="Y259" s="1351"/>
      <c r="Z259" s="1351"/>
      <c r="AA259" s="1351"/>
      <c r="AB259" s="1351"/>
      <c r="AC259" s="1351"/>
      <c r="AD259" s="1351"/>
      <c r="AE259" s="1351"/>
      <c r="AF259" s="1351"/>
      <c r="AG259" s="1351"/>
      <c r="AH259" s="1351"/>
      <c r="AI259" s="1351"/>
      <c r="AJ259" s="1351"/>
      <c r="AK259" s="1351"/>
      <c r="AL259" s="1351"/>
      <c r="AM259" s="1351"/>
      <c r="AN259" s="1351"/>
      <c r="AO259" s="1351"/>
      <c r="AP259" s="1351"/>
      <c r="AQ259" s="1351"/>
      <c r="AR259" s="1351"/>
      <c r="AS259" s="1351"/>
      <c r="AT259" s="1351"/>
      <c r="AU259" s="1351"/>
      <c r="AV259" s="1351"/>
      <c r="AW259" s="1351"/>
      <c r="AX259" s="1351"/>
      <c r="AY259" s="1351"/>
      <c r="AZ259" s="1351"/>
      <c r="BA259" s="1351"/>
      <c r="BB259" s="1351"/>
      <c r="BC259" s="1351"/>
      <c r="BD259" s="1351"/>
      <c r="BE259" s="1351"/>
      <c r="BF259" s="1351"/>
      <c r="BG259" s="1351"/>
      <c r="BH259" s="1351"/>
      <c r="BI259" s="1351"/>
      <c r="BJ259" s="1351"/>
      <c r="BK259" s="1351"/>
      <c r="BL259" s="1351"/>
      <c r="BM259" s="1351"/>
      <c r="BN259" s="1351"/>
      <c r="BO259" s="1351"/>
      <c r="BP259" s="1351"/>
    </row>
    <row r="260" spans="3:68" ht="14.25">
      <c r="C260" s="1351"/>
      <c r="D260" s="1351"/>
      <c r="E260" s="1351"/>
      <c r="F260" s="1351"/>
      <c r="G260" s="1351"/>
      <c r="H260" s="1351"/>
      <c r="I260" s="1351"/>
      <c r="J260" s="1351"/>
      <c r="K260" s="1351"/>
      <c r="L260" s="1351"/>
      <c r="M260" s="1351"/>
      <c r="N260" s="1351"/>
      <c r="O260" s="1351"/>
      <c r="P260" s="1351"/>
      <c r="Q260" s="1351"/>
      <c r="R260" s="1351"/>
      <c r="S260" s="1351"/>
      <c r="T260" s="1351"/>
      <c r="U260" s="1351"/>
      <c r="V260" s="1351"/>
      <c r="W260" s="1351"/>
      <c r="X260" s="1351"/>
      <c r="Y260" s="1351"/>
      <c r="Z260" s="1351"/>
      <c r="AA260" s="1351"/>
      <c r="AB260" s="1351"/>
      <c r="AC260" s="1351"/>
      <c r="AD260" s="1351"/>
      <c r="AE260" s="1351"/>
      <c r="AF260" s="1351"/>
      <c r="AG260" s="1351"/>
      <c r="AH260" s="1351"/>
      <c r="AI260" s="1351"/>
      <c r="AJ260" s="1351"/>
      <c r="AK260" s="1351"/>
      <c r="AL260" s="1351"/>
      <c r="AM260" s="1351"/>
      <c r="AN260" s="1351"/>
      <c r="AO260" s="1351"/>
      <c r="AP260" s="1351"/>
      <c r="AQ260" s="1351"/>
      <c r="AR260" s="1351"/>
      <c r="AS260" s="1351"/>
      <c r="AT260" s="1351"/>
      <c r="AU260" s="1351"/>
      <c r="AV260" s="1351"/>
      <c r="AW260" s="1351"/>
      <c r="AX260" s="1351"/>
      <c r="AY260" s="1351"/>
      <c r="AZ260" s="1351"/>
      <c r="BA260" s="1351"/>
      <c r="BB260" s="1351"/>
      <c r="BC260" s="1351"/>
      <c r="BD260" s="1351"/>
      <c r="BE260" s="1351"/>
      <c r="BF260" s="1351"/>
      <c r="BG260" s="1351"/>
      <c r="BH260" s="1351"/>
      <c r="BI260" s="1351"/>
      <c r="BJ260" s="1351"/>
      <c r="BK260" s="1351"/>
      <c r="BL260" s="1351"/>
      <c r="BM260" s="1351"/>
      <c r="BN260" s="1351"/>
      <c r="BO260" s="1351"/>
      <c r="BP260" s="1351"/>
    </row>
    <row r="261" spans="3:68" ht="14.25">
      <c r="C261" s="1351"/>
      <c r="D261" s="1351"/>
      <c r="E261" s="1351"/>
      <c r="F261" s="1351"/>
      <c r="G261" s="1351"/>
      <c r="H261" s="1351"/>
      <c r="I261" s="1351"/>
      <c r="J261" s="1351"/>
      <c r="K261" s="1351"/>
      <c r="L261" s="1351"/>
      <c r="M261" s="1351"/>
      <c r="N261" s="1351"/>
      <c r="O261" s="1351"/>
      <c r="P261" s="1351"/>
      <c r="Q261" s="1351"/>
      <c r="R261" s="1351"/>
      <c r="S261" s="1351"/>
      <c r="T261" s="1351"/>
      <c r="U261" s="1351"/>
      <c r="V261" s="1351"/>
      <c r="W261" s="1351"/>
      <c r="X261" s="1351"/>
      <c r="Y261" s="1351"/>
      <c r="Z261" s="1351"/>
      <c r="AA261" s="1351"/>
      <c r="AB261" s="1351"/>
      <c r="AC261" s="1351"/>
      <c r="AD261" s="1351"/>
      <c r="AE261" s="1351"/>
      <c r="AF261" s="1351"/>
      <c r="AG261" s="1351"/>
      <c r="AH261" s="1351"/>
      <c r="AI261" s="1351"/>
      <c r="AJ261" s="1351"/>
      <c r="AK261" s="1351"/>
      <c r="AL261" s="1351"/>
      <c r="AM261" s="1351"/>
      <c r="AN261" s="1351"/>
      <c r="AO261" s="1351"/>
      <c r="AP261" s="1351"/>
      <c r="AQ261" s="1351"/>
      <c r="AR261" s="1351"/>
      <c r="AS261" s="1351"/>
      <c r="AT261" s="1351"/>
      <c r="AU261" s="1351"/>
      <c r="AV261" s="1351"/>
      <c r="AW261" s="1351"/>
      <c r="AX261" s="1351"/>
      <c r="AY261" s="1351"/>
      <c r="AZ261" s="1351"/>
      <c r="BA261" s="1351"/>
      <c r="BB261" s="1351"/>
      <c r="BC261" s="1351"/>
      <c r="BD261" s="1351"/>
      <c r="BE261" s="1351"/>
      <c r="BF261" s="1351"/>
      <c r="BG261" s="1351"/>
      <c r="BH261" s="1351"/>
      <c r="BI261" s="1351"/>
      <c r="BJ261" s="1351"/>
      <c r="BK261" s="1351"/>
      <c r="BL261" s="1351"/>
      <c r="BM261" s="1351"/>
      <c r="BN261" s="1351"/>
      <c r="BO261" s="1351"/>
      <c r="BP261" s="1351"/>
    </row>
    <row r="262" spans="3:68" ht="14.25">
      <c r="C262" s="1351"/>
      <c r="D262" s="1351"/>
      <c r="E262" s="1351"/>
      <c r="F262" s="1351"/>
      <c r="G262" s="1351"/>
      <c r="H262" s="1351"/>
      <c r="I262" s="1351"/>
      <c r="J262" s="1351"/>
      <c r="K262" s="1351"/>
      <c r="L262" s="1351"/>
      <c r="M262" s="1351"/>
      <c r="N262" s="1351"/>
      <c r="O262" s="1351"/>
      <c r="P262" s="1351"/>
      <c r="Q262" s="1351"/>
      <c r="R262" s="1351"/>
      <c r="S262" s="1351"/>
      <c r="T262" s="1351"/>
      <c r="U262" s="1351"/>
      <c r="V262" s="1351"/>
      <c r="W262" s="1351"/>
      <c r="X262" s="1351"/>
      <c r="Y262" s="1351"/>
      <c r="Z262" s="1351"/>
      <c r="AA262" s="1351"/>
      <c r="AB262" s="1351"/>
      <c r="AC262" s="1351"/>
      <c r="AD262" s="1351"/>
      <c r="AE262" s="1351"/>
      <c r="AF262" s="1351"/>
      <c r="AG262" s="1351"/>
      <c r="AH262" s="1351"/>
      <c r="AI262" s="1351"/>
      <c r="AJ262" s="1351"/>
      <c r="AK262" s="1351"/>
      <c r="AL262" s="1351"/>
      <c r="AM262" s="1351"/>
      <c r="AN262" s="1351"/>
      <c r="AO262" s="1351"/>
      <c r="AP262" s="1351"/>
      <c r="AQ262" s="1351"/>
      <c r="AR262" s="1351"/>
      <c r="AS262" s="1351"/>
      <c r="AT262" s="1351"/>
      <c r="AU262" s="1351"/>
      <c r="AV262" s="1351"/>
      <c r="AW262" s="1351"/>
      <c r="AX262" s="1351"/>
      <c r="AY262" s="1351"/>
      <c r="AZ262" s="1351"/>
      <c r="BA262" s="1351"/>
      <c r="BB262" s="1351"/>
      <c r="BC262" s="1351"/>
      <c r="BD262" s="1351"/>
      <c r="BE262" s="1351"/>
      <c r="BF262" s="1351"/>
      <c r="BG262" s="1351"/>
      <c r="BH262" s="1351"/>
      <c r="BI262" s="1351"/>
      <c r="BJ262" s="1351"/>
      <c r="BK262" s="1351"/>
      <c r="BL262" s="1351"/>
      <c r="BM262" s="1351"/>
      <c r="BN262" s="1351"/>
      <c r="BO262" s="1351"/>
      <c r="BP262" s="1351"/>
    </row>
    <row r="263" spans="3:68" ht="14.25">
      <c r="C263" s="1351"/>
      <c r="D263" s="1351"/>
      <c r="E263" s="1351"/>
      <c r="F263" s="1351"/>
      <c r="G263" s="1351"/>
      <c r="H263" s="1351"/>
      <c r="I263" s="1351"/>
      <c r="J263" s="1351"/>
      <c r="K263" s="1351"/>
      <c r="L263" s="1351"/>
      <c r="M263" s="1351"/>
      <c r="N263" s="1351"/>
      <c r="O263" s="1351"/>
      <c r="P263" s="1351"/>
      <c r="Q263" s="1351"/>
      <c r="R263" s="1351"/>
      <c r="S263" s="1351"/>
      <c r="T263" s="1351"/>
      <c r="U263" s="1351"/>
      <c r="V263" s="1351"/>
      <c r="W263" s="1351"/>
      <c r="X263" s="1351"/>
      <c r="Y263" s="1351"/>
      <c r="Z263" s="1351"/>
      <c r="AA263" s="1351"/>
      <c r="AB263" s="1351"/>
      <c r="AC263" s="1351"/>
      <c r="AD263" s="1351"/>
      <c r="AE263" s="1351"/>
      <c r="AF263" s="1351"/>
      <c r="AG263" s="1351"/>
      <c r="AH263" s="1351"/>
      <c r="AI263" s="1351"/>
      <c r="AJ263" s="1351"/>
      <c r="AK263" s="1351"/>
      <c r="AL263" s="1351"/>
      <c r="AM263" s="1351"/>
      <c r="AN263" s="1351"/>
      <c r="AO263" s="1351"/>
      <c r="AP263" s="1351"/>
      <c r="AQ263" s="1351"/>
      <c r="AR263" s="1351"/>
      <c r="AS263" s="1351"/>
      <c r="AT263" s="1351"/>
      <c r="AU263" s="1351"/>
      <c r="AV263" s="1351"/>
      <c r="AW263" s="1351"/>
      <c r="AX263" s="1351"/>
      <c r="AY263" s="1351"/>
      <c r="AZ263" s="1351"/>
      <c r="BA263" s="1351"/>
      <c r="BB263" s="1351"/>
      <c r="BC263" s="1351"/>
      <c r="BD263" s="1351"/>
      <c r="BE263" s="1351"/>
      <c r="BF263" s="1351"/>
      <c r="BG263" s="1351"/>
      <c r="BH263" s="1351"/>
      <c r="BI263" s="1351"/>
      <c r="BJ263" s="1351"/>
      <c r="BK263" s="1351"/>
      <c r="BL263" s="1351"/>
      <c r="BM263" s="1351"/>
      <c r="BN263" s="1351"/>
      <c r="BO263" s="1351"/>
      <c r="BP263" s="1351"/>
    </row>
    <row r="264" spans="3:68" ht="14.25">
      <c r="C264" s="1351"/>
      <c r="D264" s="1351"/>
      <c r="E264" s="1351"/>
      <c r="F264" s="1351"/>
      <c r="G264" s="1351"/>
      <c r="H264" s="1351"/>
      <c r="I264" s="1351"/>
      <c r="J264" s="1351"/>
      <c r="K264" s="1351"/>
      <c r="L264" s="1351"/>
      <c r="M264" s="1351"/>
      <c r="N264" s="1351"/>
      <c r="O264" s="1351"/>
      <c r="P264" s="1351"/>
      <c r="Q264" s="1351"/>
      <c r="R264" s="1351"/>
      <c r="S264" s="1351"/>
      <c r="T264" s="1351"/>
      <c r="U264" s="1351"/>
      <c r="V264" s="1351"/>
      <c r="W264" s="1351"/>
      <c r="X264" s="1351"/>
      <c r="Y264" s="1351"/>
      <c r="Z264" s="1351"/>
      <c r="AA264" s="1351"/>
      <c r="AB264" s="1351"/>
      <c r="AC264" s="1351"/>
      <c r="AD264" s="1351"/>
      <c r="AE264" s="1351"/>
      <c r="AF264" s="1351"/>
      <c r="AG264" s="1351"/>
      <c r="AH264" s="1351"/>
      <c r="AI264" s="1351"/>
      <c r="AJ264" s="1351"/>
      <c r="AK264" s="1351"/>
      <c r="AL264" s="1351"/>
      <c r="AM264" s="1351"/>
      <c r="AN264" s="1351"/>
      <c r="AO264" s="1351"/>
      <c r="AP264" s="1351"/>
      <c r="AQ264" s="1351"/>
      <c r="AR264" s="1351"/>
      <c r="AS264" s="1351"/>
      <c r="AT264" s="1351"/>
      <c r="AU264" s="1351"/>
      <c r="AV264" s="1351"/>
      <c r="AW264" s="1351"/>
      <c r="AX264" s="1351"/>
      <c r="AY264" s="1351"/>
      <c r="AZ264" s="1351"/>
      <c r="BA264" s="1351"/>
      <c r="BB264" s="1351"/>
      <c r="BC264" s="1351"/>
      <c r="BD264" s="1351"/>
      <c r="BE264" s="1351"/>
      <c r="BF264" s="1351"/>
      <c r="BG264" s="1351"/>
      <c r="BH264" s="1351"/>
      <c r="BI264" s="1351"/>
      <c r="BJ264" s="1351"/>
      <c r="BK264" s="1351"/>
      <c r="BL264" s="1351"/>
      <c r="BM264" s="1351"/>
      <c r="BN264" s="1351"/>
      <c r="BO264" s="1351"/>
      <c r="BP264" s="1351"/>
    </row>
    <row r="265" spans="3:68" ht="14.25">
      <c r="C265" s="1351"/>
      <c r="D265" s="1351"/>
      <c r="E265" s="1351"/>
      <c r="F265" s="1351"/>
      <c r="G265" s="1351"/>
      <c r="H265" s="1351"/>
      <c r="I265" s="1351"/>
      <c r="J265" s="1351"/>
      <c r="K265" s="1351"/>
      <c r="L265" s="1351"/>
      <c r="M265" s="1351"/>
      <c r="N265" s="1351"/>
      <c r="O265" s="1351"/>
      <c r="P265" s="1351"/>
      <c r="Q265" s="1351"/>
      <c r="R265" s="1351"/>
      <c r="S265" s="1351"/>
      <c r="T265" s="1351"/>
      <c r="U265" s="1351"/>
      <c r="V265" s="1351"/>
      <c r="W265" s="1351"/>
      <c r="X265" s="1351"/>
      <c r="Y265" s="1351"/>
      <c r="Z265" s="1351"/>
      <c r="AA265" s="1351"/>
      <c r="AB265" s="1351"/>
      <c r="AC265" s="1351"/>
      <c r="AD265" s="1351"/>
      <c r="AE265" s="1351"/>
      <c r="AF265" s="1351"/>
      <c r="AG265" s="1351"/>
      <c r="AH265" s="1351"/>
      <c r="AI265" s="1351"/>
      <c r="AJ265" s="1351"/>
      <c r="AK265" s="1351"/>
      <c r="AL265" s="1351"/>
      <c r="AM265" s="1351"/>
      <c r="AN265" s="1351"/>
      <c r="AO265" s="1351"/>
      <c r="AP265" s="1351"/>
      <c r="AQ265" s="1351"/>
      <c r="AR265" s="1351"/>
      <c r="AS265" s="1351"/>
      <c r="AT265" s="1351"/>
      <c r="AU265" s="1351"/>
      <c r="AV265" s="1351"/>
      <c r="AW265" s="1351"/>
      <c r="AX265" s="1351"/>
      <c r="AY265" s="1351"/>
      <c r="AZ265" s="1351"/>
      <c r="BA265" s="1351"/>
      <c r="BB265" s="1351"/>
      <c r="BC265" s="1351"/>
      <c r="BD265" s="1351"/>
      <c r="BE265" s="1351"/>
      <c r="BF265" s="1351"/>
      <c r="BG265" s="1351"/>
      <c r="BH265" s="1351"/>
      <c r="BI265" s="1351"/>
      <c r="BJ265" s="1351"/>
      <c r="BK265" s="1351"/>
      <c r="BL265" s="1351"/>
      <c r="BM265" s="1351"/>
      <c r="BN265" s="1351"/>
      <c r="BO265" s="1351"/>
      <c r="BP265" s="1351"/>
    </row>
    <row r="266" spans="3:68" ht="14.25">
      <c r="C266" s="1351"/>
      <c r="D266" s="1351"/>
      <c r="E266" s="1351"/>
      <c r="F266" s="1351"/>
      <c r="G266" s="1351"/>
      <c r="H266" s="1351"/>
      <c r="I266" s="1351"/>
      <c r="J266" s="1351"/>
      <c r="K266" s="1351"/>
      <c r="L266" s="1351"/>
      <c r="M266" s="1351"/>
      <c r="N266" s="1351"/>
      <c r="O266" s="1351"/>
      <c r="P266" s="1351"/>
      <c r="Q266" s="1351"/>
      <c r="R266" s="1351"/>
      <c r="S266" s="1351"/>
      <c r="T266" s="1351"/>
      <c r="U266" s="1351"/>
      <c r="V266" s="1351"/>
      <c r="W266" s="1351"/>
      <c r="X266" s="1351"/>
      <c r="Y266" s="1351"/>
      <c r="Z266" s="1351"/>
      <c r="AA266" s="1351"/>
      <c r="AB266" s="1351"/>
      <c r="AC266" s="1351"/>
      <c r="AD266" s="1351"/>
      <c r="AE266" s="1351"/>
      <c r="AF266" s="1351"/>
      <c r="AG266" s="1351"/>
      <c r="AH266" s="1351"/>
      <c r="AI266" s="1351"/>
      <c r="AJ266" s="1351"/>
      <c r="AK266" s="1351"/>
      <c r="AL266" s="1351"/>
      <c r="AM266" s="1351"/>
      <c r="AN266" s="1351"/>
      <c r="AO266" s="1351"/>
      <c r="AP266" s="1351"/>
      <c r="AQ266" s="1351"/>
      <c r="AR266" s="1351"/>
      <c r="AS266" s="1351"/>
      <c r="AT266" s="1351"/>
      <c r="AU266" s="1351"/>
      <c r="AV266" s="1351"/>
      <c r="AW266" s="1351"/>
      <c r="AX266" s="1351"/>
      <c r="AY266" s="1351"/>
      <c r="AZ266" s="1351"/>
      <c r="BA266" s="1351"/>
      <c r="BB266" s="1351"/>
      <c r="BC266" s="1351"/>
      <c r="BD266" s="1351"/>
      <c r="BE266" s="1351"/>
      <c r="BF266" s="1351"/>
      <c r="BG266" s="1351"/>
      <c r="BH266" s="1351"/>
      <c r="BI266" s="1351"/>
      <c r="BJ266" s="1351"/>
      <c r="BK266" s="1351"/>
      <c r="BL266" s="1351"/>
      <c r="BM266" s="1351"/>
      <c r="BN266" s="1351"/>
      <c r="BO266" s="1351"/>
      <c r="BP266" s="1351"/>
    </row>
  </sheetData>
  <sheetProtection/>
  <printOptions/>
  <pageMargins left="0.5511811023622047" right="0.31496062992125984" top="0.31496062992125984" bottom="0.2755905511811024" header="0.2755905511811024" footer="0.1968503937007874"/>
  <pageSetup fitToWidth="2" horizontalDpi="600" verticalDpi="600" orientation="portrait" paperSize="9" scale="68" r:id="rId1"/>
  <headerFooter alignWithMargins="0">
    <oddHeader>&amp;C&amp;F</oddHeader>
  </headerFooter>
  <colBreaks count="1" manualBreakCount="1">
    <brk id="14" max="65535" man="1"/>
  </colBreaks>
</worksheet>
</file>

<file path=xl/worksheets/sheet15.xml><?xml version="1.0" encoding="utf-8"?>
<worksheet xmlns="http://schemas.openxmlformats.org/spreadsheetml/2006/main" xmlns:r="http://schemas.openxmlformats.org/officeDocument/2006/relationships">
  <dimension ref="A1:BU67"/>
  <sheetViews>
    <sheetView view="pageBreakPreview" zoomScaleNormal="75" zoomScaleSheetLayoutView="100" zoomScalePageLayoutView="0" workbookViewId="0" topLeftCell="A1">
      <selection activeCell="A1" sqref="A1"/>
    </sheetView>
  </sheetViews>
  <sheetFormatPr defaultColWidth="10.00390625" defaultRowHeight="12.75"/>
  <cols>
    <col min="1" max="1" width="4.625" style="115" customWidth="1"/>
    <col min="2" max="2" width="11.75390625" style="235" customWidth="1"/>
    <col min="3" max="3" width="10.75390625" style="115" customWidth="1"/>
    <col min="4" max="4" width="4.00390625" style="115" customWidth="1"/>
    <col min="5" max="5" width="10.125" style="115" customWidth="1"/>
    <col min="6" max="6" width="4.375" style="115" customWidth="1"/>
    <col min="7" max="7" width="10.75390625" style="115" customWidth="1"/>
    <col min="8" max="8" width="4.00390625" style="115" customWidth="1"/>
    <col min="9" max="9" width="10.125" style="115" customWidth="1"/>
    <col min="10" max="10" width="4.375" style="115" customWidth="1"/>
    <col min="11" max="11" width="10.75390625" style="115" customWidth="1"/>
    <col min="12" max="12" width="4.00390625" style="115" customWidth="1"/>
    <col min="13" max="13" width="10.125" style="115" customWidth="1"/>
    <col min="14" max="14" width="5.00390625" style="115" customWidth="1"/>
    <col min="15" max="15" width="11.75390625" style="115" customWidth="1"/>
    <col min="16" max="17" width="4.625" style="115" customWidth="1"/>
    <col min="18" max="18" width="10.00390625" style="115" customWidth="1"/>
    <col min="19" max="19" width="19.25390625" style="115" customWidth="1"/>
    <col min="20" max="20" width="17.75390625" style="221" customWidth="1"/>
    <col min="21" max="21" width="17.75390625" style="115" customWidth="1"/>
    <col min="22" max="22" width="11.75390625" style="115" customWidth="1"/>
    <col min="23" max="23" width="10.75390625" style="115" customWidth="1"/>
    <col min="24" max="24" width="11.625" style="115" customWidth="1"/>
    <col min="25" max="25" width="10.00390625" style="115" customWidth="1"/>
    <col min="26" max="26" width="10.125" style="115" customWidth="1"/>
    <col min="27" max="27" width="4.75390625" style="115" customWidth="1"/>
    <col min="28" max="28" width="10.75390625" style="115" bestFit="1" customWidth="1"/>
    <col min="29" max="29" width="5.25390625" style="115" customWidth="1"/>
    <col min="30" max="30" width="10.75390625" style="115" bestFit="1" customWidth="1"/>
    <col min="31" max="31" width="4.625" style="115" customWidth="1"/>
    <col min="32" max="32" width="5.125" style="115" customWidth="1"/>
    <col min="33" max="33" width="10.75390625" style="222" hidden="1" customWidth="1"/>
    <col min="34" max="34" width="17.25390625" style="115" hidden="1" customWidth="1"/>
    <col min="35" max="35" width="18.25390625" style="222" hidden="1" customWidth="1"/>
    <col min="36" max="36" width="17.75390625" style="115" hidden="1" customWidth="1"/>
    <col min="37" max="38" width="10.125" style="115" hidden="1" customWidth="1"/>
    <col min="39" max="39" width="11.75390625" style="115" hidden="1" customWidth="1"/>
    <col min="40" max="16384" width="10.00390625" style="115" customWidth="1"/>
  </cols>
  <sheetData>
    <row r="1" spans="1:73" ht="24" customHeight="1">
      <c r="A1" s="895" t="s">
        <v>567</v>
      </c>
      <c r="B1" s="896"/>
      <c r="C1" s="897"/>
      <c r="D1" s="898"/>
      <c r="E1" s="898"/>
      <c r="F1" s="898"/>
      <c r="G1" s="898"/>
      <c r="H1" s="898"/>
      <c r="I1" s="898"/>
      <c r="J1" s="898"/>
      <c r="K1" s="898"/>
      <c r="L1" s="898"/>
      <c r="M1" s="899"/>
      <c r="N1" s="899"/>
      <c r="O1" s="155"/>
      <c r="P1" s="155"/>
      <c r="Q1" s="155"/>
      <c r="R1" s="144"/>
      <c r="S1" s="144"/>
      <c r="T1" s="419"/>
      <c r="U1" s="144"/>
      <c r="V1" s="144"/>
      <c r="W1" s="144"/>
      <c r="X1" s="144"/>
      <c r="Y1" s="144"/>
      <c r="Z1" s="144"/>
      <c r="AA1" s="144"/>
      <c r="AB1" s="144"/>
      <c r="AC1" s="144"/>
      <c r="AD1" s="144"/>
      <c r="AE1" s="144"/>
      <c r="AF1" s="144"/>
      <c r="AG1" s="420"/>
      <c r="AH1" s="144"/>
      <c r="AI1" s="420"/>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row>
    <row r="2" spans="1:73" ht="9" customHeight="1">
      <c r="A2" s="900"/>
      <c r="B2" s="896"/>
      <c r="C2" s="898"/>
      <c r="D2" s="898"/>
      <c r="E2" s="900"/>
      <c r="F2" s="898"/>
      <c r="G2" s="898"/>
      <c r="H2" s="898"/>
      <c r="I2" s="898"/>
      <c r="J2" s="898"/>
      <c r="K2" s="898"/>
      <c r="L2" s="898"/>
      <c r="M2" s="898"/>
      <c r="N2" s="898"/>
      <c r="O2" s="413"/>
      <c r="P2" s="413"/>
      <c r="Q2" s="413"/>
      <c r="R2" s="144"/>
      <c r="S2" s="144"/>
      <c r="T2" s="419"/>
      <c r="U2" s="144"/>
      <c r="V2" s="144"/>
      <c r="W2" s="144"/>
      <c r="X2" s="144"/>
      <c r="Y2" s="144"/>
      <c r="Z2" s="144"/>
      <c r="AA2" s="144"/>
      <c r="AB2" s="144"/>
      <c r="AC2" s="144"/>
      <c r="AD2" s="144"/>
      <c r="AE2" s="144"/>
      <c r="AF2" s="144"/>
      <c r="AG2" s="420"/>
      <c r="AH2" s="144"/>
      <c r="AI2" s="420"/>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ht="18" customHeight="1">
      <c r="A3" s="1175" t="s">
        <v>7</v>
      </c>
      <c r="B3" s="1175" t="s">
        <v>8</v>
      </c>
      <c r="C3" s="1177" t="s">
        <v>262</v>
      </c>
      <c r="D3" s="1178"/>
      <c r="E3" s="1178"/>
      <c r="F3" s="1179"/>
      <c r="G3" s="1177" t="s">
        <v>263</v>
      </c>
      <c r="H3" s="1178"/>
      <c r="I3" s="1178"/>
      <c r="J3" s="1179"/>
      <c r="K3" s="1177" t="s">
        <v>168</v>
      </c>
      <c r="L3" s="1178"/>
      <c r="M3" s="1178"/>
      <c r="N3" s="1179"/>
      <c r="O3" s="1180"/>
      <c r="P3" s="1173"/>
      <c r="Q3" s="223"/>
      <c r="R3" s="144"/>
      <c r="S3" s="144"/>
      <c r="T3" s="419"/>
      <c r="U3" s="144"/>
      <c r="V3" s="144"/>
      <c r="W3" s="144"/>
      <c r="X3" s="144"/>
      <c r="Y3" s="1173"/>
      <c r="Z3" s="421"/>
      <c r="AA3" s="421"/>
      <c r="AB3" s="421"/>
      <c r="AC3" s="421"/>
      <c r="AD3" s="421"/>
      <c r="AE3" s="421"/>
      <c r="AF3" s="224"/>
      <c r="AG3" s="420"/>
      <c r="AH3" s="144"/>
      <c r="AI3" s="420"/>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ht="18" customHeight="1">
      <c r="A4" s="1176"/>
      <c r="B4" s="1176"/>
      <c r="C4" s="901" t="s">
        <v>568</v>
      </c>
      <c r="D4" s="902" t="s">
        <v>264</v>
      </c>
      <c r="E4" s="901" t="s">
        <v>265</v>
      </c>
      <c r="F4" s="902" t="s">
        <v>264</v>
      </c>
      <c r="G4" s="901" t="s">
        <v>266</v>
      </c>
      <c r="H4" s="902" t="s">
        <v>264</v>
      </c>
      <c r="I4" s="901" t="s">
        <v>265</v>
      </c>
      <c r="J4" s="902" t="s">
        <v>264</v>
      </c>
      <c r="K4" s="901" t="s">
        <v>266</v>
      </c>
      <c r="L4" s="903" t="s">
        <v>264</v>
      </c>
      <c r="M4" s="901" t="s">
        <v>265</v>
      </c>
      <c r="N4" s="903" t="s">
        <v>264</v>
      </c>
      <c r="O4" s="1180"/>
      <c r="P4" s="1173"/>
      <c r="Q4" s="223"/>
      <c r="R4" s="144"/>
      <c r="S4" s="144"/>
      <c r="T4" s="422"/>
      <c r="U4" s="144"/>
      <c r="V4" s="144"/>
      <c r="W4" s="144"/>
      <c r="X4" s="144"/>
      <c r="Y4" s="1174"/>
      <c r="Z4" s="223"/>
      <c r="AA4" s="223"/>
      <c r="AB4" s="223"/>
      <c r="AC4" s="223"/>
      <c r="AD4" s="223"/>
      <c r="AE4" s="223"/>
      <c r="AF4" s="223"/>
      <c r="AG4" s="420"/>
      <c r="AH4" s="144"/>
      <c r="AI4" s="420"/>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row>
    <row r="5" spans="1:73" ht="18" customHeight="1">
      <c r="A5" s="904"/>
      <c r="B5" s="905" t="s">
        <v>677</v>
      </c>
      <c r="C5" s="906">
        <v>323954</v>
      </c>
      <c r="D5" s="907"/>
      <c r="E5" s="908">
        <v>2.72</v>
      </c>
      <c r="F5" s="907"/>
      <c r="G5" s="909">
        <v>407710</v>
      </c>
      <c r="H5" s="907"/>
      <c r="I5" s="910">
        <v>0.43</v>
      </c>
      <c r="J5" s="907"/>
      <c r="K5" s="911">
        <v>328076</v>
      </c>
      <c r="L5" s="912"/>
      <c r="M5" s="908">
        <v>2.41</v>
      </c>
      <c r="N5" s="907"/>
      <c r="O5" s="437"/>
      <c r="P5" s="143"/>
      <c r="Q5" s="143"/>
      <c r="R5" s="143"/>
      <c r="S5" s="423"/>
      <c r="T5" s="423"/>
      <c r="U5" s="143"/>
      <c r="V5" s="424"/>
      <c r="W5" s="424"/>
      <c r="X5" s="143"/>
      <c r="Y5" s="425"/>
      <c r="Z5" s="226"/>
      <c r="AA5" s="143"/>
      <c r="AB5" s="226"/>
      <c r="AC5" s="143"/>
      <c r="AD5" s="226"/>
      <c r="AE5" s="143"/>
      <c r="AF5" s="143"/>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row>
    <row r="6" spans="1:73" ht="15.75" customHeight="1">
      <c r="A6" s="913"/>
      <c r="B6" s="914" t="s">
        <v>184</v>
      </c>
      <c r="C6" s="906">
        <v>334550</v>
      </c>
      <c r="D6" s="907"/>
      <c r="E6" s="908">
        <v>3.27</v>
      </c>
      <c r="F6" s="907"/>
      <c r="G6" s="909">
        <v>408944</v>
      </c>
      <c r="H6" s="907"/>
      <c r="I6" s="915">
        <v>0.3</v>
      </c>
      <c r="J6" s="907"/>
      <c r="K6" s="911">
        <v>337579</v>
      </c>
      <c r="L6" s="912"/>
      <c r="M6" s="908">
        <v>2.9</v>
      </c>
      <c r="N6" s="907"/>
      <c r="O6" s="133"/>
      <c r="P6" s="143"/>
      <c r="Q6" s="143"/>
      <c r="R6" s="143"/>
      <c r="S6" s="143"/>
      <c r="T6" s="422"/>
      <c r="U6" s="143"/>
      <c r="V6" s="143"/>
      <c r="W6" s="143"/>
      <c r="X6" s="143"/>
      <c r="Y6" s="409"/>
      <c r="Z6" s="227"/>
      <c r="AA6" s="144"/>
      <c r="AB6" s="227"/>
      <c r="AC6" s="144"/>
      <c r="AD6" s="227"/>
      <c r="AE6" s="143"/>
      <c r="AF6" s="143"/>
      <c r="AG6" s="225"/>
      <c r="AH6" s="225"/>
      <c r="AI6" s="225"/>
      <c r="AJ6" s="225"/>
      <c r="AK6" s="225"/>
      <c r="AL6" s="225"/>
      <c r="AM6" s="225"/>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ht="15.75" customHeight="1">
      <c r="A7" s="913"/>
      <c r="B7" s="914" t="s">
        <v>446</v>
      </c>
      <c r="C7" s="906">
        <v>350942</v>
      </c>
      <c r="D7" s="907"/>
      <c r="E7" s="916">
        <v>4.9</v>
      </c>
      <c r="F7" s="907"/>
      <c r="G7" s="906">
        <v>430673</v>
      </c>
      <c r="H7" s="907"/>
      <c r="I7" s="916">
        <v>5.31</v>
      </c>
      <c r="J7" s="907"/>
      <c r="K7" s="906">
        <v>353444</v>
      </c>
      <c r="L7" s="907"/>
      <c r="M7" s="916">
        <v>4.7</v>
      </c>
      <c r="N7" s="907"/>
      <c r="O7" s="133"/>
      <c r="P7" s="143"/>
      <c r="Q7" s="143"/>
      <c r="R7" s="143"/>
      <c r="S7" s="143"/>
      <c r="T7" s="422"/>
      <c r="U7" s="228"/>
      <c r="V7" s="143"/>
      <c r="W7" s="143"/>
      <c r="X7" s="143"/>
      <c r="Y7" s="409"/>
      <c r="Z7" s="227"/>
      <c r="AA7" s="144"/>
      <c r="AB7" s="227"/>
      <c r="AC7" s="144"/>
      <c r="AD7" s="227"/>
      <c r="AE7" s="144"/>
      <c r="AF7" s="143"/>
      <c r="AG7" s="225"/>
      <c r="AH7" s="225"/>
      <c r="AI7" s="225"/>
      <c r="AJ7" s="225"/>
      <c r="AK7" s="225"/>
      <c r="AL7" s="225"/>
      <c r="AM7" s="225"/>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ht="15.75" customHeight="1">
      <c r="A8" s="913"/>
      <c r="B8" s="914" t="s">
        <v>618</v>
      </c>
      <c r="C8" s="917">
        <v>356415</v>
      </c>
      <c r="D8" s="918"/>
      <c r="E8" s="919">
        <v>1.56</v>
      </c>
      <c r="F8" s="918"/>
      <c r="G8" s="917">
        <v>441922</v>
      </c>
      <c r="H8" s="918"/>
      <c r="I8" s="919">
        <v>2.61</v>
      </c>
      <c r="J8" s="918"/>
      <c r="K8" s="917">
        <v>358181</v>
      </c>
      <c r="L8" s="918"/>
      <c r="M8" s="919">
        <v>1.34</v>
      </c>
      <c r="N8" s="918"/>
      <c r="O8" s="133"/>
      <c r="P8" s="143"/>
      <c r="Q8" s="143"/>
      <c r="R8" s="143"/>
      <c r="S8" s="422"/>
      <c r="T8" s="422"/>
      <c r="U8" s="143"/>
      <c r="V8" s="426"/>
      <c r="W8" s="426"/>
      <c r="X8" s="426"/>
      <c r="Y8" s="409"/>
      <c r="Z8" s="226"/>
      <c r="AA8" s="143"/>
      <c r="AB8" s="226"/>
      <c r="AC8" s="143"/>
      <c r="AD8" s="226"/>
      <c r="AE8" s="144"/>
      <c r="AF8" s="143"/>
      <c r="AG8" s="225"/>
      <c r="AH8" s="225"/>
      <c r="AI8" s="225"/>
      <c r="AJ8" s="225"/>
      <c r="AK8" s="225"/>
      <c r="AL8" s="225"/>
      <c r="AM8" s="225"/>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row>
    <row r="9" spans="1:73" ht="18" customHeight="1">
      <c r="A9" s="913"/>
      <c r="B9" s="920" t="s">
        <v>619</v>
      </c>
      <c r="C9" s="921">
        <v>364727</v>
      </c>
      <c r="D9" s="922"/>
      <c r="E9" s="923">
        <v>2.33</v>
      </c>
      <c r="F9" s="922"/>
      <c r="G9" s="921">
        <v>448969</v>
      </c>
      <c r="H9" s="922"/>
      <c r="I9" s="923">
        <v>1.59</v>
      </c>
      <c r="J9" s="922"/>
      <c r="K9" s="921">
        <v>365656</v>
      </c>
      <c r="L9" s="924"/>
      <c r="M9" s="923">
        <v>2.09</v>
      </c>
      <c r="N9" s="924"/>
      <c r="O9" s="438"/>
      <c r="P9" s="229"/>
      <c r="Q9" s="229"/>
      <c r="R9" s="427"/>
      <c r="S9" s="428"/>
      <c r="T9" s="429"/>
      <c r="U9" s="428"/>
      <c r="V9" s="428"/>
      <c r="W9" s="428"/>
      <c r="X9" s="428"/>
      <c r="Y9" s="430"/>
      <c r="Z9" s="431"/>
      <c r="AA9" s="431"/>
      <c r="AB9" s="431"/>
      <c r="AC9" s="431"/>
      <c r="AD9" s="431"/>
      <c r="AE9" s="431"/>
      <c r="AF9" s="230"/>
      <c r="AG9" s="234"/>
      <c r="AH9" s="225"/>
      <c r="AI9" s="225"/>
      <c r="AJ9" s="225"/>
      <c r="AK9" s="225"/>
      <c r="AL9" s="225"/>
      <c r="AM9" s="225"/>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row>
    <row r="10" spans="1:73" ht="15.75" customHeight="1">
      <c r="A10" s="913"/>
      <c r="B10" s="868" t="s">
        <v>34</v>
      </c>
      <c r="C10" s="925">
        <v>379066</v>
      </c>
      <c r="D10" s="926"/>
      <c r="E10" s="927">
        <v>2.41</v>
      </c>
      <c r="F10" s="926"/>
      <c r="G10" s="925">
        <v>447325</v>
      </c>
      <c r="H10" s="926"/>
      <c r="I10" s="927">
        <v>1.1</v>
      </c>
      <c r="J10" s="926"/>
      <c r="K10" s="925">
        <v>379869</v>
      </c>
      <c r="L10" s="928"/>
      <c r="M10" s="927">
        <v>2.19</v>
      </c>
      <c r="N10" s="928"/>
      <c r="O10" s="231"/>
      <c r="P10" s="143"/>
      <c r="Q10" s="143"/>
      <c r="R10" s="143"/>
      <c r="S10" s="233"/>
      <c r="T10" s="432"/>
      <c r="U10" s="233"/>
      <c r="V10" s="233"/>
      <c r="W10" s="233"/>
      <c r="X10" s="233"/>
      <c r="Y10" s="433"/>
      <c r="Z10" s="434"/>
      <c r="AA10" s="434"/>
      <c r="AB10" s="434"/>
      <c r="AC10" s="434"/>
      <c r="AD10" s="434"/>
      <c r="AE10" s="434"/>
      <c r="AF10" s="232"/>
      <c r="AG10" s="234"/>
      <c r="AH10" s="225"/>
      <c r="AI10" s="225"/>
      <c r="AJ10" s="225"/>
      <c r="AK10" s="225"/>
      <c r="AL10" s="225"/>
      <c r="AM10" s="225"/>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row>
    <row r="11" spans="1:73" ht="15.75" customHeight="1">
      <c r="A11" s="913"/>
      <c r="B11" s="868" t="s">
        <v>35</v>
      </c>
      <c r="C11" s="925">
        <v>400484</v>
      </c>
      <c r="D11" s="926"/>
      <c r="E11" s="927">
        <v>3.2</v>
      </c>
      <c r="F11" s="926"/>
      <c r="G11" s="925">
        <v>469323</v>
      </c>
      <c r="H11" s="926"/>
      <c r="I11" s="927">
        <v>7.83</v>
      </c>
      <c r="J11" s="926"/>
      <c r="K11" s="925">
        <v>401737</v>
      </c>
      <c r="L11" s="928"/>
      <c r="M11" s="927">
        <v>3.1</v>
      </c>
      <c r="N11" s="928"/>
      <c r="O11" s="231"/>
      <c r="P11" s="143"/>
      <c r="Q11" s="143"/>
      <c r="R11" s="143"/>
      <c r="S11" s="233"/>
      <c r="T11" s="432"/>
      <c r="U11" s="233"/>
      <c r="V11" s="233"/>
      <c r="W11" s="233"/>
      <c r="X11" s="233"/>
      <c r="Y11" s="433"/>
      <c r="Z11" s="434"/>
      <c r="AA11" s="434"/>
      <c r="AB11" s="434"/>
      <c r="AC11" s="434"/>
      <c r="AD11" s="434"/>
      <c r="AE11" s="434"/>
      <c r="AF11" s="232"/>
      <c r="AG11" s="234"/>
      <c r="AH11" s="225"/>
      <c r="AI11" s="225"/>
      <c r="AJ11" s="225"/>
      <c r="AK11" s="225"/>
      <c r="AL11" s="225"/>
      <c r="AM11" s="225"/>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row>
    <row r="12" spans="1:73" ht="15.75" customHeight="1">
      <c r="A12" s="913"/>
      <c r="B12" s="868" t="s">
        <v>36</v>
      </c>
      <c r="C12" s="925">
        <v>380122</v>
      </c>
      <c r="D12" s="926"/>
      <c r="E12" s="927">
        <v>2.46</v>
      </c>
      <c r="F12" s="926"/>
      <c r="G12" s="925">
        <v>448969</v>
      </c>
      <c r="H12" s="926"/>
      <c r="I12" s="927">
        <v>1.59</v>
      </c>
      <c r="J12" s="926"/>
      <c r="K12" s="925">
        <v>380953</v>
      </c>
      <c r="L12" s="928"/>
      <c r="M12" s="927">
        <v>2.24</v>
      </c>
      <c r="N12" s="928"/>
      <c r="O12" s="231"/>
      <c r="P12" s="143"/>
      <c r="Q12" s="143"/>
      <c r="R12" s="143"/>
      <c r="S12" s="233"/>
      <c r="T12" s="432"/>
      <c r="U12" s="233"/>
      <c r="V12" s="233"/>
      <c r="W12" s="233"/>
      <c r="X12" s="233"/>
      <c r="Y12" s="433"/>
      <c r="Z12" s="434"/>
      <c r="AA12" s="434"/>
      <c r="AB12" s="434"/>
      <c r="AC12" s="434"/>
      <c r="AD12" s="434"/>
      <c r="AE12" s="434"/>
      <c r="AF12" s="232"/>
      <c r="AG12" s="234"/>
      <c r="AH12" s="225"/>
      <c r="AI12" s="225"/>
      <c r="AJ12" s="225"/>
      <c r="AK12" s="225"/>
      <c r="AL12" s="225"/>
      <c r="AM12" s="225"/>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row>
    <row r="13" spans="1:73" ht="15.75" customHeight="1">
      <c r="A13" s="913"/>
      <c r="B13" s="868" t="s">
        <v>38</v>
      </c>
      <c r="C13" s="925">
        <v>202966</v>
      </c>
      <c r="D13" s="926"/>
      <c r="E13" s="927">
        <v>1.55</v>
      </c>
      <c r="F13" s="926"/>
      <c r="G13" s="925"/>
      <c r="H13" s="926"/>
      <c r="I13" s="929"/>
      <c r="J13" s="926"/>
      <c r="K13" s="925">
        <v>202966</v>
      </c>
      <c r="L13" s="928"/>
      <c r="M13" s="927">
        <v>1.55</v>
      </c>
      <c r="N13" s="928"/>
      <c r="O13" s="231"/>
      <c r="P13" s="143"/>
      <c r="Q13" s="143"/>
      <c r="R13" s="143"/>
      <c r="S13" s="233"/>
      <c r="T13" s="432"/>
      <c r="U13" s="233"/>
      <c r="V13" s="233"/>
      <c r="W13" s="233"/>
      <c r="X13" s="233"/>
      <c r="Y13" s="433"/>
      <c r="Z13" s="434"/>
      <c r="AA13" s="434"/>
      <c r="AB13" s="434"/>
      <c r="AC13" s="434"/>
      <c r="AD13" s="434"/>
      <c r="AE13" s="434"/>
      <c r="AF13" s="232"/>
      <c r="AG13" s="234"/>
      <c r="AH13" s="225"/>
      <c r="AI13" s="225"/>
      <c r="AJ13" s="225"/>
      <c r="AK13" s="225"/>
      <c r="AL13" s="225"/>
      <c r="AM13" s="225"/>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row>
    <row r="14" spans="1:73" ht="11.25" customHeight="1">
      <c r="A14" s="913"/>
      <c r="B14" s="868"/>
      <c r="C14" s="925"/>
      <c r="D14" s="926"/>
      <c r="E14" s="929"/>
      <c r="F14" s="926"/>
      <c r="G14" s="925"/>
      <c r="H14" s="926"/>
      <c r="I14" s="929"/>
      <c r="J14" s="926"/>
      <c r="K14" s="925"/>
      <c r="L14" s="928"/>
      <c r="M14" s="929"/>
      <c r="N14" s="928"/>
      <c r="O14" s="134"/>
      <c r="P14" s="143"/>
      <c r="Q14" s="143"/>
      <c r="R14" s="143"/>
      <c r="S14" s="143"/>
      <c r="T14" s="422"/>
      <c r="U14" s="143"/>
      <c r="V14" s="143"/>
      <c r="W14" s="143"/>
      <c r="X14" s="143"/>
      <c r="Y14" s="433"/>
      <c r="Z14" s="226"/>
      <c r="AA14" s="226"/>
      <c r="AB14" s="226"/>
      <c r="AC14" s="226"/>
      <c r="AD14" s="226"/>
      <c r="AE14" s="226"/>
      <c r="AF14" s="232"/>
      <c r="AG14" s="234"/>
      <c r="AH14" s="225"/>
      <c r="AI14" s="225"/>
      <c r="AJ14" s="225"/>
      <c r="AK14" s="225"/>
      <c r="AL14" s="225"/>
      <c r="AM14" s="225"/>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row>
    <row r="15" spans="1:73" ht="15.75" customHeight="1">
      <c r="A15" s="913">
        <v>1</v>
      </c>
      <c r="B15" s="868" t="s">
        <v>40</v>
      </c>
      <c r="C15" s="925">
        <v>375444</v>
      </c>
      <c r="D15" s="930">
        <v>28</v>
      </c>
      <c r="E15" s="929">
        <v>2.36</v>
      </c>
      <c r="F15" s="926">
        <v>28</v>
      </c>
      <c r="G15" s="925">
        <v>436317</v>
      </c>
      <c r="H15" s="930">
        <v>24</v>
      </c>
      <c r="I15" s="929">
        <v>-6.92</v>
      </c>
      <c r="J15" s="926">
        <v>32</v>
      </c>
      <c r="K15" s="925">
        <v>375985</v>
      </c>
      <c r="L15" s="931">
        <v>29</v>
      </c>
      <c r="M15" s="929">
        <v>2.06</v>
      </c>
      <c r="N15" s="928">
        <v>30</v>
      </c>
      <c r="O15" s="231"/>
      <c r="P15" s="143"/>
      <c r="Q15" s="143"/>
      <c r="R15" s="143"/>
      <c r="S15" s="435"/>
      <c r="T15" s="435"/>
      <c r="U15" s="233"/>
      <c r="V15" s="435"/>
      <c r="W15" s="225"/>
      <c r="X15" s="233"/>
      <c r="Y15" s="433"/>
      <c r="Z15" s="434"/>
      <c r="AA15" s="436"/>
      <c r="AB15" s="434"/>
      <c r="AC15" s="436"/>
      <c r="AD15" s="434"/>
      <c r="AE15" s="436"/>
      <c r="AF15" s="232"/>
      <c r="AG15" s="234"/>
      <c r="AH15" s="225"/>
      <c r="AI15" s="225"/>
      <c r="AJ15" s="225"/>
      <c r="AK15" s="225"/>
      <c r="AL15" s="225"/>
      <c r="AM15" s="225"/>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row>
    <row r="16" spans="1:73" ht="15.75" customHeight="1">
      <c r="A16" s="913">
        <v>2</v>
      </c>
      <c r="B16" s="868" t="s">
        <v>41</v>
      </c>
      <c r="C16" s="925">
        <v>367428</v>
      </c>
      <c r="D16" s="930">
        <v>36</v>
      </c>
      <c r="E16" s="929">
        <v>3.04</v>
      </c>
      <c r="F16" s="926">
        <v>19</v>
      </c>
      <c r="G16" s="925">
        <v>422948</v>
      </c>
      <c r="H16" s="930">
        <v>26</v>
      </c>
      <c r="I16" s="929">
        <v>-2.51</v>
      </c>
      <c r="J16" s="926">
        <v>26</v>
      </c>
      <c r="K16" s="925">
        <v>368035</v>
      </c>
      <c r="L16" s="931">
        <v>36</v>
      </c>
      <c r="M16" s="929">
        <v>2.74</v>
      </c>
      <c r="N16" s="928">
        <v>22</v>
      </c>
      <c r="O16" s="231"/>
      <c r="P16" s="143"/>
      <c r="Q16" s="143"/>
      <c r="R16" s="143"/>
      <c r="S16" s="435"/>
      <c r="T16" s="435"/>
      <c r="U16" s="233"/>
      <c r="V16" s="435"/>
      <c r="W16" s="225"/>
      <c r="X16" s="233"/>
      <c r="Y16" s="433"/>
      <c r="Z16" s="434"/>
      <c r="AA16" s="436"/>
      <c r="AB16" s="434"/>
      <c r="AC16" s="436"/>
      <c r="AD16" s="434"/>
      <c r="AE16" s="436"/>
      <c r="AF16" s="232"/>
      <c r="AG16" s="234"/>
      <c r="AH16" s="225"/>
      <c r="AI16" s="225"/>
      <c r="AJ16" s="225"/>
      <c r="AK16" s="225"/>
      <c r="AL16" s="225"/>
      <c r="AM16" s="225"/>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row>
    <row r="17" spans="1:73" ht="15.75" customHeight="1">
      <c r="A17" s="913">
        <v>3</v>
      </c>
      <c r="B17" s="868" t="s">
        <v>42</v>
      </c>
      <c r="C17" s="925">
        <v>374699</v>
      </c>
      <c r="D17" s="930">
        <v>29</v>
      </c>
      <c r="E17" s="929">
        <v>1.24</v>
      </c>
      <c r="F17" s="926">
        <v>38</v>
      </c>
      <c r="G17" s="925">
        <v>556413</v>
      </c>
      <c r="H17" s="930">
        <v>5</v>
      </c>
      <c r="I17" s="929">
        <v>9.64</v>
      </c>
      <c r="J17" s="926">
        <v>13</v>
      </c>
      <c r="K17" s="925">
        <v>376513</v>
      </c>
      <c r="L17" s="931">
        <v>28</v>
      </c>
      <c r="M17" s="929">
        <v>0.98</v>
      </c>
      <c r="N17" s="928">
        <v>38</v>
      </c>
      <c r="O17" s="231"/>
      <c r="P17" s="143"/>
      <c r="Q17" s="143"/>
      <c r="R17" s="143"/>
      <c r="S17" s="435"/>
      <c r="T17" s="435"/>
      <c r="U17" s="233"/>
      <c r="V17" s="435"/>
      <c r="W17" s="225"/>
      <c r="X17" s="233"/>
      <c r="Y17" s="433"/>
      <c r="Z17" s="434"/>
      <c r="AA17" s="436"/>
      <c r="AB17" s="434"/>
      <c r="AC17" s="436"/>
      <c r="AD17" s="434"/>
      <c r="AE17" s="436"/>
      <c r="AF17" s="232"/>
      <c r="AG17" s="234"/>
      <c r="AH17" s="225"/>
      <c r="AI17" s="225"/>
      <c r="AJ17" s="225"/>
      <c r="AK17" s="225"/>
      <c r="AL17" s="225"/>
      <c r="AM17" s="225"/>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row>
    <row r="18" spans="1:73" ht="15.75" customHeight="1">
      <c r="A18" s="913">
        <v>4</v>
      </c>
      <c r="B18" s="868" t="s">
        <v>43</v>
      </c>
      <c r="C18" s="925">
        <v>388056</v>
      </c>
      <c r="D18" s="930">
        <v>22</v>
      </c>
      <c r="E18" s="929">
        <v>2.96</v>
      </c>
      <c r="F18" s="926">
        <v>21</v>
      </c>
      <c r="G18" s="925">
        <v>430552</v>
      </c>
      <c r="H18" s="930">
        <v>25</v>
      </c>
      <c r="I18" s="929">
        <v>3.47</v>
      </c>
      <c r="J18" s="926">
        <v>21</v>
      </c>
      <c r="K18" s="925">
        <v>388630</v>
      </c>
      <c r="L18" s="931">
        <v>22</v>
      </c>
      <c r="M18" s="929">
        <v>2.83</v>
      </c>
      <c r="N18" s="928">
        <v>21</v>
      </c>
      <c r="O18" s="231"/>
      <c r="P18" s="143"/>
      <c r="Q18" s="143"/>
      <c r="R18" s="143"/>
      <c r="S18" s="435"/>
      <c r="T18" s="435"/>
      <c r="U18" s="233"/>
      <c r="V18" s="435"/>
      <c r="W18" s="225"/>
      <c r="X18" s="233"/>
      <c r="Y18" s="433"/>
      <c r="Z18" s="434"/>
      <c r="AA18" s="436"/>
      <c r="AB18" s="434"/>
      <c r="AC18" s="436"/>
      <c r="AD18" s="434"/>
      <c r="AE18" s="436"/>
      <c r="AF18" s="232"/>
      <c r="AG18" s="234"/>
      <c r="AH18" s="225"/>
      <c r="AI18" s="225"/>
      <c r="AJ18" s="225"/>
      <c r="AK18" s="225"/>
      <c r="AL18" s="225"/>
      <c r="AM18" s="225"/>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row>
    <row r="19" spans="1:73" ht="15.75" customHeight="1">
      <c r="A19" s="913">
        <v>5</v>
      </c>
      <c r="B19" s="868" t="s">
        <v>44</v>
      </c>
      <c r="C19" s="925">
        <v>372169</v>
      </c>
      <c r="D19" s="930">
        <v>33</v>
      </c>
      <c r="E19" s="929">
        <v>2.02</v>
      </c>
      <c r="F19" s="926">
        <v>32</v>
      </c>
      <c r="G19" s="925">
        <v>468814</v>
      </c>
      <c r="H19" s="930">
        <v>14</v>
      </c>
      <c r="I19" s="929">
        <v>2.37</v>
      </c>
      <c r="J19" s="926">
        <v>23</v>
      </c>
      <c r="K19" s="925">
        <v>373034</v>
      </c>
      <c r="L19" s="931">
        <v>34</v>
      </c>
      <c r="M19" s="929">
        <v>1.78</v>
      </c>
      <c r="N19" s="928">
        <v>32</v>
      </c>
      <c r="O19" s="231"/>
      <c r="P19" s="143"/>
      <c r="Q19" s="143"/>
      <c r="R19" s="143"/>
      <c r="S19" s="435"/>
      <c r="T19" s="435"/>
      <c r="U19" s="233"/>
      <c r="V19" s="435"/>
      <c r="W19" s="225"/>
      <c r="X19" s="233"/>
      <c r="Y19" s="433"/>
      <c r="Z19" s="434"/>
      <c r="AA19" s="436"/>
      <c r="AB19" s="434"/>
      <c r="AC19" s="436"/>
      <c r="AD19" s="434"/>
      <c r="AE19" s="436"/>
      <c r="AF19" s="232"/>
      <c r="AG19" s="234"/>
      <c r="AH19" s="225"/>
      <c r="AI19" s="225"/>
      <c r="AJ19" s="225"/>
      <c r="AK19" s="225"/>
      <c r="AL19" s="225"/>
      <c r="AM19" s="225"/>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row>
    <row r="20" spans="1:73" ht="15.75" customHeight="1">
      <c r="A20" s="913">
        <v>6</v>
      </c>
      <c r="B20" s="868" t="s">
        <v>45</v>
      </c>
      <c r="C20" s="925">
        <v>407957</v>
      </c>
      <c r="D20" s="930">
        <v>10</v>
      </c>
      <c r="E20" s="929">
        <v>7.82</v>
      </c>
      <c r="F20" s="926">
        <v>3</v>
      </c>
      <c r="G20" s="925">
        <v>484609</v>
      </c>
      <c r="H20" s="930">
        <v>11</v>
      </c>
      <c r="I20" s="929">
        <v>13.47</v>
      </c>
      <c r="J20" s="926">
        <v>8</v>
      </c>
      <c r="K20" s="925">
        <v>409556</v>
      </c>
      <c r="L20" s="931">
        <v>10</v>
      </c>
      <c r="M20" s="929">
        <v>7.74</v>
      </c>
      <c r="N20" s="928">
        <v>3</v>
      </c>
      <c r="O20" s="231"/>
      <c r="P20" s="143"/>
      <c r="Q20" s="143"/>
      <c r="R20" s="143"/>
      <c r="S20" s="435"/>
      <c r="T20" s="435"/>
      <c r="U20" s="233"/>
      <c r="V20" s="435"/>
      <c r="W20" s="225"/>
      <c r="X20" s="233"/>
      <c r="Y20" s="433"/>
      <c r="Z20" s="434"/>
      <c r="AA20" s="436"/>
      <c r="AB20" s="434"/>
      <c r="AC20" s="436"/>
      <c r="AD20" s="434"/>
      <c r="AE20" s="436"/>
      <c r="AF20" s="232"/>
      <c r="AG20" s="234"/>
      <c r="AH20" s="225"/>
      <c r="AI20" s="225"/>
      <c r="AJ20" s="225"/>
      <c r="AK20" s="225"/>
      <c r="AL20" s="225"/>
      <c r="AM20" s="225"/>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row>
    <row r="21" spans="1:73" ht="15.75" customHeight="1">
      <c r="A21" s="913">
        <v>7</v>
      </c>
      <c r="B21" s="868" t="s">
        <v>46</v>
      </c>
      <c r="C21" s="925">
        <v>361744</v>
      </c>
      <c r="D21" s="930">
        <v>39</v>
      </c>
      <c r="E21" s="929">
        <v>-0.52</v>
      </c>
      <c r="F21" s="926">
        <v>41</v>
      </c>
      <c r="G21" s="925">
        <v>453145</v>
      </c>
      <c r="H21" s="930">
        <v>19</v>
      </c>
      <c r="I21" s="929">
        <v>-16.58</v>
      </c>
      <c r="J21" s="926">
        <v>39</v>
      </c>
      <c r="K21" s="925">
        <v>362692</v>
      </c>
      <c r="L21" s="931">
        <v>40</v>
      </c>
      <c r="M21" s="929">
        <v>-1.2</v>
      </c>
      <c r="N21" s="928">
        <v>43</v>
      </c>
      <c r="O21" s="231"/>
      <c r="P21" s="143"/>
      <c r="Q21" s="143"/>
      <c r="R21" s="143"/>
      <c r="S21" s="435"/>
      <c r="T21" s="435"/>
      <c r="U21" s="233"/>
      <c r="V21" s="435"/>
      <c r="W21" s="225"/>
      <c r="X21" s="233"/>
      <c r="Y21" s="433"/>
      <c r="Z21" s="434"/>
      <c r="AA21" s="436"/>
      <c r="AB21" s="434"/>
      <c r="AC21" s="436"/>
      <c r="AD21" s="434"/>
      <c r="AE21" s="436"/>
      <c r="AF21" s="232"/>
      <c r="AG21" s="234"/>
      <c r="AH21" s="225"/>
      <c r="AI21" s="225"/>
      <c r="AJ21" s="225"/>
      <c r="AK21" s="225"/>
      <c r="AL21" s="225"/>
      <c r="AM21" s="225"/>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row>
    <row r="22" spans="1:73" ht="15.75" customHeight="1">
      <c r="A22" s="913">
        <v>8</v>
      </c>
      <c r="B22" s="868" t="s">
        <v>47</v>
      </c>
      <c r="C22" s="925">
        <v>371572</v>
      </c>
      <c r="D22" s="930">
        <v>34</v>
      </c>
      <c r="E22" s="929">
        <v>1.88</v>
      </c>
      <c r="F22" s="926">
        <v>35</v>
      </c>
      <c r="G22" s="925">
        <v>459457</v>
      </c>
      <c r="H22" s="930">
        <v>17</v>
      </c>
      <c r="I22" s="929">
        <v>-3.16</v>
      </c>
      <c r="J22" s="926">
        <v>27</v>
      </c>
      <c r="K22" s="925">
        <v>372596</v>
      </c>
      <c r="L22" s="931">
        <v>35</v>
      </c>
      <c r="M22" s="929">
        <v>1.48</v>
      </c>
      <c r="N22" s="928">
        <v>36</v>
      </c>
      <c r="O22" s="231"/>
      <c r="P22" s="143"/>
      <c r="Q22" s="143"/>
      <c r="R22" s="143"/>
      <c r="S22" s="435"/>
      <c r="T22" s="435"/>
      <c r="U22" s="233"/>
      <c r="V22" s="435"/>
      <c r="W22" s="225"/>
      <c r="X22" s="233"/>
      <c r="Y22" s="433"/>
      <c r="Z22" s="434"/>
      <c r="AA22" s="436"/>
      <c r="AB22" s="434"/>
      <c r="AC22" s="436"/>
      <c r="AD22" s="434"/>
      <c r="AE22" s="436"/>
      <c r="AF22" s="232"/>
      <c r="AG22" s="234"/>
      <c r="AH22" s="225"/>
      <c r="AI22" s="225"/>
      <c r="AJ22" s="225"/>
      <c r="AK22" s="225"/>
      <c r="AL22" s="225"/>
      <c r="AM22" s="225"/>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row>
    <row r="23" spans="1:73" ht="15.75" customHeight="1">
      <c r="A23" s="913">
        <v>9</v>
      </c>
      <c r="B23" s="868" t="s">
        <v>48</v>
      </c>
      <c r="C23" s="925">
        <v>432054</v>
      </c>
      <c r="D23" s="930">
        <v>3</v>
      </c>
      <c r="E23" s="929">
        <v>3.57</v>
      </c>
      <c r="F23" s="926">
        <v>17</v>
      </c>
      <c r="G23" s="925">
        <v>603106</v>
      </c>
      <c r="H23" s="930">
        <v>2</v>
      </c>
      <c r="I23" s="929">
        <v>73.17</v>
      </c>
      <c r="J23" s="926">
        <v>1</v>
      </c>
      <c r="K23" s="925">
        <v>434405</v>
      </c>
      <c r="L23" s="931">
        <v>2</v>
      </c>
      <c r="M23" s="929">
        <v>4.63</v>
      </c>
      <c r="N23" s="928">
        <v>11</v>
      </c>
      <c r="O23" s="231"/>
      <c r="P23" s="143"/>
      <c r="Q23" s="143"/>
      <c r="R23" s="143"/>
      <c r="S23" s="435"/>
      <c r="T23" s="435"/>
      <c r="U23" s="233"/>
      <c r="V23" s="435"/>
      <c r="W23" s="225"/>
      <c r="X23" s="233"/>
      <c r="Y23" s="433"/>
      <c r="Z23" s="434"/>
      <c r="AA23" s="436"/>
      <c r="AB23" s="434"/>
      <c r="AC23" s="436"/>
      <c r="AD23" s="434"/>
      <c r="AE23" s="436"/>
      <c r="AF23" s="232"/>
      <c r="AG23" s="234"/>
      <c r="AH23" s="225"/>
      <c r="AI23" s="225"/>
      <c r="AJ23" s="225"/>
      <c r="AK23" s="225"/>
      <c r="AL23" s="225"/>
      <c r="AM23" s="225"/>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row>
    <row r="24" spans="1:73" ht="15.75" customHeight="1">
      <c r="A24" s="913">
        <v>11</v>
      </c>
      <c r="B24" s="868" t="s">
        <v>50</v>
      </c>
      <c r="C24" s="925">
        <v>387350</v>
      </c>
      <c r="D24" s="930">
        <v>23</v>
      </c>
      <c r="E24" s="929">
        <v>2.64</v>
      </c>
      <c r="F24" s="926">
        <v>25</v>
      </c>
      <c r="G24" s="925">
        <v>392675</v>
      </c>
      <c r="H24" s="930">
        <v>32</v>
      </c>
      <c r="I24" s="929">
        <v>-5.16</v>
      </c>
      <c r="J24" s="926">
        <v>29</v>
      </c>
      <c r="K24" s="925">
        <v>387404</v>
      </c>
      <c r="L24" s="931">
        <v>23</v>
      </c>
      <c r="M24" s="929">
        <v>2.46</v>
      </c>
      <c r="N24" s="928">
        <v>26</v>
      </c>
      <c r="O24" s="231"/>
      <c r="P24" s="143"/>
      <c r="Q24" s="143"/>
      <c r="R24" s="143"/>
      <c r="S24" s="435"/>
      <c r="T24" s="435"/>
      <c r="U24" s="233"/>
      <c r="V24" s="435"/>
      <c r="W24" s="225"/>
      <c r="X24" s="233"/>
      <c r="Y24" s="433"/>
      <c r="Z24" s="434"/>
      <c r="AA24" s="436"/>
      <c r="AB24" s="434"/>
      <c r="AC24" s="436"/>
      <c r="AD24" s="434"/>
      <c r="AE24" s="436"/>
      <c r="AF24" s="232"/>
      <c r="AG24" s="234"/>
      <c r="AH24" s="225"/>
      <c r="AI24" s="225"/>
      <c r="AJ24" s="225"/>
      <c r="AK24" s="225"/>
      <c r="AL24" s="225"/>
      <c r="AM24" s="225"/>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row>
    <row r="25" spans="1:39" s="144" customFormat="1" ht="18" customHeight="1">
      <c r="A25" s="913">
        <v>13</v>
      </c>
      <c r="B25" s="868" t="s">
        <v>51</v>
      </c>
      <c r="C25" s="925">
        <v>427935</v>
      </c>
      <c r="D25" s="930">
        <v>4</v>
      </c>
      <c r="E25" s="929">
        <v>2.85</v>
      </c>
      <c r="F25" s="926">
        <v>22</v>
      </c>
      <c r="G25" s="925">
        <v>521176</v>
      </c>
      <c r="H25" s="930">
        <v>6</v>
      </c>
      <c r="I25" s="929">
        <v>27.85</v>
      </c>
      <c r="J25" s="926">
        <v>4</v>
      </c>
      <c r="K25" s="925">
        <v>429706</v>
      </c>
      <c r="L25" s="931">
        <v>4</v>
      </c>
      <c r="M25" s="929">
        <v>3.35</v>
      </c>
      <c r="N25" s="928">
        <v>19</v>
      </c>
      <c r="O25" s="231"/>
      <c r="P25" s="143"/>
      <c r="Q25" s="143"/>
      <c r="R25" s="143"/>
      <c r="S25" s="435"/>
      <c r="T25" s="435"/>
      <c r="U25" s="233"/>
      <c r="V25" s="435"/>
      <c r="W25" s="225"/>
      <c r="X25" s="233"/>
      <c r="Y25" s="433"/>
      <c r="Z25" s="434"/>
      <c r="AA25" s="436"/>
      <c r="AB25" s="434"/>
      <c r="AC25" s="436"/>
      <c r="AD25" s="434"/>
      <c r="AE25" s="436"/>
      <c r="AF25" s="232"/>
      <c r="AG25" s="234"/>
      <c r="AH25" s="225"/>
      <c r="AI25" s="225"/>
      <c r="AJ25" s="225"/>
      <c r="AK25" s="225"/>
      <c r="AL25" s="225"/>
      <c r="AM25" s="225"/>
    </row>
    <row r="26" spans="1:73" ht="15.75" customHeight="1">
      <c r="A26" s="913">
        <v>14</v>
      </c>
      <c r="B26" s="868" t="s">
        <v>52</v>
      </c>
      <c r="C26" s="925">
        <v>404456</v>
      </c>
      <c r="D26" s="930">
        <v>15</v>
      </c>
      <c r="E26" s="929">
        <v>2.67</v>
      </c>
      <c r="F26" s="926">
        <v>24</v>
      </c>
      <c r="G26" s="925">
        <v>452545</v>
      </c>
      <c r="H26" s="930">
        <v>20</v>
      </c>
      <c r="I26" s="929">
        <v>2.56</v>
      </c>
      <c r="J26" s="926">
        <v>22</v>
      </c>
      <c r="K26" s="925">
        <v>405122</v>
      </c>
      <c r="L26" s="931">
        <v>15</v>
      </c>
      <c r="M26" s="929">
        <v>2.55</v>
      </c>
      <c r="N26" s="928">
        <v>25</v>
      </c>
      <c r="O26" s="231"/>
      <c r="P26" s="143"/>
      <c r="Q26" s="143"/>
      <c r="R26" s="143"/>
      <c r="S26" s="435"/>
      <c r="T26" s="435"/>
      <c r="U26" s="233"/>
      <c r="V26" s="435"/>
      <c r="W26" s="144"/>
      <c r="X26" s="233"/>
      <c r="Y26" s="433"/>
      <c r="Z26" s="434"/>
      <c r="AA26" s="436"/>
      <c r="AB26" s="434"/>
      <c r="AC26" s="436"/>
      <c r="AD26" s="434"/>
      <c r="AE26" s="436"/>
      <c r="AF26" s="232"/>
      <c r="AG26" s="234"/>
      <c r="AH26" s="225"/>
      <c r="AI26" s="225"/>
      <c r="AJ26" s="225"/>
      <c r="AK26" s="225"/>
      <c r="AL26" s="225"/>
      <c r="AM26" s="225"/>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row>
    <row r="27" spans="1:73" ht="15.75" customHeight="1">
      <c r="A27" s="913">
        <v>15</v>
      </c>
      <c r="B27" s="868" t="s">
        <v>187</v>
      </c>
      <c r="C27" s="925">
        <v>373878</v>
      </c>
      <c r="D27" s="930">
        <v>31</v>
      </c>
      <c r="E27" s="929">
        <v>1.75</v>
      </c>
      <c r="F27" s="926">
        <v>36</v>
      </c>
      <c r="G27" s="925">
        <v>484820</v>
      </c>
      <c r="H27" s="930">
        <v>10</v>
      </c>
      <c r="I27" s="929">
        <v>4.4</v>
      </c>
      <c r="J27" s="926">
        <v>20</v>
      </c>
      <c r="K27" s="925">
        <v>375140</v>
      </c>
      <c r="L27" s="931">
        <v>31</v>
      </c>
      <c r="M27" s="929">
        <v>1.54</v>
      </c>
      <c r="N27" s="928">
        <v>34</v>
      </c>
      <c r="O27" s="231"/>
      <c r="P27" s="143"/>
      <c r="Q27" s="143"/>
      <c r="R27" s="143"/>
      <c r="S27" s="435"/>
      <c r="T27" s="435"/>
      <c r="U27" s="233"/>
      <c r="V27" s="435"/>
      <c r="W27" s="225"/>
      <c r="X27" s="233"/>
      <c r="Y27" s="433"/>
      <c r="Z27" s="434"/>
      <c r="AA27" s="436"/>
      <c r="AB27" s="434"/>
      <c r="AC27" s="436"/>
      <c r="AD27" s="434"/>
      <c r="AE27" s="436"/>
      <c r="AF27" s="232"/>
      <c r="AG27" s="234"/>
      <c r="AH27" s="225"/>
      <c r="AI27" s="225"/>
      <c r="AJ27" s="225"/>
      <c r="AK27" s="225"/>
      <c r="AL27" s="225"/>
      <c r="AM27" s="225"/>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row>
    <row r="28" spans="1:73" ht="15.75" customHeight="1">
      <c r="A28" s="913">
        <v>16</v>
      </c>
      <c r="B28" s="868" t="s">
        <v>54</v>
      </c>
      <c r="C28" s="925">
        <v>407615</v>
      </c>
      <c r="D28" s="930">
        <v>11</v>
      </c>
      <c r="E28" s="929">
        <v>3.58</v>
      </c>
      <c r="F28" s="926">
        <v>16</v>
      </c>
      <c r="G28" s="925">
        <v>382304</v>
      </c>
      <c r="H28" s="930">
        <v>33</v>
      </c>
      <c r="I28" s="929">
        <v>5.33</v>
      </c>
      <c r="J28" s="926">
        <v>18</v>
      </c>
      <c r="K28" s="925">
        <v>407308</v>
      </c>
      <c r="L28" s="931">
        <v>11</v>
      </c>
      <c r="M28" s="929">
        <v>3.71</v>
      </c>
      <c r="N28" s="928">
        <v>18</v>
      </c>
      <c r="O28" s="231"/>
      <c r="P28" s="143"/>
      <c r="Q28" s="143"/>
      <c r="R28" s="143"/>
      <c r="S28" s="435"/>
      <c r="T28" s="435"/>
      <c r="U28" s="233"/>
      <c r="V28" s="435"/>
      <c r="W28" s="225"/>
      <c r="X28" s="233"/>
      <c r="Y28" s="433"/>
      <c r="Z28" s="434"/>
      <c r="AA28" s="436"/>
      <c r="AB28" s="434"/>
      <c r="AC28" s="436"/>
      <c r="AD28" s="434"/>
      <c r="AE28" s="436"/>
      <c r="AF28" s="232"/>
      <c r="AG28" s="234"/>
      <c r="AH28" s="225"/>
      <c r="AI28" s="225"/>
      <c r="AJ28" s="225"/>
      <c r="AK28" s="225"/>
      <c r="AL28" s="225"/>
      <c r="AM28" s="225"/>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row>
    <row r="29" spans="1:73" ht="15.75" customHeight="1">
      <c r="A29" s="913">
        <v>17</v>
      </c>
      <c r="B29" s="868" t="s">
        <v>55</v>
      </c>
      <c r="C29" s="925">
        <v>401933</v>
      </c>
      <c r="D29" s="930">
        <v>17</v>
      </c>
      <c r="E29" s="929">
        <v>2.45</v>
      </c>
      <c r="F29" s="926">
        <v>27</v>
      </c>
      <c r="G29" s="925">
        <v>416175</v>
      </c>
      <c r="H29" s="930">
        <v>28</v>
      </c>
      <c r="I29" s="929">
        <v>8.33</v>
      </c>
      <c r="J29" s="926">
        <v>14</v>
      </c>
      <c r="K29" s="925">
        <v>402167</v>
      </c>
      <c r="L29" s="931">
        <v>17</v>
      </c>
      <c r="M29" s="929">
        <v>2.58</v>
      </c>
      <c r="N29" s="928">
        <v>24</v>
      </c>
      <c r="O29" s="231"/>
      <c r="P29" s="143"/>
      <c r="Q29" s="143"/>
      <c r="R29" s="143"/>
      <c r="S29" s="435"/>
      <c r="T29" s="435"/>
      <c r="U29" s="233"/>
      <c r="V29" s="435"/>
      <c r="W29" s="225"/>
      <c r="X29" s="233"/>
      <c r="Y29" s="433"/>
      <c r="Z29" s="434"/>
      <c r="AA29" s="436"/>
      <c r="AB29" s="434"/>
      <c r="AC29" s="436"/>
      <c r="AD29" s="434"/>
      <c r="AE29" s="436"/>
      <c r="AF29" s="232"/>
      <c r="AG29" s="234"/>
      <c r="AH29" s="225"/>
      <c r="AI29" s="225"/>
      <c r="AJ29" s="225"/>
      <c r="AK29" s="225"/>
      <c r="AL29" s="225"/>
      <c r="AM29" s="225"/>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row>
    <row r="30" spans="1:73" ht="15.75" customHeight="1">
      <c r="A30" s="913">
        <v>18</v>
      </c>
      <c r="B30" s="868" t="s">
        <v>56</v>
      </c>
      <c r="C30" s="925">
        <v>379612</v>
      </c>
      <c r="D30" s="930">
        <v>27</v>
      </c>
      <c r="E30" s="929">
        <v>0.84</v>
      </c>
      <c r="F30" s="926">
        <v>39</v>
      </c>
      <c r="G30" s="925">
        <v>442866</v>
      </c>
      <c r="H30" s="930">
        <v>21</v>
      </c>
      <c r="I30" s="929">
        <v>11.6</v>
      </c>
      <c r="J30" s="926">
        <v>11</v>
      </c>
      <c r="K30" s="925">
        <v>380359</v>
      </c>
      <c r="L30" s="931">
        <v>26</v>
      </c>
      <c r="M30" s="929">
        <v>0.92</v>
      </c>
      <c r="N30" s="928">
        <v>39</v>
      </c>
      <c r="O30" s="231"/>
      <c r="P30" s="143"/>
      <c r="Q30" s="143"/>
      <c r="R30" s="143"/>
      <c r="S30" s="435"/>
      <c r="T30" s="435"/>
      <c r="U30" s="233"/>
      <c r="V30" s="435"/>
      <c r="W30" s="225"/>
      <c r="X30" s="233"/>
      <c r="Y30" s="433"/>
      <c r="Z30" s="434"/>
      <c r="AA30" s="436"/>
      <c r="AB30" s="434"/>
      <c r="AC30" s="436"/>
      <c r="AD30" s="434"/>
      <c r="AE30" s="436"/>
      <c r="AF30" s="232"/>
      <c r="AG30" s="234"/>
      <c r="AH30" s="225"/>
      <c r="AI30" s="225"/>
      <c r="AJ30" s="225"/>
      <c r="AK30" s="225"/>
      <c r="AL30" s="225"/>
      <c r="AM30" s="225"/>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row>
    <row r="31" spans="1:73" ht="15.75" customHeight="1">
      <c r="A31" s="913">
        <v>19</v>
      </c>
      <c r="B31" s="868" t="s">
        <v>57</v>
      </c>
      <c r="C31" s="925">
        <v>406195</v>
      </c>
      <c r="D31" s="930">
        <v>13</v>
      </c>
      <c r="E31" s="929">
        <v>2.34</v>
      </c>
      <c r="F31" s="926">
        <v>29</v>
      </c>
      <c r="G31" s="925">
        <v>413665</v>
      </c>
      <c r="H31" s="930">
        <v>29</v>
      </c>
      <c r="I31" s="929">
        <v>-6.37</v>
      </c>
      <c r="J31" s="926">
        <v>31</v>
      </c>
      <c r="K31" s="925">
        <v>406339</v>
      </c>
      <c r="L31" s="931">
        <v>13</v>
      </c>
      <c r="M31" s="929">
        <v>1.98</v>
      </c>
      <c r="N31" s="928">
        <v>31</v>
      </c>
      <c r="O31" s="231"/>
      <c r="P31" s="143"/>
      <c r="Q31" s="143"/>
      <c r="R31" s="143"/>
      <c r="S31" s="435"/>
      <c r="T31" s="435"/>
      <c r="U31" s="233"/>
      <c r="V31" s="435"/>
      <c r="W31" s="225"/>
      <c r="X31" s="233"/>
      <c r="Y31" s="433"/>
      <c r="Z31" s="434"/>
      <c r="AA31" s="436"/>
      <c r="AB31" s="434"/>
      <c r="AC31" s="436"/>
      <c r="AD31" s="434"/>
      <c r="AE31" s="436"/>
      <c r="AF31" s="232"/>
      <c r="AG31" s="234"/>
      <c r="AH31" s="225"/>
      <c r="AI31" s="225"/>
      <c r="AJ31" s="225"/>
      <c r="AK31" s="225"/>
      <c r="AL31" s="225"/>
      <c r="AM31" s="225"/>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row>
    <row r="32" spans="1:73" ht="15.75" customHeight="1">
      <c r="A32" s="913">
        <v>20</v>
      </c>
      <c r="B32" s="868" t="s">
        <v>58</v>
      </c>
      <c r="C32" s="925">
        <v>385189</v>
      </c>
      <c r="D32" s="930">
        <v>24</v>
      </c>
      <c r="E32" s="929">
        <v>4.51</v>
      </c>
      <c r="F32" s="926">
        <v>12</v>
      </c>
      <c r="G32" s="925">
        <v>420568</v>
      </c>
      <c r="H32" s="930">
        <v>27</v>
      </c>
      <c r="I32" s="929">
        <v>8.09</v>
      </c>
      <c r="J32" s="926">
        <v>16</v>
      </c>
      <c r="K32" s="925">
        <v>385765</v>
      </c>
      <c r="L32" s="931">
        <v>24</v>
      </c>
      <c r="M32" s="929">
        <v>4.47</v>
      </c>
      <c r="N32" s="928">
        <v>13</v>
      </c>
      <c r="O32" s="231"/>
      <c r="P32" s="143"/>
      <c r="Q32" s="143"/>
      <c r="R32" s="143"/>
      <c r="S32" s="435"/>
      <c r="T32" s="435"/>
      <c r="U32" s="233"/>
      <c r="V32" s="435"/>
      <c r="W32" s="225"/>
      <c r="X32" s="233"/>
      <c r="Y32" s="433"/>
      <c r="Z32" s="434"/>
      <c r="AA32" s="436"/>
      <c r="AB32" s="434"/>
      <c r="AC32" s="436"/>
      <c r="AD32" s="434"/>
      <c r="AE32" s="436"/>
      <c r="AF32" s="232"/>
      <c r="AG32" s="234"/>
      <c r="AH32" s="225"/>
      <c r="AI32" s="225"/>
      <c r="AJ32" s="225"/>
      <c r="AK32" s="225"/>
      <c r="AL32" s="225"/>
      <c r="AM32" s="225"/>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row>
    <row r="33" spans="1:73" ht="15.75" customHeight="1">
      <c r="A33" s="913">
        <v>21</v>
      </c>
      <c r="B33" s="868" t="s">
        <v>59</v>
      </c>
      <c r="C33" s="925">
        <v>405251</v>
      </c>
      <c r="D33" s="930">
        <v>14</v>
      </c>
      <c r="E33" s="929">
        <v>4.72</v>
      </c>
      <c r="F33" s="926">
        <v>10</v>
      </c>
      <c r="G33" s="925">
        <v>440840</v>
      </c>
      <c r="H33" s="930">
        <v>22</v>
      </c>
      <c r="I33" s="929">
        <v>5.89</v>
      </c>
      <c r="J33" s="926">
        <v>17</v>
      </c>
      <c r="K33" s="925">
        <v>406206</v>
      </c>
      <c r="L33" s="931">
        <v>14</v>
      </c>
      <c r="M33" s="929">
        <v>4.61</v>
      </c>
      <c r="N33" s="928">
        <v>12</v>
      </c>
      <c r="O33" s="231"/>
      <c r="P33" s="143"/>
      <c r="Q33" s="143"/>
      <c r="R33" s="143"/>
      <c r="S33" s="435"/>
      <c r="T33" s="435"/>
      <c r="U33" s="233"/>
      <c r="V33" s="435"/>
      <c r="W33" s="144"/>
      <c r="X33" s="233"/>
      <c r="Y33" s="433"/>
      <c r="Z33" s="434"/>
      <c r="AA33" s="436"/>
      <c r="AB33" s="434"/>
      <c r="AC33" s="436"/>
      <c r="AD33" s="434"/>
      <c r="AE33" s="436"/>
      <c r="AF33" s="232"/>
      <c r="AG33" s="234"/>
      <c r="AH33" s="225"/>
      <c r="AI33" s="225"/>
      <c r="AJ33" s="225"/>
      <c r="AK33" s="225"/>
      <c r="AL33" s="225"/>
      <c r="AM33" s="225"/>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row>
    <row r="34" spans="1:73" ht="15.75" customHeight="1">
      <c r="A34" s="913">
        <v>22</v>
      </c>
      <c r="B34" s="868" t="s">
        <v>188</v>
      </c>
      <c r="C34" s="925">
        <v>396511</v>
      </c>
      <c r="D34" s="930">
        <v>20</v>
      </c>
      <c r="E34" s="929">
        <v>11.4</v>
      </c>
      <c r="F34" s="926">
        <v>1</v>
      </c>
      <c r="G34" s="925">
        <v>439083</v>
      </c>
      <c r="H34" s="930">
        <v>23</v>
      </c>
      <c r="I34" s="929">
        <v>-7.83</v>
      </c>
      <c r="J34" s="926">
        <v>33</v>
      </c>
      <c r="K34" s="925">
        <v>397361</v>
      </c>
      <c r="L34" s="931">
        <v>19</v>
      </c>
      <c r="M34" s="929">
        <v>10.18</v>
      </c>
      <c r="N34" s="928">
        <v>2</v>
      </c>
      <c r="O34" s="231"/>
      <c r="P34" s="143"/>
      <c r="Q34" s="143"/>
      <c r="R34" s="143"/>
      <c r="S34" s="435"/>
      <c r="T34" s="435"/>
      <c r="U34" s="233"/>
      <c r="V34" s="435"/>
      <c r="W34" s="144"/>
      <c r="X34" s="233"/>
      <c r="Y34" s="433"/>
      <c r="Z34" s="434"/>
      <c r="AA34" s="436"/>
      <c r="AB34" s="434"/>
      <c r="AC34" s="436"/>
      <c r="AD34" s="434"/>
      <c r="AE34" s="436"/>
      <c r="AF34" s="232"/>
      <c r="AG34" s="234"/>
      <c r="AH34" s="225"/>
      <c r="AI34" s="225"/>
      <c r="AJ34" s="225"/>
      <c r="AK34" s="225"/>
      <c r="AL34" s="225"/>
      <c r="AM34" s="225"/>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row>
    <row r="35" spans="1:39" s="144" customFormat="1" ht="18" customHeight="1">
      <c r="A35" s="913">
        <v>24</v>
      </c>
      <c r="B35" s="868" t="s">
        <v>678</v>
      </c>
      <c r="C35" s="925">
        <v>379758</v>
      </c>
      <c r="D35" s="930">
        <v>26</v>
      </c>
      <c r="E35" s="929">
        <v>3.01</v>
      </c>
      <c r="F35" s="926">
        <v>20</v>
      </c>
      <c r="G35" s="925">
        <v>365662</v>
      </c>
      <c r="H35" s="930">
        <v>36</v>
      </c>
      <c r="I35" s="929">
        <v>-5.25</v>
      </c>
      <c r="J35" s="926">
        <v>30</v>
      </c>
      <c r="K35" s="925">
        <v>379433</v>
      </c>
      <c r="L35" s="931">
        <v>27</v>
      </c>
      <c r="M35" s="929">
        <v>2.72</v>
      </c>
      <c r="N35" s="928">
        <v>23</v>
      </c>
      <c r="O35" s="231"/>
      <c r="P35" s="143"/>
      <c r="Q35" s="143"/>
      <c r="R35" s="143"/>
      <c r="S35" s="435"/>
      <c r="T35" s="435"/>
      <c r="U35" s="233"/>
      <c r="V35" s="435"/>
      <c r="X35" s="233"/>
      <c r="Y35" s="433"/>
      <c r="Z35" s="434"/>
      <c r="AA35" s="436"/>
      <c r="AB35" s="434"/>
      <c r="AC35" s="436"/>
      <c r="AD35" s="434"/>
      <c r="AE35" s="436"/>
      <c r="AF35" s="232"/>
      <c r="AG35" s="234"/>
      <c r="AH35" s="225"/>
      <c r="AI35" s="225"/>
      <c r="AJ35" s="225"/>
      <c r="AK35" s="225"/>
      <c r="AL35" s="225"/>
      <c r="AM35" s="225"/>
    </row>
    <row r="36" spans="1:73" ht="15.75" customHeight="1">
      <c r="A36" s="913">
        <v>27</v>
      </c>
      <c r="B36" s="868" t="s">
        <v>679</v>
      </c>
      <c r="C36" s="925">
        <v>406392</v>
      </c>
      <c r="D36" s="930">
        <v>12</v>
      </c>
      <c r="E36" s="929">
        <v>4.64</v>
      </c>
      <c r="F36" s="926">
        <v>11</v>
      </c>
      <c r="G36" s="925">
        <v>454937</v>
      </c>
      <c r="H36" s="930">
        <v>18</v>
      </c>
      <c r="I36" s="929">
        <v>13.43</v>
      </c>
      <c r="J36" s="926">
        <v>9</v>
      </c>
      <c r="K36" s="925">
        <v>407292</v>
      </c>
      <c r="L36" s="931">
        <v>12</v>
      </c>
      <c r="M36" s="929">
        <v>4.76</v>
      </c>
      <c r="N36" s="928">
        <v>10</v>
      </c>
      <c r="O36" s="231"/>
      <c r="P36" s="143"/>
      <c r="Q36" s="143"/>
      <c r="R36" s="143"/>
      <c r="S36" s="435"/>
      <c r="T36" s="435"/>
      <c r="U36" s="233"/>
      <c r="V36" s="435"/>
      <c r="W36" s="144"/>
      <c r="X36" s="233"/>
      <c r="Y36" s="433"/>
      <c r="Z36" s="434"/>
      <c r="AA36" s="436"/>
      <c r="AB36" s="434"/>
      <c r="AC36" s="436"/>
      <c r="AD36" s="434"/>
      <c r="AE36" s="436"/>
      <c r="AF36" s="232"/>
      <c r="AG36" s="234"/>
      <c r="AH36" s="225"/>
      <c r="AI36" s="225"/>
      <c r="AJ36" s="225"/>
      <c r="AK36" s="225"/>
      <c r="AL36" s="225"/>
      <c r="AM36" s="225"/>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row>
    <row r="37" spans="1:73" ht="15.75" customHeight="1">
      <c r="A37" s="913">
        <v>31</v>
      </c>
      <c r="B37" s="868" t="s">
        <v>62</v>
      </c>
      <c r="C37" s="925">
        <v>416908</v>
      </c>
      <c r="D37" s="930">
        <v>7</v>
      </c>
      <c r="E37" s="929">
        <v>3.09</v>
      </c>
      <c r="F37" s="926">
        <v>18</v>
      </c>
      <c r="G37" s="925">
        <v>583528</v>
      </c>
      <c r="H37" s="930">
        <v>4</v>
      </c>
      <c r="I37" s="929">
        <v>-1.98</v>
      </c>
      <c r="J37" s="926">
        <v>25</v>
      </c>
      <c r="K37" s="925">
        <v>419913</v>
      </c>
      <c r="L37" s="931">
        <v>7</v>
      </c>
      <c r="M37" s="929">
        <v>2.17</v>
      </c>
      <c r="N37" s="928">
        <v>29</v>
      </c>
      <c r="O37" s="231"/>
      <c r="P37" s="143"/>
      <c r="Q37" s="143"/>
      <c r="R37" s="143"/>
      <c r="S37" s="435"/>
      <c r="T37" s="435"/>
      <c r="U37" s="233"/>
      <c r="V37" s="435"/>
      <c r="W37" s="225"/>
      <c r="X37" s="233"/>
      <c r="Y37" s="433"/>
      <c r="Z37" s="434"/>
      <c r="AA37" s="436"/>
      <c r="AB37" s="434"/>
      <c r="AC37" s="436"/>
      <c r="AD37" s="434"/>
      <c r="AE37" s="436"/>
      <c r="AF37" s="232"/>
      <c r="AG37" s="234"/>
      <c r="AH37" s="225"/>
      <c r="AI37" s="225"/>
      <c r="AJ37" s="225"/>
      <c r="AK37" s="225"/>
      <c r="AL37" s="225"/>
      <c r="AM37" s="225"/>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row>
    <row r="38" spans="1:73" ht="15.75" customHeight="1">
      <c r="A38" s="913">
        <v>32</v>
      </c>
      <c r="B38" s="868" t="s">
        <v>63</v>
      </c>
      <c r="C38" s="925">
        <v>414715</v>
      </c>
      <c r="D38" s="930">
        <v>8</v>
      </c>
      <c r="E38" s="929">
        <v>5.36</v>
      </c>
      <c r="F38" s="926">
        <v>6</v>
      </c>
      <c r="G38" s="925">
        <v>330715</v>
      </c>
      <c r="H38" s="930">
        <v>39</v>
      </c>
      <c r="I38" s="929">
        <v>-20.64</v>
      </c>
      <c r="J38" s="926">
        <v>41</v>
      </c>
      <c r="K38" s="925">
        <v>413945</v>
      </c>
      <c r="L38" s="931">
        <v>9</v>
      </c>
      <c r="M38" s="929">
        <v>5.04</v>
      </c>
      <c r="N38" s="928">
        <v>6</v>
      </c>
      <c r="O38" s="231"/>
      <c r="P38" s="143"/>
      <c r="Q38" s="143"/>
      <c r="R38" s="143"/>
      <c r="S38" s="435"/>
      <c r="T38" s="435"/>
      <c r="U38" s="233"/>
      <c r="V38" s="435"/>
      <c r="W38" s="144"/>
      <c r="X38" s="233"/>
      <c r="Y38" s="433"/>
      <c r="Z38" s="434"/>
      <c r="AA38" s="436"/>
      <c r="AB38" s="434"/>
      <c r="AC38" s="436"/>
      <c r="AD38" s="434"/>
      <c r="AE38" s="436"/>
      <c r="AF38" s="232"/>
      <c r="AG38" s="234"/>
      <c r="AH38" s="225"/>
      <c r="AI38" s="225"/>
      <c r="AJ38" s="225"/>
      <c r="AK38" s="225"/>
      <c r="AL38" s="225"/>
      <c r="AM38" s="225"/>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row>
    <row r="39" spans="1:73" ht="15.75" customHeight="1">
      <c r="A39" s="913">
        <v>37</v>
      </c>
      <c r="B39" s="868" t="s">
        <v>64</v>
      </c>
      <c r="C39" s="925">
        <v>399360</v>
      </c>
      <c r="D39" s="930">
        <v>19</v>
      </c>
      <c r="E39" s="929">
        <v>-4.31</v>
      </c>
      <c r="F39" s="926">
        <v>46</v>
      </c>
      <c r="G39" s="925">
        <v>292634</v>
      </c>
      <c r="H39" s="930">
        <v>40</v>
      </c>
      <c r="I39" s="929">
        <v>-11.88</v>
      </c>
      <c r="J39" s="926">
        <v>37</v>
      </c>
      <c r="K39" s="925">
        <v>397063</v>
      </c>
      <c r="L39" s="931">
        <v>20</v>
      </c>
      <c r="M39" s="929">
        <v>-4.11</v>
      </c>
      <c r="N39" s="928">
        <v>45</v>
      </c>
      <c r="O39" s="231"/>
      <c r="P39" s="143"/>
      <c r="Q39" s="143"/>
      <c r="R39" s="143"/>
      <c r="S39" s="435"/>
      <c r="T39" s="435"/>
      <c r="U39" s="233"/>
      <c r="V39" s="435"/>
      <c r="W39" s="144"/>
      <c r="X39" s="233"/>
      <c r="Y39" s="433"/>
      <c r="Z39" s="434"/>
      <c r="AA39" s="436"/>
      <c r="AB39" s="434"/>
      <c r="AC39" s="436"/>
      <c r="AD39" s="434"/>
      <c r="AE39" s="436"/>
      <c r="AF39" s="232"/>
      <c r="AG39" s="234"/>
      <c r="AH39" s="225"/>
      <c r="AI39" s="225"/>
      <c r="AJ39" s="225"/>
      <c r="AK39" s="225"/>
      <c r="AL39" s="225"/>
      <c r="AM39" s="225"/>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row>
    <row r="40" spans="1:73" ht="15.75" customHeight="1">
      <c r="A40" s="913">
        <v>39</v>
      </c>
      <c r="B40" s="868" t="s">
        <v>65</v>
      </c>
      <c r="C40" s="925">
        <v>383603</v>
      </c>
      <c r="D40" s="930">
        <v>25</v>
      </c>
      <c r="E40" s="929">
        <v>5.04</v>
      </c>
      <c r="F40" s="926">
        <v>7</v>
      </c>
      <c r="G40" s="925">
        <v>365101</v>
      </c>
      <c r="H40" s="930">
        <v>37</v>
      </c>
      <c r="I40" s="929">
        <v>13.34</v>
      </c>
      <c r="J40" s="926">
        <v>10</v>
      </c>
      <c r="K40" s="925">
        <v>383252</v>
      </c>
      <c r="L40" s="931">
        <v>25</v>
      </c>
      <c r="M40" s="929">
        <v>5.35</v>
      </c>
      <c r="N40" s="928">
        <v>5</v>
      </c>
      <c r="O40" s="231"/>
      <c r="P40" s="143"/>
      <c r="Q40" s="143"/>
      <c r="R40" s="143"/>
      <c r="S40" s="435"/>
      <c r="T40" s="435"/>
      <c r="U40" s="233"/>
      <c r="V40" s="435"/>
      <c r="W40" s="144"/>
      <c r="X40" s="233"/>
      <c r="Y40" s="433"/>
      <c r="Z40" s="434"/>
      <c r="AA40" s="436"/>
      <c r="AB40" s="434"/>
      <c r="AC40" s="436"/>
      <c r="AD40" s="434"/>
      <c r="AE40" s="436"/>
      <c r="AF40" s="232"/>
      <c r="AG40" s="234"/>
      <c r="AH40" s="225"/>
      <c r="AI40" s="225"/>
      <c r="AJ40" s="225"/>
      <c r="AK40" s="225"/>
      <c r="AL40" s="225"/>
      <c r="AM40" s="225"/>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row>
    <row r="41" spans="1:73" ht="15.75" customHeight="1">
      <c r="A41" s="913">
        <v>40</v>
      </c>
      <c r="B41" s="868" t="s">
        <v>680</v>
      </c>
      <c r="C41" s="925">
        <v>434587</v>
      </c>
      <c r="D41" s="930">
        <v>2</v>
      </c>
      <c r="E41" s="929">
        <v>10.14</v>
      </c>
      <c r="F41" s="926">
        <v>2</v>
      </c>
      <c r="G41" s="925">
        <v>261865</v>
      </c>
      <c r="H41" s="930">
        <v>41</v>
      </c>
      <c r="I41" s="929">
        <v>-11.21</v>
      </c>
      <c r="J41" s="926">
        <v>36</v>
      </c>
      <c r="K41" s="925">
        <v>431044</v>
      </c>
      <c r="L41" s="931">
        <v>3</v>
      </c>
      <c r="M41" s="929">
        <v>10.39</v>
      </c>
      <c r="N41" s="928">
        <v>1</v>
      </c>
      <c r="O41" s="231"/>
      <c r="P41" s="143"/>
      <c r="Q41" s="143"/>
      <c r="R41" s="143"/>
      <c r="S41" s="435"/>
      <c r="T41" s="435"/>
      <c r="U41" s="233"/>
      <c r="V41" s="435"/>
      <c r="W41" s="144"/>
      <c r="X41" s="233"/>
      <c r="Y41" s="433"/>
      <c r="Z41" s="434"/>
      <c r="AA41" s="436"/>
      <c r="AB41" s="434"/>
      <c r="AC41" s="436"/>
      <c r="AD41" s="434"/>
      <c r="AE41" s="436"/>
      <c r="AF41" s="232"/>
      <c r="AG41" s="234"/>
      <c r="AH41" s="225"/>
      <c r="AI41" s="225"/>
      <c r="AJ41" s="225"/>
      <c r="AK41" s="225"/>
      <c r="AL41" s="225"/>
      <c r="AM41" s="225"/>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row>
    <row r="42" spans="1:73" ht="15.75" customHeight="1">
      <c r="A42" s="913">
        <v>42</v>
      </c>
      <c r="B42" s="868" t="s">
        <v>66</v>
      </c>
      <c r="C42" s="925">
        <v>358276</v>
      </c>
      <c r="D42" s="930">
        <v>40</v>
      </c>
      <c r="E42" s="929">
        <v>-0.83</v>
      </c>
      <c r="F42" s="926">
        <v>43</v>
      </c>
      <c r="G42" s="925">
        <v>738291</v>
      </c>
      <c r="H42" s="930">
        <v>1</v>
      </c>
      <c r="I42" s="929">
        <v>67.18</v>
      </c>
      <c r="J42" s="926">
        <v>2</v>
      </c>
      <c r="K42" s="925">
        <v>363821</v>
      </c>
      <c r="L42" s="931">
        <v>39</v>
      </c>
      <c r="M42" s="929">
        <v>0.1</v>
      </c>
      <c r="N42" s="928">
        <v>41</v>
      </c>
      <c r="O42" s="231"/>
      <c r="P42" s="143"/>
      <c r="Q42" s="143"/>
      <c r="R42" s="143"/>
      <c r="S42" s="435"/>
      <c r="T42" s="435"/>
      <c r="U42" s="233"/>
      <c r="V42" s="435"/>
      <c r="W42" s="144"/>
      <c r="X42" s="233"/>
      <c r="Y42" s="433"/>
      <c r="Z42" s="434"/>
      <c r="AA42" s="436"/>
      <c r="AB42" s="434"/>
      <c r="AC42" s="436"/>
      <c r="AD42" s="434"/>
      <c r="AE42" s="436"/>
      <c r="AF42" s="232"/>
      <c r="AG42" s="234"/>
      <c r="AH42" s="225"/>
      <c r="AI42" s="225"/>
      <c r="AJ42" s="225"/>
      <c r="AK42" s="225"/>
      <c r="AL42" s="225"/>
      <c r="AM42" s="225"/>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row>
    <row r="43" spans="1:73" ht="15.75" customHeight="1">
      <c r="A43" s="913">
        <v>43</v>
      </c>
      <c r="B43" s="868" t="s">
        <v>681</v>
      </c>
      <c r="C43" s="925">
        <v>391585</v>
      </c>
      <c r="D43" s="930">
        <v>21</v>
      </c>
      <c r="E43" s="929">
        <v>4.42</v>
      </c>
      <c r="F43" s="926">
        <v>13</v>
      </c>
      <c r="G43" s="925">
        <v>367357</v>
      </c>
      <c r="H43" s="930">
        <v>35</v>
      </c>
      <c r="I43" s="929">
        <v>-8.78</v>
      </c>
      <c r="J43" s="926">
        <v>34</v>
      </c>
      <c r="K43" s="925">
        <v>391206</v>
      </c>
      <c r="L43" s="931">
        <v>21</v>
      </c>
      <c r="M43" s="929">
        <v>4.08</v>
      </c>
      <c r="N43" s="928">
        <v>16</v>
      </c>
      <c r="O43" s="231"/>
      <c r="P43" s="143"/>
      <c r="Q43" s="143"/>
      <c r="R43" s="143"/>
      <c r="S43" s="435"/>
      <c r="T43" s="435"/>
      <c r="U43" s="233"/>
      <c r="V43" s="435"/>
      <c r="W43" s="225"/>
      <c r="X43" s="233"/>
      <c r="Y43" s="433"/>
      <c r="Z43" s="434"/>
      <c r="AA43" s="436"/>
      <c r="AB43" s="434"/>
      <c r="AC43" s="436"/>
      <c r="AD43" s="434"/>
      <c r="AE43" s="436"/>
      <c r="AF43" s="232"/>
      <c r="AG43" s="234"/>
      <c r="AH43" s="225"/>
      <c r="AI43" s="225"/>
      <c r="AJ43" s="225"/>
      <c r="AK43" s="225"/>
      <c r="AL43" s="225"/>
      <c r="AM43" s="225"/>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row>
    <row r="44" spans="1:73" ht="15.75" customHeight="1">
      <c r="A44" s="913">
        <v>45</v>
      </c>
      <c r="B44" s="868" t="s">
        <v>67</v>
      </c>
      <c r="C44" s="925">
        <v>462766</v>
      </c>
      <c r="D44" s="930">
        <v>1</v>
      </c>
      <c r="E44" s="929">
        <v>6.59</v>
      </c>
      <c r="F44" s="926">
        <v>4</v>
      </c>
      <c r="G44" s="925">
        <v>465889</v>
      </c>
      <c r="H44" s="930">
        <v>16</v>
      </c>
      <c r="I44" s="929">
        <v>8.11</v>
      </c>
      <c r="J44" s="926">
        <v>15</v>
      </c>
      <c r="K44" s="925">
        <v>462834</v>
      </c>
      <c r="L44" s="931">
        <v>1</v>
      </c>
      <c r="M44" s="929">
        <v>6.64</v>
      </c>
      <c r="N44" s="928">
        <v>4</v>
      </c>
      <c r="O44" s="231"/>
      <c r="P44" s="143"/>
      <c r="Q44" s="143"/>
      <c r="R44" s="143"/>
      <c r="S44" s="435"/>
      <c r="T44" s="435"/>
      <c r="U44" s="233"/>
      <c r="V44" s="435"/>
      <c r="W44" s="144"/>
      <c r="X44" s="233"/>
      <c r="Y44" s="433"/>
      <c r="Z44" s="434"/>
      <c r="AA44" s="436"/>
      <c r="AB44" s="434"/>
      <c r="AC44" s="436"/>
      <c r="AD44" s="434"/>
      <c r="AE44" s="436"/>
      <c r="AF44" s="232"/>
      <c r="AG44" s="234"/>
      <c r="AH44" s="225"/>
      <c r="AI44" s="225"/>
      <c r="AJ44" s="225"/>
      <c r="AK44" s="225"/>
      <c r="AL44" s="225"/>
      <c r="AM44" s="225"/>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row>
    <row r="45" spans="1:39" s="144" customFormat="1" ht="18" customHeight="1">
      <c r="A45" s="913">
        <v>46</v>
      </c>
      <c r="B45" s="868" t="s">
        <v>68</v>
      </c>
      <c r="C45" s="925">
        <v>420849</v>
      </c>
      <c r="D45" s="930">
        <v>6</v>
      </c>
      <c r="E45" s="929">
        <v>-3.42</v>
      </c>
      <c r="F45" s="926">
        <v>45</v>
      </c>
      <c r="G45" s="925">
        <v>496702</v>
      </c>
      <c r="H45" s="930">
        <v>8</v>
      </c>
      <c r="I45" s="929">
        <v>-9.23</v>
      </c>
      <c r="J45" s="926">
        <v>35</v>
      </c>
      <c r="K45" s="925">
        <v>422697</v>
      </c>
      <c r="L45" s="931">
        <v>6</v>
      </c>
      <c r="M45" s="929">
        <v>-4.17</v>
      </c>
      <c r="N45" s="928">
        <v>46</v>
      </c>
      <c r="O45" s="231"/>
      <c r="P45" s="143"/>
      <c r="Q45" s="143"/>
      <c r="R45" s="143"/>
      <c r="S45" s="435"/>
      <c r="T45" s="435"/>
      <c r="U45" s="233"/>
      <c r="V45" s="435"/>
      <c r="X45" s="233"/>
      <c r="Y45" s="433"/>
      <c r="Z45" s="434"/>
      <c r="AA45" s="436"/>
      <c r="AB45" s="434"/>
      <c r="AC45" s="436"/>
      <c r="AD45" s="434"/>
      <c r="AE45" s="436"/>
      <c r="AF45" s="232"/>
      <c r="AG45" s="234"/>
      <c r="AH45" s="225"/>
      <c r="AI45" s="225"/>
      <c r="AJ45" s="225"/>
      <c r="AK45" s="225"/>
      <c r="AL45" s="225"/>
      <c r="AM45" s="225"/>
    </row>
    <row r="46" spans="1:73" ht="15.75" customHeight="1">
      <c r="A46" s="913">
        <v>50</v>
      </c>
      <c r="B46" s="868" t="s">
        <v>682</v>
      </c>
      <c r="C46" s="925">
        <v>374325</v>
      </c>
      <c r="D46" s="930">
        <v>30</v>
      </c>
      <c r="E46" s="929">
        <v>2.02</v>
      </c>
      <c r="F46" s="926">
        <v>32</v>
      </c>
      <c r="G46" s="925">
        <v>344023</v>
      </c>
      <c r="H46" s="930">
        <v>38</v>
      </c>
      <c r="I46" s="929">
        <v>-17.4</v>
      </c>
      <c r="J46" s="926">
        <v>40</v>
      </c>
      <c r="K46" s="925">
        <v>373755</v>
      </c>
      <c r="L46" s="931">
        <v>32</v>
      </c>
      <c r="M46" s="929">
        <v>1.4</v>
      </c>
      <c r="N46" s="928">
        <v>37</v>
      </c>
      <c r="O46" s="231"/>
      <c r="P46" s="143"/>
      <c r="Q46" s="143"/>
      <c r="R46" s="143"/>
      <c r="S46" s="435"/>
      <c r="T46" s="435"/>
      <c r="U46" s="233"/>
      <c r="V46" s="435"/>
      <c r="W46" s="144"/>
      <c r="X46" s="233"/>
      <c r="Y46" s="433"/>
      <c r="Z46" s="434"/>
      <c r="AA46" s="436"/>
      <c r="AB46" s="434"/>
      <c r="AC46" s="436"/>
      <c r="AD46" s="434"/>
      <c r="AE46" s="436"/>
      <c r="AF46" s="232"/>
      <c r="AG46" s="234"/>
      <c r="AH46" s="225"/>
      <c r="AI46" s="225"/>
      <c r="AJ46" s="225"/>
      <c r="AK46" s="225"/>
      <c r="AL46" s="225"/>
      <c r="AM46" s="225"/>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row>
    <row r="47" spans="1:73" ht="15.75" customHeight="1">
      <c r="A47" s="913">
        <v>57</v>
      </c>
      <c r="B47" s="932" t="s">
        <v>683</v>
      </c>
      <c r="C47" s="933">
        <v>363267</v>
      </c>
      <c r="D47" s="931">
        <v>38</v>
      </c>
      <c r="E47" s="929">
        <v>-3.22</v>
      </c>
      <c r="F47" s="928">
        <v>44</v>
      </c>
      <c r="G47" s="933">
        <v>475165</v>
      </c>
      <c r="H47" s="930">
        <v>13</v>
      </c>
      <c r="I47" s="929">
        <v>11.59</v>
      </c>
      <c r="J47" s="926">
        <v>12</v>
      </c>
      <c r="K47" s="933">
        <v>365206</v>
      </c>
      <c r="L47" s="931">
        <v>38</v>
      </c>
      <c r="M47" s="929">
        <v>-3.12</v>
      </c>
      <c r="N47" s="928">
        <v>44</v>
      </c>
      <c r="O47" s="231"/>
      <c r="P47" s="143"/>
      <c r="Q47" s="143"/>
      <c r="R47" s="143"/>
      <c r="S47" s="435"/>
      <c r="T47" s="435"/>
      <c r="U47" s="233"/>
      <c r="V47" s="435"/>
      <c r="W47" s="144"/>
      <c r="X47" s="233"/>
      <c r="Y47" s="433"/>
      <c r="Z47" s="434"/>
      <c r="AA47" s="436"/>
      <c r="AB47" s="434"/>
      <c r="AC47" s="436"/>
      <c r="AD47" s="434"/>
      <c r="AE47" s="436"/>
      <c r="AF47" s="232"/>
      <c r="AG47" s="234"/>
      <c r="AH47" s="225"/>
      <c r="AI47" s="225"/>
      <c r="AJ47" s="225"/>
      <c r="AK47" s="225"/>
      <c r="AL47" s="225"/>
      <c r="AM47" s="225"/>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row>
    <row r="48" spans="1:73" ht="15.75" customHeight="1">
      <c r="A48" s="913">
        <v>62</v>
      </c>
      <c r="B48" s="868" t="s">
        <v>684</v>
      </c>
      <c r="C48" s="925">
        <v>373388</v>
      </c>
      <c r="D48" s="930">
        <v>32</v>
      </c>
      <c r="E48" s="929">
        <v>2.22</v>
      </c>
      <c r="F48" s="926">
        <v>30</v>
      </c>
      <c r="G48" s="925">
        <v>466433</v>
      </c>
      <c r="H48" s="930">
        <v>15</v>
      </c>
      <c r="I48" s="929">
        <v>60.04</v>
      </c>
      <c r="J48" s="926">
        <v>3</v>
      </c>
      <c r="K48" s="925">
        <v>375823</v>
      </c>
      <c r="L48" s="931">
        <v>30</v>
      </c>
      <c r="M48" s="929">
        <v>3.81</v>
      </c>
      <c r="N48" s="928">
        <v>17</v>
      </c>
      <c r="O48" s="231"/>
      <c r="P48" s="143"/>
      <c r="Q48" s="143"/>
      <c r="R48" s="143"/>
      <c r="S48" s="435"/>
      <c r="T48" s="435"/>
      <c r="U48" s="233"/>
      <c r="V48" s="435"/>
      <c r="W48" s="144"/>
      <c r="X48" s="233"/>
      <c r="Y48" s="433"/>
      <c r="Z48" s="434"/>
      <c r="AA48" s="436"/>
      <c r="AB48" s="434"/>
      <c r="AC48" s="436"/>
      <c r="AD48" s="434"/>
      <c r="AE48" s="436"/>
      <c r="AF48" s="232"/>
      <c r="AG48" s="234"/>
      <c r="AH48" s="225"/>
      <c r="AI48" s="225"/>
      <c r="AJ48" s="225"/>
      <c r="AK48" s="225"/>
      <c r="AL48" s="225"/>
      <c r="AM48" s="225"/>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row>
    <row r="49" spans="1:73" ht="15.75" customHeight="1">
      <c r="A49" s="913">
        <v>65</v>
      </c>
      <c r="B49" s="868" t="s">
        <v>189</v>
      </c>
      <c r="C49" s="925">
        <v>426407</v>
      </c>
      <c r="D49" s="930">
        <v>5</v>
      </c>
      <c r="E49" s="929">
        <v>5.44</v>
      </c>
      <c r="F49" s="926">
        <v>5</v>
      </c>
      <c r="G49" s="925">
        <v>490759</v>
      </c>
      <c r="H49" s="930">
        <v>9</v>
      </c>
      <c r="I49" s="929">
        <v>1.86</v>
      </c>
      <c r="J49" s="926">
        <v>24</v>
      </c>
      <c r="K49" s="925">
        <v>428312</v>
      </c>
      <c r="L49" s="931">
        <v>5</v>
      </c>
      <c r="M49" s="929">
        <v>5.04</v>
      </c>
      <c r="N49" s="928">
        <v>6</v>
      </c>
      <c r="O49" s="231"/>
      <c r="P49" s="143"/>
      <c r="Q49" s="143"/>
      <c r="R49" s="143"/>
      <c r="S49" s="435"/>
      <c r="T49" s="435"/>
      <c r="U49" s="233"/>
      <c r="V49" s="435"/>
      <c r="W49" s="144"/>
      <c r="X49" s="233"/>
      <c r="Y49" s="433"/>
      <c r="Z49" s="434"/>
      <c r="AA49" s="436"/>
      <c r="AB49" s="434"/>
      <c r="AC49" s="436"/>
      <c r="AD49" s="434"/>
      <c r="AE49" s="436"/>
      <c r="AF49" s="232"/>
      <c r="AG49" s="234"/>
      <c r="AH49" s="225"/>
      <c r="AI49" s="225"/>
      <c r="AJ49" s="225"/>
      <c r="AK49" s="225"/>
      <c r="AL49" s="225"/>
      <c r="AM49" s="225"/>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row>
    <row r="50" spans="1:73" ht="15.75" customHeight="1">
      <c r="A50" s="913">
        <v>70</v>
      </c>
      <c r="B50" s="868" t="s">
        <v>685</v>
      </c>
      <c r="C50" s="925">
        <v>402811</v>
      </c>
      <c r="D50" s="930">
        <v>16</v>
      </c>
      <c r="E50" s="929">
        <v>2.71</v>
      </c>
      <c r="F50" s="926">
        <v>23</v>
      </c>
      <c r="G50" s="925">
        <v>479065</v>
      </c>
      <c r="H50" s="930">
        <v>12</v>
      </c>
      <c r="I50" s="929">
        <v>27.11</v>
      </c>
      <c r="J50" s="926">
        <v>5</v>
      </c>
      <c r="K50" s="925">
        <v>404352</v>
      </c>
      <c r="L50" s="931">
        <v>16</v>
      </c>
      <c r="M50" s="929">
        <v>3.24</v>
      </c>
      <c r="N50" s="928">
        <v>20</v>
      </c>
      <c r="O50" s="123"/>
      <c r="P50" s="143"/>
      <c r="Q50" s="155"/>
      <c r="R50" s="143"/>
      <c r="S50" s="435"/>
      <c r="T50" s="435"/>
      <c r="U50" s="233"/>
      <c r="V50" s="435"/>
      <c r="W50" s="144"/>
      <c r="X50" s="233"/>
      <c r="Y50" s="433"/>
      <c r="Z50" s="434"/>
      <c r="AA50" s="436"/>
      <c r="AB50" s="434"/>
      <c r="AC50" s="436"/>
      <c r="AD50" s="434"/>
      <c r="AE50" s="436"/>
      <c r="AF50" s="232"/>
      <c r="AG50" s="234"/>
      <c r="AH50" s="225"/>
      <c r="AI50" s="225"/>
      <c r="AJ50" s="225"/>
      <c r="AK50" s="225"/>
      <c r="AL50" s="225"/>
      <c r="AM50" s="225"/>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row>
    <row r="51" spans="1:73" ht="15.75" customHeight="1">
      <c r="A51" s="913">
        <v>73</v>
      </c>
      <c r="B51" s="868" t="s">
        <v>191</v>
      </c>
      <c r="C51" s="925">
        <v>410762</v>
      </c>
      <c r="D51" s="930">
        <v>9</v>
      </c>
      <c r="E51" s="929">
        <v>1.96</v>
      </c>
      <c r="F51" s="926">
        <v>34</v>
      </c>
      <c r="G51" s="925">
        <v>587412</v>
      </c>
      <c r="H51" s="930">
        <v>3</v>
      </c>
      <c r="I51" s="929">
        <v>26.39</v>
      </c>
      <c r="J51" s="926">
        <v>6</v>
      </c>
      <c r="K51" s="925">
        <v>414375</v>
      </c>
      <c r="L51" s="931">
        <v>8</v>
      </c>
      <c r="M51" s="929">
        <v>2.26</v>
      </c>
      <c r="N51" s="928">
        <v>28</v>
      </c>
      <c r="O51" s="231"/>
      <c r="P51" s="143"/>
      <c r="Q51" s="143"/>
      <c r="R51" s="143"/>
      <c r="S51" s="435"/>
      <c r="T51" s="435"/>
      <c r="U51" s="233"/>
      <c r="V51" s="435"/>
      <c r="W51" s="225"/>
      <c r="X51" s="233"/>
      <c r="Y51" s="433"/>
      <c r="Z51" s="434"/>
      <c r="AA51" s="436"/>
      <c r="AB51" s="434"/>
      <c r="AC51" s="436"/>
      <c r="AD51" s="434"/>
      <c r="AE51" s="436"/>
      <c r="AF51" s="232"/>
      <c r="AG51" s="234"/>
      <c r="AH51" s="225"/>
      <c r="AI51" s="225"/>
      <c r="AJ51" s="225"/>
      <c r="AK51" s="225"/>
      <c r="AL51" s="225"/>
      <c r="AM51" s="225"/>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row>
    <row r="52" spans="1:73" ht="15.75" customHeight="1">
      <c r="A52" s="913">
        <v>79</v>
      </c>
      <c r="B52" s="868" t="s">
        <v>193</v>
      </c>
      <c r="C52" s="925">
        <v>401882</v>
      </c>
      <c r="D52" s="930">
        <v>18</v>
      </c>
      <c r="E52" s="929">
        <v>4.86</v>
      </c>
      <c r="F52" s="926">
        <v>9</v>
      </c>
      <c r="G52" s="925">
        <v>396682</v>
      </c>
      <c r="H52" s="930">
        <v>30</v>
      </c>
      <c r="I52" s="929">
        <v>4.97</v>
      </c>
      <c r="J52" s="926">
        <v>19</v>
      </c>
      <c r="K52" s="925">
        <v>401765</v>
      </c>
      <c r="L52" s="931">
        <v>18</v>
      </c>
      <c r="M52" s="929">
        <v>4.88</v>
      </c>
      <c r="N52" s="928">
        <v>9</v>
      </c>
      <c r="O52" s="231"/>
      <c r="P52" s="143"/>
      <c r="Q52" s="143"/>
      <c r="R52" s="143"/>
      <c r="S52" s="435"/>
      <c r="T52" s="435"/>
      <c r="U52" s="233"/>
      <c r="V52" s="435"/>
      <c r="W52" s="225"/>
      <c r="X52" s="233"/>
      <c r="Y52" s="433"/>
      <c r="Z52" s="434"/>
      <c r="AA52" s="436"/>
      <c r="AB52" s="434"/>
      <c r="AC52" s="436"/>
      <c r="AD52" s="434"/>
      <c r="AE52" s="436"/>
      <c r="AF52" s="232"/>
      <c r="AG52" s="234"/>
      <c r="AH52" s="225"/>
      <c r="AI52" s="225"/>
      <c r="AJ52" s="225"/>
      <c r="AK52" s="225"/>
      <c r="AL52" s="225"/>
      <c r="AM52" s="225"/>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row>
    <row r="53" spans="1:73" ht="15.75" customHeight="1">
      <c r="A53" s="913">
        <v>86</v>
      </c>
      <c r="B53" s="868" t="s">
        <v>686</v>
      </c>
      <c r="C53" s="925">
        <v>366466</v>
      </c>
      <c r="D53" s="930">
        <v>37</v>
      </c>
      <c r="E53" s="929">
        <v>0.64</v>
      </c>
      <c r="F53" s="926">
        <v>40</v>
      </c>
      <c r="G53" s="925">
        <v>394368</v>
      </c>
      <c r="H53" s="930">
        <v>31</v>
      </c>
      <c r="I53" s="929">
        <v>-4.27</v>
      </c>
      <c r="J53" s="926">
        <v>28</v>
      </c>
      <c r="K53" s="925">
        <v>366899</v>
      </c>
      <c r="L53" s="931">
        <v>37</v>
      </c>
      <c r="M53" s="929">
        <v>0.39</v>
      </c>
      <c r="N53" s="928">
        <v>40</v>
      </c>
      <c r="O53" s="231"/>
      <c r="P53" s="143"/>
      <c r="Q53" s="143"/>
      <c r="R53" s="143"/>
      <c r="S53" s="435"/>
      <c r="T53" s="435"/>
      <c r="U53" s="233"/>
      <c r="V53" s="435"/>
      <c r="W53" s="144"/>
      <c r="X53" s="233"/>
      <c r="Y53" s="433"/>
      <c r="Z53" s="434"/>
      <c r="AA53" s="436"/>
      <c r="AB53" s="434"/>
      <c r="AC53" s="436"/>
      <c r="AD53" s="434"/>
      <c r="AE53" s="436"/>
      <c r="AF53" s="232"/>
      <c r="AG53" s="234"/>
      <c r="AH53" s="225"/>
      <c r="AI53" s="225"/>
      <c r="AJ53" s="225"/>
      <c r="AK53" s="225"/>
      <c r="AL53" s="225"/>
      <c r="AM53" s="225"/>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row>
    <row r="54" spans="1:73" ht="15.75" customHeight="1">
      <c r="A54" s="913">
        <v>93</v>
      </c>
      <c r="B54" s="868" t="s">
        <v>195</v>
      </c>
      <c r="C54" s="925">
        <v>370989</v>
      </c>
      <c r="D54" s="930">
        <v>35</v>
      </c>
      <c r="E54" s="929">
        <v>2.2</v>
      </c>
      <c r="F54" s="926">
        <v>31</v>
      </c>
      <c r="G54" s="925">
        <v>508446</v>
      </c>
      <c r="H54" s="930">
        <v>7</v>
      </c>
      <c r="I54" s="929">
        <v>19.65</v>
      </c>
      <c r="J54" s="926">
        <v>7</v>
      </c>
      <c r="K54" s="925">
        <v>373115</v>
      </c>
      <c r="L54" s="931">
        <v>33</v>
      </c>
      <c r="M54" s="929">
        <v>2.33</v>
      </c>
      <c r="N54" s="928">
        <v>27</v>
      </c>
      <c r="O54" s="231"/>
      <c r="P54" s="143"/>
      <c r="Q54" s="143"/>
      <c r="R54" s="143"/>
      <c r="S54" s="435"/>
      <c r="T54" s="435"/>
      <c r="U54" s="233"/>
      <c r="V54" s="435"/>
      <c r="W54" s="225"/>
      <c r="X54" s="233"/>
      <c r="Y54" s="433"/>
      <c r="Z54" s="434"/>
      <c r="AA54" s="436"/>
      <c r="AB54" s="434"/>
      <c r="AC54" s="436"/>
      <c r="AD54" s="434"/>
      <c r="AE54" s="436"/>
      <c r="AF54" s="232"/>
      <c r="AG54" s="234"/>
      <c r="AH54" s="225"/>
      <c r="AI54" s="225"/>
      <c r="AJ54" s="225"/>
      <c r="AK54" s="225"/>
      <c r="AL54" s="225"/>
      <c r="AM54" s="225"/>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row>
    <row r="55" spans="1:39" s="144" customFormat="1" ht="18" customHeight="1">
      <c r="A55" s="913">
        <v>95</v>
      </c>
      <c r="B55" s="868" t="s">
        <v>197</v>
      </c>
      <c r="C55" s="925">
        <v>347131</v>
      </c>
      <c r="D55" s="930">
        <v>41</v>
      </c>
      <c r="E55" s="929">
        <v>2.46</v>
      </c>
      <c r="F55" s="926">
        <v>26</v>
      </c>
      <c r="G55" s="925">
        <v>375258</v>
      </c>
      <c r="H55" s="930">
        <v>34</v>
      </c>
      <c r="I55" s="929">
        <v>-13.09</v>
      </c>
      <c r="J55" s="926">
        <v>38</v>
      </c>
      <c r="K55" s="925">
        <v>347715</v>
      </c>
      <c r="L55" s="931">
        <v>41</v>
      </c>
      <c r="M55" s="934">
        <v>1.64</v>
      </c>
      <c r="N55" s="928">
        <v>33</v>
      </c>
      <c r="O55" s="231"/>
      <c r="P55" s="143"/>
      <c r="Q55" s="143"/>
      <c r="R55" s="143"/>
      <c r="S55" s="435"/>
      <c r="T55" s="435"/>
      <c r="U55" s="233"/>
      <c r="V55" s="435"/>
      <c r="W55" s="225"/>
      <c r="X55" s="233"/>
      <c r="Y55" s="433"/>
      <c r="Z55" s="434"/>
      <c r="AA55" s="436"/>
      <c r="AB55" s="434"/>
      <c r="AC55" s="436"/>
      <c r="AD55" s="434"/>
      <c r="AE55" s="436"/>
      <c r="AF55" s="232"/>
      <c r="AG55" s="234"/>
      <c r="AH55" s="225"/>
      <c r="AI55" s="225"/>
      <c r="AJ55" s="225"/>
      <c r="AK55" s="225"/>
      <c r="AL55" s="225"/>
      <c r="AM55" s="225"/>
    </row>
    <row r="56" spans="1:73" ht="15.75" customHeight="1">
      <c r="A56" s="935">
        <v>301</v>
      </c>
      <c r="B56" s="936" t="s">
        <v>70</v>
      </c>
      <c r="C56" s="937">
        <v>288135</v>
      </c>
      <c r="D56" s="938">
        <v>42</v>
      </c>
      <c r="E56" s="939">
        <v>4.38</v>
      </c>
      <c r="F56" s="940">
        <v>15</v>
      </c>
      <c r="G56" s="937"/>
      <c r="H56" s="941"/>
      <c r="I56" s="939"/>
      <c r="J56" s="942"/>
      <c r="K56" s="937">
        <v>288135</v>
      </c>
      <c r="L56" s="941">
        <v>42</v>
      </c>
      <c r="M56" s="929">
        <v>4.38</v>
      </c>
      <c r="N56" s="942">
        <v>15</v>
      </c>
      <c r="O56" s="231"/>
      <c r="P56" s="143"/>
      <c r="Q56" s="143"/>
      <c r="R56" s="143"/>
      <c r="S56" s="435"/>
      <c r="T56" s="422"/>
      <c r="U56" s="233"/>
      <c r="V56" s="435"/>
      <c r="W56" s="144"/>
      <c r="X56" s="233"/>
      <c r="Y56" s="433"/>
      <c r="Z56" s="434"/>
      <c r="AA56" s="436"/>
      <c r="AB56" s="434"/>
      <c r="AC56" s="436"/>
      <c r="AD56" s="434"/>
      <c r="AE56" s="436"/>
      <c r="AF56" s="232"/>
      <c r="AG56" s="234"/>
      <c r="AH56" s="225"/>
      <c r="AI56" s="225"/>
      <c r="AJ56" s="225"/>
      <c r="AK56" s="225"/>
      <c r="AL56" s="225"/>
      <c r="AM56" s="225"/>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row>
    <row r="57" spans="1:73" ht="15.75" customHeight="1">
      <c r="A57" s="913">
        <v>303</v>
      </c>
      <c r="B57" s="868" t="s">
        <v>74</v>
      </c>
      <c r="C57" s="954" t="s">
        <v>536</v>
      </c>
      <c r="D57" s="955" t="s">
        <v>536</v>
      </c>
      <c r="E57" s="956" t="s">
        <v>536</v>
      </c>
      <c r="F57" s="957" t="s">
        <v>536</v>
      </c>
      <c r="G57" s="954"/>
      <c r="H57" s="955"/>
      <c r="I57" s="956"/>
      <c r="J57" s="957"/>
      <c r="K57" s="954" t="s">
        <v>536</v>
      </c>
      <c r="L57" s="958" t="s">
        <v>536</v>
      </c>
      <c r="M57" s="956" t="s">
        <v>536</v>
      </c>
      <c r="N57" s="959" t="s">
        <v>536</v>
      </c>
      <c r="O57" s="231"/>
      <c r="P57" s="143"/>
      <c r="Q57" s="143"/>
      <c r="R57" s="143"/>
      <c r="S57" s="435"/>
      <c r="T57" s="422"/>
      <c r="U57" s="233"/>
      <c r="V57" s="435"/>
      <c r="W57" s="144"/>
      <c r="X57" s="233"/>
      <c r="Y57" s="433"/>
      <c r="Z57" s="434"/>
      <c r="AA57" s="436"/>
      <c r="AB57" s="434"/>
      <c r="AC57" s="436"/>
      <c r="AD57" s="434"/>
      <c r="AE57" s="436"/>
      <c r="AF57" s="232"/>
      <c r="AG57" s="234"/>
      <c r="AH57" s="225"/>
      <c r="AI57" s="225"/>
      <c r="AJ57" s="225"/>
      <c r="AK57" s="225"/>
      <c r="AL57" s="225"/>
      <c r="AM57" s="225"/>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row>
    <row r="58" spans="1:73" ht="15.75" customHeight="1">
      <c r="A58" s="913">
        <v>305</v>
      </c>
      <c r="B58" s="868" t="s">
        <v>75</v>
      </c>
      <c r="C58" s="925">
        <v>266580</v>
      </c>
      <c r="D58" s="930">
        <v>43</v>
      </c>
      <c r="E58" s="929">
        <v>-9.29</v>
      </c>
      <c r="F58" s="926">
        <v>47</v>
      </c>
      <c r="G58" s="925"/>
      <c r="H58" s="930"/>
      <c r="I58" s="929"/>
      <c r="J58" s="926"/>
      <c r="K58" s="925">
        <v>266580</v>
      </c>
      <c r="L58" s="931">
        <v>43</v>
      </c>
      <c r="M58" s="929">
        <v>-9.29</v>
      </c>
      <c r="N58" s="928">
        <v>47</v>
      </c>
      <c r="O58" s="231"/>
      <c r="P58" s="143"/>
      <c r="Q58" s="143"/>
      <c r="R58" s="143"/>
      <c r="S58" s="435"/>
      <c r="T58" s="422"/>
      <c r="U58" s="233"/>
      <c r="V58" s="435"/>
      <c r="W58" s="144"/>
      <c r="X58" s="233"/>
      <c r="Y58" s="433"/>
      <c r="Z58" s="434"/>
      <c r="AA58" s="436"/>
      <c r="AB58" s="434"/>
      <c r="AC58" s="436"/>
      <c r="AD58" s="434"/>
      <c r="AE58" s="436"/>
      <c r="AF58" s="232"/>
      <c r="AG58" s="234"/>
      <c r="AH58" s="225"/>
      <c r="AI58" s="225"/>
      <c r="AJ58" s="225"/>
      <c r="AK58" s="225"/>
      <c r="AL58" s="225"/>
      <c r="AM58" s="225"/>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row>
    <row r="59" spans="1:73" ht="15.75" customHeight="1">
      <c r="A59" s="913">
        <v>306</v>
      </c>
      <c r="B59" s="868" t="s">
        <v>81</v>
      </c>
      <c r="C59" s="925">
        <v>170285</v>
      </c>
      <c r="D59" s="930">
        <v>47</v>
      </c>
      <c r="E59" s="929">
        <v>-0.73</v>
      </c>
      <c r="F59" s="926">
        <v>42</v>
      </c>
      <c r="G59" s="925"/>
      <c r="H59" s="930"/>
      <c r="I59" s="929"/>
      <c r="J59" s="926"/>
      <c r="K59" s="925">
        <v>170285</v>
      </c>
      <c r="L59" s="931">
        <v>47</v>
      </c>
      <c r="M59" s="929">
        <v>-0.73</v>
      </c>
      <c r="N59" s="928">
        <v>42</v>
      </c>
      <c r="O59" s="231"/>
      <c r="P59" s="143"/>
      <c r="Q59" s="143"/>
      <c r="R59" s="143"/>
      <c r="S59" s="435"/>
      <c r="T59" s="422"/>
      <c r="U59" s="233"/>
      <c r="V59" s="435"/>
      <c r="W59" s="144"/>
      <c r="X59" s="233"/>
      <c r="Y59" s="433"/>
      <c r="Z59" s="434"/>
      <c r="AA59" s="436"/>
      <c r="AB59" s="434"/>
      <c r="AC59" s="436"/>
      <c r="AD59" s="434"/>
      <c r="AE59" s="436"/>
      <c r="AF59" s="232"/>
      <c r="AG59" s="234"/>
      <c r="AH59" s="225"/>
      <c r="AI59" s="225"/>
      <c r="AJ59" s="225"/>
      <c r="AK59" s="225"/>
      <c r="AL59" s="225"/>
      <c r="AM59" s="225"/>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row>
    <row r="60" spans="1:73" ht="15.75" customHeight="1">
      <c r="A60" s="913">
        <v>307</v>
      </c>
      <c r="B60" s="868" t="s">
        <v>82</v>
      </c>
      <c r="C60" s="925">
        <v>184803</v>
      </c>
      <c r="D60" s="930">
        <v>46</v>
      </c>
      <c r="E60" s="929">
        <v>4.93</v>
      </c>
      <c r="F60" s="926">
        <v>8</v>
      </c>
      <c r="G60" s="925"/>
      <c r="H60" s="930"/>
      <c r="I60" s="929"/>
      <c r="J60" s="926"/>
      <c r="K60" s="925">
        <v>184803</v>
      </c>
      <c r="L60" s="931">
        <v>46</v>
      </c>
      <c r="M60" s="929">
        <v>4.93</v>
      </c>
      <c r="N60" s="928">
        <v>8</v>
      </c>
      <c r="O60" s="231"/>
      <c r="P60" s="143"/>
      <c r="Q60" s="143"/>
      <c r="R60" s="143"/>
      <c r="S60" s="435"/>
      <c r="T60" s="422"/>
      <c r="U60" s="233"/>
      <c r="V60" s="435"/>
      <c r="W60" s="144"/>
      <c r="X60" s="233"/>
      <c r="Y60" s="433"/>
      <c r="Z60" s="434"/>
      <c r="AA60" s="436"/>
      <c r="AB60" s="434"/>
      <c r="AC60" s="436"/>
      <c r="AD60" s="434"/>
      <c r="AE60" s="436"/>
      <c r="AF60" s="232"/>
      <c r="AG60" s="234"/>
      <c r="AH60" s="225"/>
      <c r="AI60" s="225"/>
      <c r="AJ60" s="225"/>
      <c r="AK60" s="225"/>
      <c r="AL60" s="225"/>
      <c r="AM60" s="225"/>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row>
    <row r="61" spans="1:73" ht="15.75" customHeight="1">
      <c r="A61" s="913">
        <v>308</v>
      </c>
      <c r="B61" s="868" t="s">
        <v>87</v>
      </c>
      <c r="C61" s="925">
        <v>210990</v>
      </c>
      <c r="D61" s="930">
        <v>44</v>
      </c>
      <c r="E61" s="929">
        <v>4.4</v>
      </c>
      <c r="F61" s="926">
        <v>14</v>
      </c>
      <c r="G61" s="925"/>
      <c r="H61" s="930"/>
      <c r="I61" s="929"/>
      <c r="J61" s="926"/>
      <c r="K61" s="925">
        <v>210990</v>
      </c>
      <c r="L61" s="931">
        <v>44</v>
      </c>
      <c r="M61" s="929">
        <v>4.4</v>
      </c>
      <c r="N61" s="928">
        <v>14</v>
      </c>
      <c r="O61" s="231"/>
      <c r="P61" s="143"/>
      <c r="Q61" s="143"/>
      <c r="R61" s="143"/>
      <c r="S61" s="435"/>
      <c r="T61" s="422"/>
      <c r="U61" s="233"/>
      <c r="V61" s="435"/>
      <c r="W61" s="144"/>
      <c r="X61" s="233"/>
      <c r="Y61" s="433"/>
      <c r="Z61" s="434"/>
      <c r="AA61" s="436"/>
      <c r="AB61" s="434"/>
      <c r="AC61" s="436"/>
      <c r="AD61" s="434"/>
      <c r="AE61" s="436"/>
      <c r="AF61" s="232"/>
      <c r="AG61" s="234"/>
      <c r="AH61" s="225"/>
      <c r="AI61" s="225"/>
      <c r="AJ61" s="225"/>
      <c r="AK61" s="225"/>
      <c r="AL61" s="225"/>
      <c r="AM61" s="225"/>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row>
    <row r="62" spans="1:73" s="147" customFormat="1" ht="15.75" customHeight="1">
      <c r="A62" s="943">
        <v>309</v>
      </c>
      <c r="B62" s="944" t="s">
        <v>88</v>
      </c>
      <c r="C62" s="945">
        <v>209570</v>
      </c>
      <c r="D62" s="946">
        <v>45</v>
      </c>
      <c r="E62" s="947">
        <v>1.53</v>
      </c>
      <c r="F62" s="948">
        <v>37</v>
      </c>
      <c r="G62" s="945"/>
      <c r="H62" s="949"/>
      <c r="I62" s="947"/>
      <c r="J62" s="948"/>
      <c r="K62" s="945">
        <v>209570</v>
      </c>
      <c r="L62" s="949">
        <v>45</v>
      </c>
      <c r="M62" s="947">
        <v>1.53</v>
      </c>
      <c r="N62" s="950">
        <v>35</v>
      </c>
      <c r="O62" s="231"/>
      <c r="P62" s="143"/>
      <c r="Q62" s="143"/>
      <c r="R62" s="143"/>
      <c r="S62" s="435"/>
      <c r="T62" s="422"/>
      <c r="U62" s="233"/>
      <c r="V62" s="435"/>
      <c r="W62" s="144"/>
      <c r="X62" s="233"/>
      <c r="Y62" s="433"/>
      <c r="Z62" s="434"/>
      <c r="AA62" s="436"/>
      <c r="AB62" s="434"/>
      <c r="AC62" s="436"/>
      <c r="AD62" s="434"/>
      <c r="AE62" s="436"/>
      <c r="AF62" s="232"/>
      <c r="AG62" s="234"/>
      <c r="AH62" s="225"/>
      <c r="AI62" s="225"/>
      <c r="AJ62" s="225"/>
      <c r="AK62" s="225"/>
      <c r="AL62" s="225"/>
      <c r="AM62" s="225"/>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row>
    <row r="63" spans="1:73" ht="15" customHeight="1">
      <c r="A63" s="899"/>
      <c r="B63" s="951" t="s">
        <v>569</v>
      </c>
      <c r="C63" s="952"/>
      <c r="D63" s="952"/>
      <c r="E63" s="952"/>
      <c r="F63" s="952"/>
      <c r="G63" s="952"/>
      <c r="H63" s="952"/>
      <c r="I63" s="952"/>
      <c r="J63" s="952"/>
      <c r="K63" s="952"/>
      <c r="L63" s="952"/>
      <c r="M63" s="952"/>
      <c r="N63" s="952"/>
      <c r="O63" s="144"/>
      <c r="P63" s="144"/>
      <c r="Q63" s="144"/>
      <c r="R63" s="144"/>
      <c r="S63" s="144"/>
      <c r="T63" s="419"/>
      <c r="U63" s="144"/>
      <c r="V63" s="144"/>
      <c r="W63" s="144"/>
      <c r="X63" s="144"/>
      <c r="Y63" s="144"/>
      <c r="Z63" s="144"/>
      <c r="AA63" s="144"/>
      <c r="AB63" s="144"/>
      <c r="AC63" s="144"/>
      <c r="AD63" s="144"/>
      <c r="AE63" s="144"/>
      <c r="AF63" s="144"/>
      <c r="AG63" s="420"/>
      <c r="AH63" s="225"/>
      <c r="AI63" s="225"/>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row>
    <row r="64" spans="1:73" ht="15" customHeight="1">
      <c r="A64" s="899"/>
      <c r="B64" s="953"/>
      <c r="C64" s="899"/>
      <c r="D64" s="899"/>
      <c r="E64" s="899"/>
      <c r="F64" s="899"/>
      <c r="G64" s="899"/>
      <c r="H64" s="899"/>
      <c r="I64" s="899"/>
      <c r="J64" s="899"/>
      <c r="K64" s="899"/>
      <c r="L64" s="899"/>
      <c r="M64" s="899"/>
      <c r="N64" s="899"/>
      <c r="O64" s="144"/>
      <c r="P64" s="144"/>
      <c r="Q64" s="144"/>
      <c r="R64" s="144"/>
      <c r="S64" s="144"/>
      <c r="T64" s="419"/>
      <c r="U64" s="144"/>
      <c r="V64" s="144"/>
      <c r="W64" s="144"/>
      <c r="X64" s="144"/>
      <c r="Y64" s="144"/>
      <c r="Z64" s="144"/>
      <c r="AA64" s="144"/>
      <c r="AB64" s="144"/>
      <c r="AC64" s="144"/>
      <c r="AD64" s="144"/>
      <c r="AE64" s="144"/>
      <c r="AF64" s="144"/>
      <c r="AG64" s="420"/>
      <c r="AH64" s="144"/>
      <c r="AI64" s="420"/>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row>
    <row r="65" spans="15:73" ht="12">
      <c r="O65" s="144"/>
      <c r="P65" s="144"/>
      <c r="Q65" s="144"/>
      <c r="R65" s="144"/>
      <c r="S65" s="144"/>
      <c r="T65" s="419"/>
      <c r="U65" s="144"/>
      <c r="V65" s="144"/>
      <c r="W65" s="144"/>
      <c r="X65" s="144"/>
      <c r="Y65" s="144"/>
      <c r="Z65" s="144"/>
      <c r="AA65" s="144"/>
      <c r="AB65" s="144"/>
      <c r="AC65" s="144"/>
      <c r="AD65" s="144"/>
      <c r="AE65" s="144"/>
      <c r="AF65" s="144"/>
      <c r="AG65" s="420"/>
      <c r="AH65" s="144"/>
      <c r="AI65" s="420"/>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row>
    <row r="66" spans="15:73" ht="12">
      <c r="O66" s="144"/>
      <c r="P66" s="144"/>
      <c r="Q66" s="144"/>
      <c r="R66" s="144"/>
      <c r="S66" s="144"/>
      <c r="T66" s="419"/>
      <c r="U66" s="144"/>
      <c r="V66" s="144"/>
      <c r="W66" s="144"/>
      <c r="X66" s="144"/>
      <c r="Y66" s="144"/>
      <c r="Z66" s="144"/>
      <c r="AA66" s="144"/>
      <c r="AB66" s="144"/>
      <c r="AC66" s="144"/>
      <c r="AD66" s="144"/>
      <c r="AE66" s="144"/>
      <c r="AF66" s="144"/>
      <c r="AG66" s="420"/>
      <c r="AH66" s="144"/>
      <c r="AI66" s="420"/>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row>
    <row r="67" spans="15:73" ht="12">
      <c r="O67" s="144"/>
      <c r="P67" s="144"/>
      <c r="Q67" s="144"/>
      <c r="R67" s="144"/>
      <c r="S67" s="144"/>
      <c r="T67" s="419"/>
      <c r="U67" s="144"/>
      <c r="V67" s="144"/>
      <c r="W67" s="144"/>
      <c r="X67" s="144"/>
      <c r="Y67" s="144"/>
      <c r="Z67" s="144"/>
      <c r="AA67" s="144"/>
      <c r="AB67" s="144"/>
      <c r="AC67" s="144"/>
      <c r="AD67" s="144"/>
      <c r="AE67" s="144"/>
      <c r="AF67" s="144"/>
      <c r="AG67" s="420"/>
      <c r="AH67" s="144"/>
      <c r="AI67" s="420"/>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row>
  </sheetData>
  <sheetProtection/>
  <mergeCells count="8">
    <mergeCell ref="P3:P4"/>
    <mergeCell ref="Y3:Y4"/>
    <mergeCell ref="A3:A4"/>
    <mergeCell ref="B3:B4"/>
    <mergeCell ref="C3:F3"/>
    <mergeCell ref="G3:J3"/>
    <mergeCell ref="K3:N3"/>
    <mergeCell ref="O3:O4"/>
  </mergeCells>
  <printOptions/>
  <pageMargins left="0.7480314960629921" right="0.4330708661417323" top="0.7086614173228347" bottom="0.5118110236220472" header="0.5118110236220472" footer="0.31496062992125984"/>
  <pageSetup horizontalDpi="600" verticalDpi="600" orientation="portrait" paperSize="9" scale="78" r:id="rId1"/>
  <headerFooter alignWithMargins="0">
    <oddHeader>&amp;C&amp;F</oddHeader>
  </headerFooter>
  <colBreaks count="1" manualBreakCount="1">
    <brk id="24" max="64" man="1"/>
  </colBreaks>
</worksheet>
</file>

<file path=xl/worksheets/sheet16.xml><?xml version="1.0" encoding="utf-8"?>
<worksheet xmlns="http://schemas.openxmlformats.org/spreadsheetml/2006/main" xmlns:r="http://schemas.openxmlformats.org/officeDocument/2006/relationships">
  <dimension ref="A1:AH9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4" sqref="A24"/>
    </sheetView>
  </sheetViews>
  <sheetFormatPr defaultColWidth="9.00390625" defaultRowHeight="12.75"/>
  <cols>
    <col min="1" max="1" width="5.125" style="237" customWidth="1"/>
    <col min="2" max="2" width="21.00390625" style="237" customWidth="1"/>
    <col min="3" max="4" width="5.375" style="237" customWidth="1"/>
    <col min="5" max="5" width="6.00390625" style="219" customWidth="1"/>
    <col min="6" max="6" width="6.75390625" style="219" customWidth="1"/>
    <col min="7" max="7" width="10.625" style="219" customWidth="1"/>
    <col min="8" max="8" width="10.625" style="257" customWidth="1"/>
    <col min="9" max="10" width="10.625" style="219" customWidth="1"/>
    <col min="11" max="11" width="7.75390625" style="219" customWidth="1"/>
    <col min="12" max="12" width="3.375" style="236" customWidth="1"/>
    <col min="13" max="13" width="4.875" style="219" customWidth="1"/>
    <col min="14" max="14" width="19.25390625" style="219" customWidth="1"/>
    <col min="15" max="15" width="6.75390625" style="219" customWidth="1"/>
    <col min="16" max="19" width="9.75390625" style="219" customWidth="1"/>
    <col min="20" max="20" width="7.75390625" style="219" customWidth="1"/>
    <col min="21" max="21" width="9.125" style="219" customWidth="1"/>
    <col min="22" max="22" width="9.125" style="237" customWidth="1"/>
    <col min="23" max="23" width="5.125" style="237" customWidth="1"/>
    <col min="24" max="24" width="4.875" style="237" customWidth="1"/>
    <col min="25" max="25" width="19.25390625" style="237" customWidth="1"/>
    <col min="26" max="26" width="6.75390625" style="251" customWidth="1"/>
    <col min="27" max="30" width="9.75390625" style="237" customWidth="1"/>
    <col min="31" max="31" width="7.75390625" style="237" customWidth="1"/>
    <col min="32" max="33" width="9.125" style="237" customWidth="1"/>
    <col min="34" max="34" width="5.125" style="237" customWidth="1"/>
    <col min="35" max="16384" width="9.125" style="237" customWidth="1"/>
  </cols>
  <sheetData>
    <row r="1" spans="1:34" ht="17.25">
      <c r="A1" s="1132" t="s">
        <v>570</v>
      </c>
      <c r="B1" s="960"/>
      <c r="C1" s="960"/>
      <c r="D1" s="961"/>
      <c r="E1" s="962"/>
      <c r="F1" s="547"/>
      <c r="G1" s="547"/>
      <c r="H1" s="963"/>
      <c r="I1" s="964"/>
      <c r="J1" s="964"/>
      <c r="K1" s="547"/>
      <c r="L1" s="965"/>
      <c r="M1" s="1132" t="s">
        <v>571</v>
      </c>
      <c r="N1" s="962"/>
      <c r="O1" s="547"/>
      <c r="P1" s="547"/>
      <c r="Q1" s="964"/>
      <c r="R1" s="964"/>
      <c r="S1" s="964"/>
      <c r="T1" s="547"/>
      <c r="U1" s="544"/>
      <c r="V1" s="966"/>
      <c r="W1" s="966"/>
      <c r="X1" s="1132" t="s">
        <v>572</v>
      </c>
      <c r="Y1" s="962"/>
      <c r="Z1" s="547"/>
      <c r="AA1" s="547"/>
      <c r="AB1" s="964"/>
      <c r="AC1" s="964"/>
      <c r="AD1" s="964"/>
      <c r="AE1" s="547"/>
      <c r="AF1" s="544"/>
      <c r="AG1" s="966"/>
      <c r="AH1" s="966"/>
    </row>
    <row r="2" spans="1:34" ht="20.25" customHeight="1">
      <c r="A2" s="966"/>
      <c r="B2" s="967" t="s">
        <v>271</v>
      </c>
      <c r="C2" s="968"/>
      <c r="D2" s="968"/>
      <c r="E2" s="544"/>
      <c r="F2" s="549"/>
      <c r="G2" s="549"/>
      <c r="H2" s="963"/>
      <c r="I2" s="639"/>
      <c r="J2" s="639"/>
      <c r="K2" s="969"/>
      <c r="L2" s="965"/>
      <c r="M2" s="970" t="s">
        <v>272</v>
      </c>
      <c r="N2" s="858"/>
      <c r="O2" s="549"/>
      <c r="P2" s="549"/>
      <c r="Q2" s="639"/>
      <c r="R2" s="639"/>
      <c r="S2" s="639"/>
      <c r="T2" s="969"/>
      <c r="U2" s="544"/>
      <c r="V2" s="966"/>
      <c r="W2" s="966"/>
      <c r="X2" s="970" t="s">
        <v>273</v>
      </c>
      <c r="Y2" s="858"/>
      <c r="Z2" s="549"/>
      <c r="AA2" s="549"/>
      <c r="AB2" s="639"/>
      <c r="AC2" s="639"/>
      <c r="AD2" s="639"/>
      <c r="AE2" s="971"/>
      <c r="AF2" s="544"/>
      <c r="AG2" s="966"/>
      <c r="AH2" s="966"/>
    </row>
    <row r="3" spans="1:34" ht="12" customHeight="1">
      <c r="A3" s="972"/>
      <c r="B3" s="973"/>
      <c r="C3" s="974" t="s">
        <v>274</v>
      </c>
      <c r="D3" s="974" t="s">
        <v>275</v>
      </c>
      <c r="E3" s="975" t="s">
        <v>276</v>
      </c>
      <c r="F3" s="976" t="s">
        <v>277</v>
      </c>
      <c r="G3" s="1181" t="s">
        <v>278</v>
      </c>
      <c r="H3" s="1182"/>
      <c r="I3" s="1182"/>
      <c r="J3" s="1183"/>
      <c r="K3" s="977" t="s">
        <v>279</v>
      </c>
      <c r="L3" s="978"/>
      <c r="M3" s="979" t="s">
        <v>280</v>
      </c>
      <c r="N3" s="980"/>
      <c r="O3" s="976" t="s">
        <v>277</v>
      </c>
      <c r="P3" s="981" t="s">
        <v>278</v>
      </c>
      <c r="Q3" s="982"/>
      <c r="R3" s="983"/>
      <c r="S3" s="983"/>
      <c r="T3" s="977" t="s">
        <v>279</v>
      </c>
      <c r="U3" s="544"/>
      <c r="V3" s="966"/>
      <c r="W3" s="966"/>
      <c r="X3" s="979" t="s">
        <v>280</v>
      </c>
      <c r="Y3" s="980"/>
      <c r="Z3" s="976" t="s">
        <v>277</v>
      </c>
      <c r="AA3" s="981" t="s">
        <v>278</v>
      </c>
      <c r="AB3" s="982"/>
      <c r="AC3" s="983"/>
      <c r="AD3" s="983"/>
      <c r="AE3" s="977" t="s">
        <v>279</v>
      </c>
      <c r="AF3" s="544"/>
      <c r="AG3" s="966"/>
      <c r="AH3" s="966"/>
    </row>
    <row r="4" spans="1:34" s="238" customFormat="1" ht="13.5" customHeight="1">
      <c r="A4" s="984" t="s">
        <v>7</v>
      </c>
      <c r="B4" s="985" t="s">
        <v>8</v>
      </c>
      <c r="C4" s="986"/>
      <c r="D4" s="987"/>
      <c r="E4" s="988"/>
      <c r="F4" s="989" t="s">
        <v>281</v>
      </c>
      <c r="G4" s="990" t="s">
        <v>282</v>
      </c>
      <c r="H4" s="991" t="s">
        <v>277</v>
      </c>
      <c r="I4" s="992" t="s">
        <v>283</v>
      </c>
      <c r="J4" s="992" t="s">
        <v>284</v>
      </c>
      <c r="K4" s="993" t="s">
        <v>285</v>
      </c>
      <c r="L4" s="994"/>
      <c r="M4" s="995" t="s">
        <v>7</v>
      </c>
      <c r="N4" s="996" t="s">
        <v>8</v>
      </c>
      <c r="O4" s="989" t="s">
        <v>281</v>
      </c>
      <c r="P4" s="990" t="s">
        <v>282</v>
      </c>
      <c r="Q4" s="997" t="s">
        <v>277</v>
      </c>
      <c r="R4" s="992" t="s">
        <v>283</v>
      </c>
      <c r="S4" s="992" t="s">
        <v>284</v>
      </c>
      <c r="T4" s="993" t="s">
        <v>285</v>
      </c>
      <c r="U4" s="998"/>
      <c r="V4" s="999"/>
      <c r="W4" s="999"/>
      <c r="X4" s="995" t="s">
        <v>7</v>
      </c>
      <c r="Y4" s="996" t="s">
        <v>8</v>
      </c>
      <c r="Z4" s="989" t="s">
        <v>281</v>
      </c>
      <c r="AA4" s="990" t="s">
        <v>282</v>
      </c>
      <c r="AB4" s="997" t="s">
        <v>277</v>
      </c>
      <c r="AC4" s="992" t="s">
        <v>283</v>
      </c>
      <c r="AD4" s="992" t="s">
        <v>284</v>
      </c>
      <c r="AE4" s="993" t="s">
        <v>285</v>
      </c>
      <c r="AF4" s="998"/>
      <c r="AG4" s="999"/>
      <c r="AH4" s="999"/>
    </row>
    <row r="5" spans="1:34" s="238" customFormat="1" ht="12" customHeight="1">
      <c r="A5" s="1000"/>
      <c r="B5" s="1001"/>
      <c r="C5" s="1002" t="s">
        <v>286</v>
      </c>
      <c r="D5" s="1002" t="s">
        <v>287</v>
      </c>
      <c r="E5" s="1003" t="s">
        <v>288</v>
      </c>
      <c r="F5" s="1004" t="s">
        <v>289</v>
      </c>
      <c r="G5" s="1005" t="s">
        <v>290</v>
      </c>
      <c r="H5" s="1006" t="s">
        <v>290</v>
      </c>
      <c r="I5" s="1007" t="s">
        <v>291</v>
      </c>
      <c r="J5" s="1007" t="s">
        <v>291</v>
      </c>
      <c r="K5" s="1008" t="s">
        <v>292</v>
      </c>
      <c r="L5" s="1009"/>
      <c r="M5" s="1010"/>
      <c r="N5" s="1011"/>
      <c r="O5" s="1004" t="s">
        <v>289</v>
      </c>
      <c r="P5" s="1005" t="s">
        <v>290</v>
      </c>
      <c r="Q5" s="1006" t="s">
        <v>290</v>
      </c>
      <c r="R5" s="1007" t="s">
        <v>291</v>
      </c>
      <c r="S5" s="1007" t="s">
        <v>291</v>
      </c>
      <c r="T5" s="1008" t="s">
        <v>292</v>
      </c>
      <c r="U5" s="998"/>
      <c r="V5" s="999"/>
      <c r="W5" s="999"/>
      <c r="X5" s="1010"/>
      <c r="Y5" s="1011"/>
      <c r="Z5" s="1004" t="s">
        <v>289</v>
      </c>
      <c r="AA5" s="1005" t="s">
        <v>290</v>
      </c>
      <c r="AB5" s="1006" t="s">
        <v>290</v>
      </c>
      <c r="AC5" s="1007" t="s">
        <v>291</v>
      </c>
      <c r="AD5" s="1007" t="s">
        <v>291</v>
      </c>
      <c r="AE5" s="1008" t="s">
        <v>292</v>
      </c>
      <c r="AF5" s="998"/>
      <c r="AG5" s="999"/>
      <c r="AH5" s="999"/>
    </row>
    <row r="6" spans="1:34" ht="18" customHeight="1">
      <c r="A6" s="1012" t="s">
        <v>293</v>
      </c>
      <c r="B6" s="1012" t="s">
        <v>294</v>
      </c>
      <c r="C6" s="1013" t="s">
        <v>295</v>
      </c>
      <c r="D6" s="1013">
        <v>3</v>
      </c>
      <c r="E6" s="1014">
        <v>10</v>
      </c>
      <c r="F6" s="1015"/>
      <c r="G6" s="1016">
        <v>10.27</v>
      </c>
      <c r="H6" s="1017"/>
      <c r="I6" s="1018">
        <v>23330</v>
      </c>
      <c r="J6" s="1018">
        <v>24790</v>
      </c>
      <c r="K6" s="1019">
        <v>54</v>
      </c>
      <c r="L6" s="1020"/>
      <c r="M6" s="1021" t="s">
        <v>293</v>
      </c>
      <c r="N6" s="1021" t="s">
        <v>294</v>
      </c>
      <c r="O6" s="1015"/>
      <c r="P6" s="1016">
        <v>3.12</v>
      </c>
      <c r="Q6" s="1022"/>
      <c r="R6" s="1018">
        <v>7300</v>
      </c>
      <c r="S6" s="1018">
        <v>7760</v>
      </c>
      <c r="T6" s="1019">
        <v>19</v>
      </c>
      <c r="U6" s="544"/>
      <c r="V6" s="966"/>
      <c r="W6" s="966"/>
      <c r="X6" s="1021" t="s">
        <v>293</v>
      </c>
      <c r="Y6" s="1021" t="s">
        <v>294</v>
      </c>
      <c r="Z6" s="1015"/>
      <c r="AA6" s="1016">
        <v>3.23</v>
      </c>
      <c r="AB6" s="1017"/>
      <c r="AC6" s="1018">
        <v>7940</v>
      </c>
      <c r="AD6" s="1018">
        <v>6290</v>
      </c>
      <c r="AE6" s="1019">
        <v>16</v>
      </c>
      <c r="AF6" s="544"/>
      <c r="AG6" s="966"/>
      <c r="AH6" s="966"/>
    </row>
    <row r="7" spans="1:34" ht="12" customHeight="1">
      <c r="A7" s="1012" t="s">
        <v>296</v>
      </c>
      <c r="B7" s="1012" t="s">
        <v>687</v>
      </c>
      <c r="C7" s="1023" t="s">
        <v>295</v>
      </c>
      <c r="D7" s="1023">
        <v>3</v>
      </c>
      <c r="E7" s="1014">
        <v>10</v>
      </c>
      <c r="F7" s="1024"/>
      <c r="G7" s="1025">
        <v>9.5</v>
      </c>
      <c r="H7" s="1026"/>
      <c r="I7" s="1027">
        <v>28330</v>
      </c>
      <c r="J7" s="1027">
        <v>20020</v>
      </c>
      <c r="K7" s="606">
        <v>54</v>
      </c>
      <c r="L7" s="1020"/>
      <c r="M7" s="1021" t="s">
        <v>296</v>
      </c>
      <c r="N7" s="1021" t="s">
        <v>687</v>
      </c>
      <c r="O7" s="1024"/>
      <c r="P7" s="1025">
        <v>2</v>
      </c>
      <c r="Q7" s="1028"/>
      <c r="R7" s="1027">
        <v>5890</v>
      </c>
      <c r="S7" s="1027">
        <v>4160</v>
      </c>
      <c r="T7" s="606">
        <v>19</v>
      </c>
      <c r="U7" s="544"/>
      <c r="V7" s="966"/>
      <c r="W7" s="966"/>
      <c r="X7" s="1021" t="s">
        <v>296</v>
      </c>
      <c r="Y7" s="1021" t="s">
        <v>439</v>
      </c>
      <c r="Z7" s="1024"/>
      <c r="AA7" s="1025">
        <v>3.3</v>
      </c>
      <c r="AB7" s="1026"/>
      <c r="AC7" s="1027">
        <v>10980</v>
      </c>
      <c r="AD7" s="1027">
        <v>5610</v>
      </c>
      <c r="AE7" s="606">
        <v>16</v>
      </c>
      <c r="AF7" s="544"/>
      <c r="AG7" s="966"/>
      <c r="AH7" s="966"/>
    </row>
    <row r="8" spans="1:34" ht="13.5">
      <c r="A8" s="1012" t="s">
        <v>298</v>
      </c>
      <c r="B8" s="1012" t="s">
        <v>299</v>
      </c>
      <c r="C8" s="1023" t="s">
        <v>295</v>
      </c>
      <c r="D8" s="1023">
        <v>3</v>
      </c>
      <c r="E8" s="1014">
        <v>10</v>
      </c>
      <c r="F8" s="1024"/>
      <c r="G8" s="1029">
        <v>9.84</v>
      </c>
      <c r="H8" s="1026"/>
      <c r="I8" s="1027">
        <v>31176</v>
      </c>
      <c r="J8" s="1027">
        <v>23088</v>
      </c>
      <c r="K8" s="606">
        <v>54</v>
      </c>
      <c r="L8" s="1020"/>
      <c r="M8" s="1021" t="s">
        <v>298</v>
      </c>
      <c r="N8" s="1021" t="s">
        <v>299</v>
      </c>
      <c r="O8" s="1024"/>
      <c r="P8" s="1029">
        <v>3.12</v>
      </c>
      <c r="Q8" s="1028"/>
      <c r="R8" s="1027">
        <v>9852</v>
      </c>
      <c r="S8" s="1027">
        <v>7296</v>
      </c>
      <c r="T8" s="606">
        <v>19</v>
      </c>
      <c r="U8" s="544"/>
      <c r="V8" s="966"/>
      <c r="W8" s="966"/>
      <c r="X8" s="1021" t="s">
        <v>298</v>
      </c>
      <c r="Y8" s="1021" t="s">
        <v>299</v>
      </c>
      <c r="Z8" s="1024"/>
      <c r="AA8" s="1029">
        <v>3.24</v>
      </c>
      <c r="AB8" s="1026"/>
      <c r="AC8" s="1027">
        <v>11880</v>
      </c>
      <c r="AD8" s="1027">
        <v>6120</v>
      </c>
      <c r="AE8" s="606">
        <v>16</v>
      </c>
      <c r="AF8" s="544"/>
      <c r="AG8" s="966"/>
      <c r="AH8" s="966"/>
    </row>
    <row r="9" spans="1:34" ht="13.5">
      <c r="A9" s="1012" t="s">
        <v>300</v>
      </c>
      <c r="B9" s="1012" t="s">
        <v>301</v>
      </c>
      <c r="C9" s="1023" t="s">
        <v>295</v>
      </c>
      <c r="D9" s="1030">
        <v>4</v>
      </c>
      <c r="E9" s="1014">
        <v>10</v>
      </c>
      <c r="F9" s="1024" t="s">
        <v>297</v>
      </c>
      <c r="G9" s="1025">
        <v>7.25</v>
      </c>
      <c r="H9" s="1031">
        <v>13</v>
      </c>
      <c r="I9" s="1027">
        <v>30360</v>
      </c>
      <c r="J9" s="1027">
        <v>24720</v>
      </c>
      <c r="K9" s="606">
        <v>54</v>
      </c>
      <c r="L9" s="1020"/>
      <c r="M9" s="1021" t="s">
        <v>300</v>
      </c>
      <c r="N9" s="1021" t="s">
        <v>301</v>
      </c>
      <c r="O9" s="1024" t="s">
        <v>297</v>
      </c>
      <c r="P9" s="1025">
        <v>1.65</v>
      </c>
      <c r="Q9" s="1026">
        <v>5</v>
      </c>
      <c r="R9" s="1027">
        <v>7560</v>
      </c>
      <c r="S9" s="1027">
        <v>5760</v>
      </c>
      <c r="T9" s="606">
        <v>19</v>
      </c>
      <c r="U9" s="544"/>
      <c r="V9" s="966"/>
      <c r="W9" s="966"/>
      <c r="X9" s="1021" t="s">
        <v>300</v>
      </c>
      <c r="Y9" s="1021" t="s">
        <v>301</v>
      </c>
      <c r="Z9" s="1024" t="s">
        <v>297</v>
      </c>
      <c r="AA9" s="1025">
        <v>1.77</v>
      </c>
      <c r="AB9" s="1026">
        <v>1.8</v>
      </c>
      <c r="AC9" s="1027">
        <v>9000</v>
      </c>
      <c r="AD9" s="1027">
        <v>5880</v>
      </c>
      <c r="AE9" s="606">
        <v>16</v>
      </c>
      <c r="AF9" s="544"/>
      <c r="AG9" s="966"/>
      <c r="AH9" s="966"/>
    </row>
    <row r="10" spans="1:34" ht="13.5">
      <c r="A10" s="1012" t="s">
        <v>302</v>
      </c>
      <c r="B10" s="1012" t="s">
        <v>303</v>
      </c>
      <c r="C10" s="1023" t="s">
        <v>295</v>
      </c>
      <c r="D10" s="1023">
        <v>3</v>
      </c>
      <c r="E10" s="1014">
        <v>10</v>
      </c>
      <c r="F10" s="1024"/>
      <c r="G10" s="1025">
        <v>6.9</v>
      </c>
      <c r="H10" s="1026"/>
      <c r="I10" s="1027">
        <v>27720</v>
      </c>
      <c r="J10" s="1027">
        <v>21120</v>
      </c>
      <c r="K10" s="606">
        <v>54</v>
      </c>
      <c r="L10" s="1020"/>
      <c r="M10" s="1021" t="s">
        <v>302</v>
      </c>
      <c r="N10" s="1021" t="s">
        <v>303</v>
      </c>
      <c r="O10" s="1024"/>
      <c r="P10" s="1025">
        <v>2.2</v>
      </c>
      <c r="Q10" s="1028"/>
      <c r="R10" s="1027">
        <v>8040</v>
      </c>
      <c r="S10" s="1027">
        <v>6240</v>
      </c>
      <c r="T10" s="606">
        <v>19</v>
      </c>
      <c r="U10" s="544"/>
      <c r="V10" s="966"/>
      <c r="W10" s="966"/>
      <c r="X10" s="1021" t="s">
        <v>302</v>
      </c>
      <c r="Y10" s="1021" t="s">
        <v>303</v>
      </c>
      <c r="Z10" s="1024"/>
      <c r="AA10" s="1025">
        <v>2.2</v>
      </c>
      <c r="AB10" s="1026"/>
      <c r="AC10" s="1027">
        <v>12720</v>
      </c>
      <c r="AD10" s="1027"/>
      <c r="AE10" s="606">
        <v>16</v>
      </c>
      <c r="AF10" s="544"/>
      <c r="AG10" s="966"/>
      <c r="AH10" s="966"/>
    </row>
    <row r="11" spans="1:34" ht="12" customHeight="1">
      <c r="A11" s="1012" t="s">
        <v>304</v>
      </c>
      <c r="B11" s="1012" t="s">
        <v>440</v>
      </c>
      <c r="C11" s="1023" t="s">
        <v>305</v>
      </c>
      <c r="D11" s="1023">
        <v>4</v>
      </c>
      <c r="E11" s="1014">
        <v>9</v>
      </c>
      <c r="F11" s="1024" t="s">
        <v>297</v>
      </c>
      <c r="G11" s="1025">
        <v>7.9</v>
      </c>
      <c r="H11" s="1026">
        <v>10</v>
      </c>
      <c r="I11" s="1027">
        <v>25000</v>
      </c>
      <c r="J11" s="1027">
        <v>25000</v>
      </c>
      <c r="K11" s="606">
        <v>54</v>
      </c>
      <c r="L11" s="1020"/>
      <c r="M11" s="1021" t="s">
        <v>304</v>
      </c>
      <c r="N11" s="1021" t="s">
        <v>440</v>
      </c>
      <c r="O11" s="1024" t="s">
        <v>297</v>
      </c>
      <c r="P11" s="1025">
        <v>2.4</v>
      </c>
      <c r="Q11" s="1028">
        <v>5</v>
      </c>
      <c r="R11" s="1027">
        <v>7800</v>
      </c>
      <c r="S11" s="1027">
        <v>7200</v>
      </c>
      <c r="T11" s="606">
        <v>19</v>
      </c>
      <c r="U11" s="544"/>
      <c r="V11" s="966"/>
      <c r="W11" s="966"/>
      <c r="X11" s="1021" t="s">
        <v>304</v>
      </c>
      <c r="Y11" s="1021" t="s">
        <v>440</v>
      </c>
      <c r="Z11" s="1024" t="s">
        <v>297</v>
      </c>
      <c r="AA11" s="1025">
        <v>2.2</v>
      </c>
      <c r="AB11" s="1026">
        <v>2.2</v>
      </c>
      <c r="AC11" s="1027">
        <v>9300</v>
      </c>
      <c r="AD11" s="1027">
        <v>6000</v>
      </c>
      <c r="AE11" s="606">
        <v>16</v>
      </c>
      <c r="AF11" s="544"/>
      <c r="AG11" s="966"/>
      <c r="AH11" s="966"/>
    </row>
    <row r="12" spans="1:34" ht="13.5">
      <c r="A12" s="1012" t="s">
        <v>306</v>
      </c>
      <c r="B12" s="1012" t="s">
        <v>307</v>
      </c>
      <c r="C12" s="1023" t="s">
        <v>295</v>
      </c>
      <c r="D12" s="1023">
        <v>3</v>
      </c>
      <c r="E12" s="1014">
        <v>8</v>
      </c>
      <c r="F12" s="1024"/>
      <c r="G12" s="1025">
        <v>6.3</v>
      </c>
      <c r="H12" s="1026"/>
      <c r="I12" s="1027">
        <v>29760</v>
      </c>
      <c r="J12" s="1027">
        <v>21120</v>
      </c>
      <c r="K12" s="606">
        <v>54</v>
      </c>
      <c r="L12" s="1020"/>
      <c r="M12" s="1021" t="s">
        <v>306</v>
      </c>
      <c r="N12" s="1021" t="s">
        <v>307</v>
      </c>
      <c r="O12" s="1024"/>
      <c r="P12" s="1025">
        <v>2.7</v>
      </c>
      <c r="Q12" s="1028"/>
      <c r="R12" s="1027">
        <v>11520</v>
      </c>
      <c r="S12" s="1027">
        <v>8280</v>
      </c>
      <c r="T12" s="606">
        <v>19</v>
      </c>
      <c r="U12" s="544"/>
      <c r="V12" s="966"/>
      <c r="W12" s="966"/>
      <c r="X12" s="1021" t="s">
        <v>306</v>
      </c>
      <c r="Y12" s="1021" t="s">
        <v>307</v>
      </c>
      <c r="Z12" s="1024"/>
      <c r="AA12" s="1025">
        <v>2.6</v>
      </c>
      <c r="AB12" s="1026"/>
      <c r="AC12" s="1027">
        <v>13440</v>
      </c>
      <c r="AD12" s="1027">
        <v>6720</v>
      </c>
      <c r="AE12" s="606">
        <v>16</v>
      </c>
      <c r="AF12" s="544"/>
      <c r="AG12" s="966"/>
      <c r="AH12" s="966"/>
    </row>
    <row r="13" spans="1:34" ht="13.5">
      <c r="A13" s="1012" t="s">
        <v>308</v>
      </c>
      <c r="B13" s="1012" t="s">
        <v>309</v>
      </c>
      <c r="C13" s="1023" t="s">
        <v>305</v>
      </c>
      <c r="D13" s="1023">
        <v>3</v>
      </c>
      <c r="E13" s="1014">
        <v>10</v>
      </c>
      <c r="F13" s="1024"/>
      <c r="G13" s="1025">
        <v>8.48</v>
      </c>
      <c r="H13" s="1026"/>
      <c r="I13" s="1027">
        <v>26800</v>
      </c>
      <c r="J13" s="1027">
        <v>22500</v>
      </c>
      <c r="K13" s="606">
        <v>54</v>
      </c>
      <c r="L13" s="1020"/>
      <c r="M13" s="1021" t="s">
        <v>308</v>
      </c>
      <c r="N13" s="1021" t="s">
        <v>309</v>
      </c>
      <c r="O13" s="1024"/>
      <c r="P13" s="1025">
        <v>1.88</v>
      </c>
      <c r="Q13" s="1028"/>
      <c r="R13" s="1027">
        <v>7900</v>
      </c>
      <c r="S13" s="1027">
        <v>6900</v>
      </c>
      <c r="T13" s="606">
        <v>19</v>
      </c>
      <c r="U13" s="544"/>
      <c r="V13" s="966"/>
      <c r="W13" s="966"/>
      <c r="X13" s="1021" t="s">
        <v>308</v>
      </c>
      <c r="Y13" s="1021" t="s">
        <v>309</v>
      </c>
      <c r="Z13" s="1024"/>
      <c r="AA13" s="1025">
        <v>2.09</v>
      </c>
      <c r="AB13" s="1026"/>
      <c r="AC13" s="1027">
        <v>11800</v>
      </c>
      <c r="AD13" s="1027">
        <v>9300</v>
      </c>
      <c r="AE13" s="606">
        <v>16</v>
      </c>
      <c r="AF13" s="544"/>
      <c r="AG13" s="966"/>
      <c r="AH13" s="966"/>
    </row>
    <row r="14" spans="1:34" ht="13.5">
      <c r="A14" s="1012" t="s">
        <v>310</v>
      </c>
      <c r="B14" s="1012" t="s">
        <v>311</v>
      </c>
      <c r="C14" s="1023" t="s">
        <v>305</v>
      </c>
      <c r="D14" s="1023">
        <v>3</v>
      </c>
      <c r="E14" s="1014">
        <v>8</v>
      </c>
      <c r="F14" s="1024"/>
      <c r="G14" s="1025">
        <v>6.74</v>
      </c>
      <c r="H14" s="1026"/>
      <c r="I14" s="1027">
        <v>24720</v>
      </c>
      <c r="J14" s="1027">
        <v>15000</v>
      </c>
      <c r="K14" s="606">
        <v>54</v>
      </c>
      <c r="L14" s="1020"/>
      <c r="M14" s="1021" t="s">
        <v>310</v>
      </c>
      <c r="N14" s="1021" t="s">
        <v>311</v>
      </c>
      <c r="O14" s="1024"/>
      <c r="P14" s="1025">
        <v>1.66</v>
      </c>
      <c r="Q14" s="1028"/>
      <c r="R14" s="1027">
        <v>6720</v>
      </c>
      <c r="S14" s="1027">
        <v>6600</v>
      </c>
      <c r="T14" s="606">
        <v>19</v>
      </c>
      <c r="U14" s="544"/>
      <c r="V14" s="966"/>
      <c r="W14" s="966"/>
      <c r="X14" s="1021" t="s">
        <v>310</v>
      </c>
      <c r="Y14" s="1021" t="s">
        <v>311</v>
      </c>
      <c r="Z14" s="1024"/>
      <c r="AA14" s="1025">
        <v>1.65</v>
      </c>
      <c r="AB14" s="1026"/>
      <c r="AC14" s="1027">
        <v>8400</v>
      </c>
      <c r="AD14" s="1027">
        <v>3000</v>
      </c>
      <c r="AE14" s="606">
        <v>16</v>
      </c>
      <c r="AF14" s="544"/>
      <c r="AG14" s="966"/>
      <c r="AH14" s="966"/>
    </row>
    <row r="15" spans="1:34" ht="15" customHeight="1">
      <c r="A15" s="1012" t="s">
        <v>312</v>
      </c>
      <c r="B15" s="1012" t="s">
        <v>50</v>
      </c>
      <c r="C15" s="1023" t="s">
        <v>295</v>
      </c>
      <c r="D15" s="1023">
        <v>3</v>
      </c>
      <c r="E15" s="1014">
        <v>9</v>
      </c>
      <c r="F15" s="1024"/>
      <c r="G15" s="1025">
        <v>7.8</v>
      </c>
      <c r="H15" s="1026"/>
      <c r="I15" s="1027">
        <v>25600</v>
      </c>
      <c r="J15" s="1027">
        <v>22800</v>
      </c>
      <c r="K15" s="606">
        <v>54</v>
      </c>
      <c r="L15" s="1020"/>
      <c r="M15" s="1021" t="s">
        <v>312</v>
      </c>
      <c r="N15" s="1021" t="s">
        <v>50</v>
      </c>
      <c r="O15" s="1024"/>
      <c r="P15" s="1025">
        <v>1.8</v>
      </c>
      <c r="Q15" s="1032"/>
      <c r="R15" s="1027">
        <v>6800</v>
      </c>
      <c r="S15" s="1027">
        <v>5400</v>
      </c>
      <c r="T15" s="606">
        <v>19</v>
      </c>
      <c r="U15" s="544"/>
      <c r="V15" s="966"/>
      <c r="W15" s="966"/>
      <c r="X15" s="1021" t="s">
        <v>312</v>
      </c>
      <c r="Y15" s="1021" t="s">
        <v>50</v>
      </c>
      <c r="Z15" s="1024"/>
      <c r="AA15" s="1025">
        <v>2.4</v>
      </c>
      <c r="AB15" s="1026"/>
      <c r="AC15" s="1027">
        <v>9500</v>
      </c>
      <c r="AD15" s="1027">
        <v>5400</v>
      </c>
      <c r="AE15" s="606">
        <v>16</v>
      </c>
      <c r="AF15" s="544"/>
      <c r="AG15" s="966"/>
      <c r="AH15" s="966"/>
    </row>
    <row r="16" spans="1:34" ht="13.5">
      <c r="A16" s="1012" t="s">
        <v>313</v>
      </c>
      <c r="B16" s="1012" t="s">
        <v>314</v>
      </c>
      <c r="C16" s="1023" t="s">
        <v>305</v>
      </c>
      <c r="D16" s="1023">
        <v>3</v>
      </c>
      <c r="E16" s="1014">
        <v>8</v>
      </c>
      <c r="F16" s="1024"/>
      <c r="G16" s="1025">
        <v>7.69</v>
      </c>
      <c r="H16" s="1026"/>
      <c r="I16" s="1027">
        <v>26800</v>
      </c>
      <c r="J16" s="1027">
        <v>19000</v>
      </c>
      <c r="K16" s="606">
        <v>52</v>
      </c>
      <c r="L16" s="1020"/>
      <c r="M16" s="1021" t="s">
        <v>313</v>
      </c>
      <c r="N16" s="1021" t="s">
        <v>314</v>
      </c>
      <c r="O16" s="1024"/>
      <c r="P16" s="1025">
        <v>2.69</v>
      </c>
      <c r="Q16" s="1028"/>
      <c r="R16" s="1027">
        <v>9400</v>
      </c>
      <c r="S16" s="1027">
        <v>6700</v>
      </c>
      <c r="T16" s="606">
        <v>17</v>
      </c>
      <c r="U16" s="544"/>
      <c r="V16" s="966"/>
      <c r="W16" s="966"/>
      <c r="X16" s="1021" t="s">
        <v>313</v>
      </c>
      <c r="Y16" s="1021" t="s">
        <v>314</v>
      </c>
      <c r="Z16" s="1024"/>
      <c r="AA16" s="1025">
        <v>1.92</v>
      </c>
      <c r="AB16" s="1026"/>
      <c r="AC16" s="1027">
        <v>7800</v>
      </c>
      <c r="AD16" s="1027">
        <v>4000</v>
      </c>
      <c r="AE16" s="606">
        <v>16</v>
      </c>
      <c r="AF16" s="544"/>
      <c r="AG16" s="966"/>
      <c r="AH16" s="966"/>
    </row>
    <row r="17" spans="1:34" ht="13.5">
      <c r="A17" s="1012" t="s">
        <v>315</v>
      </c>
      <c r="B17" s="1012" t="s">
        <v>316</v>
      </c>
      <c r="C17" s="1023" t="s">
        <v>305</v>
      </c>
      <c r="D17" s="1023">
        <v>4</v>
      </c>
      <c r="E17" s="1014">
        <v>9</v>
      </c>
      <c r="F17" s="1024" t="s">
        <v>297</v>
      </c>
      <c r="G17" s="1025">
        <v>7.9</v>
      </c>
      <c r="H17" s="1026">
        <v>10</v>
      </c>
      <c r="I17" s="1027">
        <v>26000</v>
      </c>
      <c r="J17" s="1027">
        <v>25000</v>
      </c>
      <c r="K17" s="606">
        <v>54</v>
      </c>
      <c r="L17" s="1020"/>
      <c r="M17" s="1021" t="s">
        <v>315</v>
      </c>
      <c r="N17" s="1021" t="s">
        <v>316</v>
      </c>
      <c r="O17" s="1024" t="s">
        <v>297</v>
      </c>
      <c r="P17" s="1025">
        <v>2.1</v>
      </c>
      <c r="Q17" s="1028">
        <v>1</v>
      </c>
      <c r="R17" s="1027">
        <v>7700</v>
      </c>
      <c r="S17" s="1027">
        <v>6000</v>
      </c>
      <c r="T17" s="606">
        <v>19</v>
      </c>
      <c r="U17" s="544"/>
      <c r="V17" s="966"/>
      <c r="W17" s="966"/>
      <c r="X17" s="1021" t="s">
        <v>315</v>
      </c>
      <c r="Y17" s="1021" t="s">
        <v>316</v>
      </c>
      <c r="Z17" s="1024" t="s">
        <v>297</v>
      </c>
      <c r="AA17" s="1025">
        <v>1.7</v>
      </c>
      <c r="AB17" s="1026">
        <v>1</v>
      </c>
      <c r="AC17" s="1027">
        <v>8700</v>
      </c>
      <c r="AD17" s="1027">
        <v>5000</v>
      </c>
      <c r="AE17" s="606">
        <v>16</v>
      </c>
      <c r="AF17" s="544"/>
      <c r="AG17" s="966"/>
      <c r="AH17" s="966"/>
    </row>
    <row r="18" spans="1:34" ht="13.5" customHeight="1">
      <c r="A18" s="1012" t="s">
        <v>317</v>
      </c>
      <c r="B18" s="1012" t="s">
        <v>318</v>
      </c>
      <c r="C18" s="1023" t="s">
        <v>305</v>
      </c>
      <c r="D18" s="1023">
        <v>3</v>
      </c>
      <c r="E18" s="1033">
        <v>9</v>
      </c>
      <c r="F18" s="1024"/>
      <c r="G18" s="1025">
        <v>8.4</v>
      </c>
      <c r="H18" s="1026"/>
      <c r="I18" s="1027">
        <v>31600</v>
      </c>
      <c r="J18" s="1027">
        <v>23900</v>
      </c>
      <c r="K18" s="606">
        <v>54</v>
      </c>
      <c r="L18" s="1020"/>
      <c r="M18" s="1021" t="s">
        <v>317</v>
      </c>
      <c r="N18" s="1021" t="s">
        <v>318</v>
      </c>
      <c r="O18" s="1024"/>
      <c r="P18" s="1025">
        <v>2.2</v>
      </c>
      <c r="Q18" s="1028"/>
      <c r="R18" s="1027">
        <v>8900</v>
      </c>
      <c r="S18" s="1027">
        <v>6200</v>
      </c>
      <c r="T18" s="606">
        <v>19</v>
      </c>
      <c r="U18" s="544"/>
      <c r="V18" s="966"/>
      <c r="W18" s="966"/>
      <c r="X18" s="1021" t="s">
        <v>317</v>
      </c>
      <c r="Y18" s="1021" t="s">
        <v>318</v>
      </c>
      <c r="Z18" s="1024"/>
      <c r="AA18" s="1025">
        <v>2.7</v>
      </c>
      <c r="AB18" s="1026"/>
      <c r="AC18" s="1027">
        <v>12100</v>
      </c>
      <c r="AD18" s="1027">
        <v>6200</v>
      </c>
      <c r="AE18" s="606">
        <v>16</v>
      </c>
      <c r="AF18" s="544"/>
      <c r="AG18" s="966"/>
      <c r="AH18" s="966"/>
    </row>
    <row r="19" spans="1:34" ht="13.5">
      <c r="A19" s="1012" t="s">
        <v>319</v>
      </c>
      <c r="B19" s="1012" t="s">
        <v>320</v>
      </c>
      <c r="C19" s="1023" t="s">
        <v>305</v>
      </c>
      <c r="D19" s="1023">
        <v>3</v>
      </c>
      <c r="E19" s="1014">
        <v>8</v>
      </c>
      <c r="F19" s="1024"/>
      <c r="G19" s="1025">
        <v>5.9</v>
      </c>
      <c r="H19" s="1026"/>
      <c r="I19" s="1027">
        <v>24000</v>
      </c>
      <c r="J19" s="1027">
        <v>19500</v>
      </c>
      <c r="K19" s="606">
        <v>54</v>
      </c>
      <c r="L19" s="1020"/>
      <c r="M19" s="1021" t="s">
        <v>319</v>
      </c>
      <c r="N19" s="1021" t="s">
        <v>320</v>
      </c>
      <c r="O19" s="1024"/>
      <c r="P19" s="1025">
        <v>2.1</v>
      </c>
      <c r="Q19" s="1028"/>
      <c r="R19" s="1027">
        <v>7500</v>
      </c>
      <c r="S19" s="1027">
        <v>6000</v>
      </c>
      <c r="T19" s="606">
        <v>19</v>
      </c>
      <c r="U19" s="544"/>
      <c r="V19" s="966"/>
      <c r="W19" s="966"/>
      <c r="X19" s="1021" t="s">
        <v>319</v>
      </c>
      <c r="Y19" s="1021" t="s">
        <v>320</v>
      </c>
      <c r="Z19" s="1024"/>
      <c r="AA19" s="1025">
        <v>1.6</v>
      </c>
      <c r="AB19" s="1026"/>
      <c r="AC19" s="1027">
        <v>7000</v>
      </c>
      <c r="AD19" s="1027">
        <v>5500</v>
      </c>
      <c r="AE19" s="606">
        <v>16</v>
      </c>
      <c r="AF19" s="544"/>
      <c r="AG19" s="966"/>
      <c r="AH19" s="966"/>
    </row>
    <row r="20" spans="1:34" ht="13.5">
      <c r="A20" s="1012" t="s">
        <v>321</v>
      </c>
      <c r="B20" s="1012" t="s">
        <v>322</v>
      </c>
      <c r="C20" s="1023" t="s">
        <v>295</v>
      </c>
      <c r="D20" s="1023">
        <v>3</v>
      </c>
      <c r="E20" s="1033">
        <v>9</v>
      </c>
      <c r="F20" s="1024"/>
      <c r="G20" s="1025">
        <v>7.8</v>
      </c>
      <c r="H20" s="1026"/>
      <c r="I20" s="1027">
        <v>25200</v>
      </c>
      <c r="J20" s="1027">
        <v>24600</v>
      </c>
      <c r="K20" s="606">
        <v>54</v>
      </c>
      <c r="L20" s="1020"/>
      <c r="M20" s="1021" t="s">
        <v>321</v>
      </c>
      <c r="N20" s="1021" t="s">
        <v>322</v>
      </c>
      <c r="O20" s="1024"/>
      <c r="P20" s="1025">
        <v>2.3</v>
      </c>
      <c r="Q20" s="1028"/>
      <c r="R20" s="1027">
        <v>7800</v>
      </c>
      <c r="S20" s="1027">
        <v>7500</v>
      </c>
      <c r="T20" s="606">
        <v>19</v>
      </c>
      <c r="U20" s="544"/>
      <c r="V20" s="966"/>
      <c r="W20" s="966"/>
      <c r="X20" s="1021" t="s">
        <v>321</v>
      </c>
      <c r="Y20" s="1021" t="s">
        <v>322</v>
      </c>
      <c r="Z20" s="1024"/>
      <c r="AA20" s="1025">
        <v>2.4</v>
      </c>
      <c r="AB20" s="1026"/>
      <c r="AC20" s="1027">
        <v>9000</v>
      </c>
      <c r="AD20" s="1027">
        <v>7800</v>
      </c>
      <c r="AE20" s="606">
        <v>16</v>
      </c>
      <c r="AF20" s="544"/>
      <c r="AG20" s="966"/>
      <c r="AH20" s="966"/>
    </row>
    <row r="21" spans="1:34" ht="12" customHeight="1">
      <c r="A21" s="1012" t="s">
        <v>323</v>
      </c>
      <c r="B21" s="1012" t="s">
        <v>324</v>
      </c>
      <c r="C21" s="1023" t="s">
        <v>305</v>
      </c>
      <c r="D21" s="1023">
        <v>3</v>
      </c>
      <c r="E21" s="1014">
        <v>9</v>
      </c>
      <c r="F21" s="1024"/>
      <c r="G21" s="1025">
        <v>6.72</v>
      </c>
      <c r="H21" s="1026"/>
      <c r="I21" s="1027">
        <v>26800</v>
      </c>
      <c r="J21" s="1027">
        <v>20600</v>
      </c>
      <c r="K21" s="606">
        <v>54</v>
      </c>
      <c r="L21" s="1020"/>
      <c r="M21" s="1021" t="s">
        <v>323</v>
      </c>
      <c r="N21" s="1021" t="s">
        <v>324</v>
      </c>
      <c r="O21" s="1024"/>
      <c r="P21" s="1025">
        <v>2.67</v>
      </c>
      <c r="Q21" s="1028"/>
      <c r="R21" s="1027">
        <v>10200</v>
      </c>
      <c r="S21" s="1027">
        <v>8000</v>
      </c>
      <c r="T21" s="606">
        <v>19</v>
      </c>
      <c r="U21" s="544"/>
      <c r="V21" s="966"/>
      <c r="W21" s="966"/>
      <c r="X21" s="1021" t="s">
        <v>323</v>
      </c>
      <c r="Y21" s="1021" t="s">
        <v>324</v>
      </c>
      <c r="Z21" s="1024"/>
      <c r="AA21" s="1025">
        <v>2.62</v>
      </c>
      <c r="AB21" s="1026"/>
      <c r="AC21" s="1027">
        <v>11600</v>
      </c>
      <c r="AD21" s="1027">
        <v>6000</v>
      </c>
      <c r="AE21" s="606">
        <v>16</v>
      </c>
      <c r="AF21" s="544"/>
      <c r="AG21" s="966"/>
      <c r="AH21" s="966"/>
    </row>
    <row r="22" spans="1:34" ht="13.5">
      <c r="A22" s="1012" t="s">
        <v>325</v>
      </c>
      <c r="B22" s="1012" t="s">
        <v>326</v>
      </c>
      <c r="C22" s="1023" t="s">
        <v>305</v>
      </c>
      <c r="D22" s="1023">
        <v>3</v>
      </c>
      <c r="E22" s="1014">
        <v>10</v>
      </c>
      <c r="F22" s="1024"/>
      <c r="G22" s="1025">
        <v>8.2</v>
      </c>
      <c r="H22" s="1026"/>
      <c r="I22" s="1027">
        <v>26000</v>
      </c>
      <c r="J22" s="1027">
        <v>25000</v>
      </c>
      <c r="K22" s="606">
        <v>54</v>
      </c>
      <c r="L22" s="1020"/>
      <c r="M22" s="1021" t="s">
        <v>325</v>
      </c>
      <c r="N22" s="1021" t="s">
        <v>326</v>
      </c>
      <c r="O22" s="1024"/>
      <c r="P22" s="1025">
        <v>2.5</v>
      </c>
      <c r="Q22" s="1028"/>
      <c r="R22" s="1027">
        <v>8000</v>
      </c>
      <c r="S22" s="1027">
        <v>8000</v>
      </c>
      <c r="T22" s="606">
        <v>19</v>
      </c>
      <c r="U22" s="544"/>
      <c r="V22" s="966"/>
      <c r="W22" s="966"/>
      <c r="X22" s="1021" t="s">
        <v>325</v>
      </c>
      <c r="Y22" s="1021" t="s">
        <v>326</v>
      </c>
      <c r="Z22" s="1024"/>
      <c r="AA22" s="1025">
        <v>2.3</v>
      </c>
      <c r="AB22" s="1026"/>
      <c r="AC22" s="1027">
        <v>9000</v>
      </c>
      <c r="AD22" s="1027">
        <v>6000</v>
      </c>
      <c r="AE22" s="606">
        <v>16</v>
      </c>
      <c r="AF22" s="544"/>
      <c r="AG22" s="966"/>
      <c r="AH22" s="966"/>
    </row>
    <row r="23" spans="1:34" ht="13.5">
      <c r="A23" s="1012" t="s">
        <v>327</v>
      </c>
      <c r="B23" s="1012" t="s">
        <v>328</v>
      </c>
      <c r="C23" s="1023" t="s">
        <v>305</v>
      </c>
      <c r="D23" s="1023">
        <v>3</v>
      </c>
      <c r="E23" s="1014">
        <v>9</v>
      </c>
      <c r="F23" s="1024"/>
      <c r="G23" s="1025">
        <v>6.7</v>
      </c>
      <c r="H23" s="1026"/>
      <c r="I23" s="1027">
        <v>27000</v>
      </c>
      <c r="J23" s="1027">
        <v>24000</v>
      </c>
      <c r="K23" s="606">
        <v>54</v>
      </c>
      <c r="L23" s="1020"/>
      <c r="M23" s="1021" t="s">
        <v>327</v>
      </c>
      <c r="N23" s="1021" t="s">
        <v>328</v>
      </c>
      <c r="O23" s="1024"/>
      <c r="P23" s="1025">
        <v>1.8</v>
      </c>
      <c r="Q23" s="1028"/>
      <c r="R23" s="1027">
        <v>6900</v>
      </c>
      <c r="S23" s="1027">
        <v>6000</v>
      </c>
      <c r="T23" s="606">
        <v>19</v>
      </c>
      <c r="U23" s="544"/>
      <c r="V23" s="966"/>
      <c r="W23" s="966"/>
      <c r="X23" s="1021" t="s">
        <v>327</v>
      </c>
      <c r="Y23" s="1021" t="s">
        <v>328</v>
      </c>
      <c r="Z23" s="1024"/>
      <c r="AA23" s="1025">
        <v>1.85</v>
      </c>
      <c r="AB23" s="1026"/>
      <c r="AC23" s="1027">
        <v>9500</v>
      </c>
      <c r="AD23" s="1027">
        <v>5600</v>
      </c>
      <c r="AE23" s="606">
        <v>16</v>
      </c>
      <c r="AF23" s="544"/>
      <c r="AG23" s="966"/>
      <c r="AH23" s="966"/>
    </row>
    <row r="24" spans="1:34" ht="15" customHeight="1">
      <c r="A24" s="1012" t="s">
        <v>329</v>
      </c>
      <c r="B24" s="1012" t="s">
        <v>330</v>
      </c>
      <c r="C24" s="1023" t="s">
        <v>305</v>
      </c>
      <c r="D24" s="1023">
        <v>3</v>
      </c>
      <c r="E24" s="1014">
        <v>9</v>
      </c>
      <c r="F24" s="1024"/>
      <c r="G24" s="1025">
        <v>7.7</v>
      </c>
      <c r="H24" s="1026"/>
      <c r="I24" s="1027">
        <v>27000</v>
      </c>
      <c r="J24" s="1027">
        <v>26000</v>
      </c>
      <c r="K24" s="606">
        <v>54</v>
      </c>
      <c r="L24" s="1020"/>
      <c r="M24" s="1021" t="s">
        <v>329</v>
      </c>
      <c r="N24" s="1021" t="s">
        <v>330</v>
      </c>
      <c r="O24" s="1024"/>
      <c r="P24" s="1025">
        <v>2.9</v>
      </c>
      <c r="Q24" s="1028"/>
      <c r="R24" s="1027">
        <v>9000</v>
      </c>
      <c r="S24" s="1027">
        <v>8000</v>
      </c>
      <c r="T24" s="606">
        <v>19</v>
      </c>
      <c r="U24" s="544"/>
      <c r="V24" s="966"/>
      <c r="W24" s="966"/>
      <c r="X24" s="1021" t="s">
        <v>329</v>
      </c>
      <c r="Y24" s="1021" t="s">
        <v>330</v>
      </c>
      <c r="Z24" s="1024"/>
      <c r="AA24" s="1025">
        <v>2.3</v>
      </c>
      <c r="AB24" s="1026"/>
      <c r="AC24" s="1027">
        <v>10000</v>
      </c>
      <c r="AD24" s="1027">
        <v>6000</v>
      </c>
      <c r="AE24" s="606">
        <v>16</v>
      </c>
      <c r="AF24" s="544"/>
      <c r="AG24" s="966"/>
      <c r="AH24" s="966"/>
    </row>
    <row r="25" spans="1:34" ht="13.5">
      <c r="A25" s="1012" t="s">
        <v>331</v>
      </c>
      <c r="B25" s="1012" t="s">
        <v>60</v>
      </c>
      <c r="C25" s="1023" t="s">
        <v>305</v>
      </c>
      <c r="D25" s="1023">
        <v>3</v>
      </c>
      <c r="E25" s="1014">
        <v>9</v>
      </c>
      <c r="F25" s="1024"/>
      <c r="G25" s="1025">
        <v>5.3</v>
      </c>
      <c r="H25" s="1026"/>
      <c r="I25" s="1027">
        <v>23800</v>
      </c>
      <c r="J25" s="1027">
        <v>21000</v>
      </c>
      <c r="K25" s="606">
        <v>54</v>
      </c>
      <c r="L25" s="1020"/>
      <c r="M25" s="1021" t="s">
        <v>331</v>
      </c>
      <c r="N25" s="1021" t="s">
        <v>60</v>
      </c>
      <c r="O25" s="1024"/>
      <c r="P25" s="1025">
        <v>2.3</v>
      </c>
      <c r="Q25" s="1028"/>
      <c r="R25" s="1027">
        <v>10600</v>
      </c>
      <c r="S25" s="1027">
        <v>8800</v>
      </c>
      <c r="T25" s="606">
        <v>19</v>
      </c>
      <c r="U25" s="544"/>
      <c r="V25" s="966"/>
      <c r="W25" s="966"/>
      <c r="X25" s="1021" t="s">
        <v>331</v>
      </c>
      <c r="Y25" s="1021" t="s">
        <v>60</v>
      </c>
      <c r="Z25" s="1024"/>
      <c r="AA25" s="1025">
        <v>2.5</v>
      </c>
      <c r="AB25" s="1026"/>
      <c r="AC25" s="1027">
        <v>12000</v>
      </c>
      <c r="AD25" s="1027">
        <v>8000</v>
      </c>
      <c r="AE25" s="606">
        <v>16</v>
      </c>
      <c r="AF25" s="544"/>
      <c r="AG25" s="966"/>
      <c r="AH25" s="966"/>
    </row>
    <row r="26" spans="1:34" ht="12" customHeight="1">
      <c r="A26" s="1012" t="s">
        <v>332</v>
      </c>
      <c r="B26" s="1012" t="s">
        <v>333</v>
      </c>
      <c r="C26" s="1023" t="s">
        <v>305</v>
      </c>
      <c r="D26" s="1023">
        <v>3</v>
      </c>
      <c r="E26" s="1014">
        <v>8</v>
      </c>
      <c r="F26" s="1024"/>
      <c r="G26" s="1025">
        <v>6.64</v>
      </c>
      <c r="H26" s="1026"/>
      <c r="I26" s="1027">
        <v>26600</v>
      </c>
      <c r="J26" s="1027">
        <v>21500</v>
      </c>
      <c r="K26" s="606">
        <v>54</v>
      </c>
      <c r="L26" s="1020"/>
      <c r="M26" s="1021" t="s">
        <v>332</v>
      </c>
      <c r="N26" s="1021" t="s">
        <v>333</v>
      </c>
      <c r="O26" s="1024"/>
      <c r="P26" s="1025">
        <v>2.62</v>
      </c>
      <c r="Q26" s="1028"/>
      <c r="R26" s="1027">
        <v>9900</v>
      </c>
      <c r="S26" s="1027">
        <v>7600</v>
      </c>
      <c r="T26" s="606">
        <v>19</v>
      </c>
      <c r="U26" s="544"/>
      <c r="V26" s="966"/>
      <c r="W26" s="966"/>
      <c r="X26" s="1021" t="s">
        <v>332</v>
      </c>
      <c r="Y26" s="1021" t="s">
        <v>333</v>
      </c>
      <c r="Z26" s="1024"/>
      <c r="AA26" s="1025">
        <v>2.1</v>
      </c>
      <c r="AB26" s="1026"/>
      <c r="AC26" s="1027">
        <v>10200</v>
      </c>
      <c r="AD26" s="1027">
        <v>6000</v>
      </c>
      <c r="AE26" s="606">
        <v>16</v>
      </c>
      <c r="AF26" s="544"/>
      <c r="AG26" s="966"/>
      <c r="AH26" s="966"/>
    </row>
    <row r="27" spans="1:34" ht="12" customHeight="1">
      <c r="A27" s="1012" t="s">
        <v>334</v>
      </c>
      <c r="B27" s="1012" t="s">
        <v>335</v>
      </c>
      <c r="C27" s="1023" t="s">
        <v>305</v>
      </c>
      <c r="D27" s="1023">
        <v>3</v>
      </c>
      <c r="E27" s="1033">
        <v>9</v>
      </c>
      <c r="F27" s="1024"/>
      <c r="G27" s="1025">
        <v>7.2</v>
      </c>
      <c r="H27" s="1026"/>
      <c r="I27" s="1027">
        <v>24600</v>
      </c>
      <c r="J27" s="1027">
        <v>19800</v>
      </c>
      <c r="K27" s="606">
        <v>54</v>
      </c>
      <c r="L27" s="1020"/>
      <c r="M27" s="1021" t="s">
        <v>334</v>
      </c>
      <c r="N27" s="1021" t="s">
        <v>335</v>
      </c>
      <c r="O27" s="1024"/>
      <c r="P27" s="1025">
        <v>2.39</v>
      </c>
      <c r="Q27" s="1028"/>
      <c r="R27" s="1027">
        <v>8100</v>
      </c>
      <c r="S27" s="1027">
        <v>6000</v>
      </c>
      <c r="T27" s="606">
        <v>19</v>
      </c>
      <c r="U27" s="544"/>
      <c r="V27" s="966"/>
      <c r="W27" s="966"/>
      <c r="X27" s="1021" t="s">
        <v>334</v>
      </c>
      <c r="Y27" s="1021" t="s">
        <v>335</v>
      </c>
      <c r="Z27" s="1024"/>
      <c r="AA27" s="1025">
        <v>2.07</v>
      </c>
      <c r="AB27" s="1026"/>
      <c r="AC27" s="1027">
        <v>9600</v>
      </c>
      <c r="AD27" s="1027">
        <v>5100</v>
      </c>
      <c r="AE27" s="606">
        <v>16</v>
      </c>
      <c r="AF27" s="544"/>
      <c r="AG27" s="966"/>
      <c r="AH27" s="966"/>
    </row>
    <row r="28" spans="1:34" ht="15.75" customHeight="1">
      <c r="A28" s="1012" t="s">
        <v>336</v>
      </c>
      <c r="B28" s="1012" t="s">
        <v>337</v>
      </c>
      <c r="C28" s="1023" t="s">
        <v>305</v>
      </c>
      <c r="D28" s="1023">
        <v>3</v>
      </c>
      <c r="E28" s="1033">
        <v>8</v>
      </c>
      <c r="F28" s="1024"/>
      <c r="G28" s="1025">
        <v>7.9</v>
      </c>
      <c r="H28" s="1026"/>
      <c r="I28" s="1027">
        <v>27500</v>
      </c>
      <c r="J28" s="1027">
        <v>22000</v>
      </c>
      <c r="K28" s="606">
        <v>54</v>
      </c>
      <c r="L28" s="1020"/>
      <c r="M28" s="1021" t="s">
        <v>336</v>
      </c>
      <c r="N28" s="1021" t="s">
        <v>337</v>
      </c>
      <c r="O28" s="1024"/>
      <c r="P28" s="1025">
        <v>1.9</v>
      </c>
      <c r="Q28" s="1028"/>
      <c r="R28" s="1027">
        <v>7000</v>
      </c>
      <c r="S28" s="1027">
        <v>4100</v>
      </c>
      <c r="T28" s="606">
        <v>19</v>
      </c>
      <c r="U28" s="544"/>
      <c r="V28" s="966"/>
      <c r="W28" s="966"/>
      <c r="X28" s="1021" t="s">
        <v>336</v>
      </c>
      <c r="Y28" s="1021" t="s">
        <v>337</v>
      </c>
      <c r="Z28" s="1024"/>
      <c r="AA28" s="1025">
        <v>2.3</v>
      </c>
      <c r="AB28" s="1026"/>
      <c r="AC28" s="1027">
        <v>9000</v>
      </c>
      <c r="AD28" s="1027">
        <v>4000</v>
      </c>
      <c r="AE28" s="606">
        <v>16</v>
      </c>
      <c r="AF28" s="544"/>
      <c r="AG28" s="966"/>
      <c r="AH28" s="966"/>
    </row>
    <row r="29" spans="1:34" ht="12" customHeight="1">
      <c r="A29" s="1012" t="s">
        <v>338</v>
      </c>
      <c r="B29" s="1012" t="s">
        <v>339</v>
      </c>
      <c r="C29" s="1023" t="s">
        <v>305</v>
      </c>
      <c r="D29" s="1023">
        <v>3</v>
      </c>
      <c r="E29" s="1014">
        <v>9</v>
      </c>
      <c r="F29" s="1024"/>
      <c r="G29" s="1025">
        <v>7.9</v>
      </c>
      <c r="H29" s="1026"/>
      <c r="I29" s="1027">
        <v>27600</v>
      </c>
      <c r="J29" s="1027">
        <v>22800</v>
      </c>
      <c r="K29" s="606">
        <v>54</v>
      </c>
      <c r="L29" s="1020"/>
      <c r="M29" s="1021" t="s">
        <v>338</v>
      </c>
      <c r="N29" s="1021" t="s">
        <v>339</v>
      </c>
      <c r="O29" s="1024"/>
      <c r="P29" s="1025">
        <v>2</v>
      </c>
      <c r="Q29" s="1028"/>
      <c r="R29" s="1027">
        <v>6800</v>
      </c>
      <c r="S29" s="1027">
        <v>5400</v>
      </c>
      <c r="T29" s="606">
        <v>19</v>
      </c>
      <c r="U29" s="544"/>
      <c r="V29" s="966"/>
      <c r="W29" s="966"/>
      <c r="X29" s="1021" t="s">
        <v>338</v>
      </c>
      <c r="Y29" s="1021" t="s">
        <v>339</v>
      </c>
      <c r="Z29" s="1024"/>
      <c r="AA29" s="1025">
        <v>2.4</v>
      </c>
      <c r="AB29" s="1026"/>
      <c r="AC29" s="1027">
        <v>13200</v>
      </c>
      <c r="AD29" s="1027"/>
      <c r="AE29" s="606">
        <v>16</v>
      </c>
      <c r="AF29" s="544"/>
      <c r="AG29" s="966"/>
      <c r="AH29" s="966"/>
    </row>
    <row r="30" spans="1:34" ht="12" customHeight="1">
      <c r="A30" s="1012" t="s">
        <v>340</v>
      </c>
      <c r="B30" s="1012" t="s">
        <v>341</v>
      </c>
      <c r="C30" s="1023" t="s">
        <v>305</v>
      </c>
      <c r="D30" s="1023">
        <v>4</v>
      </c>
      <c r="E30" s="1014">
        <v>8</v>
      </c>
      <c r="F30" s="1024" t="s">
        <v>297</v>
      </c>
      <c r="G30" s="1025">
        <v>6.2</v>
      </c>
      <c r="H30" s="1026">
        <v>10.5</v>
      </c>
      <c r="I30" s="1027">
        <v>24000</v>
      </c>
      <c r="J30" s="1027">
        <v>22200</v>
      </c>
      <c r="K30" s="606">
        <v>54</v>
      </c>
      <c r="L30" s="965"/>
      <c r="M30" s="1021" t="s">
        <v>340</v>
      </c>
      <c r="N30" s="1021" t="s">
        <v>341</v>
      </c>
      <c r="O30" s="1024" t="s">
        <v>297</v>
      </c>
      <c r="P30" s="1025">
        <v>2.5</v>
      </c>
      <c r="Q30" s="1028">
        <v>3</v>
      </c>
      <c r="R30" s="1027">
        <v>9700</v>
      </c>
      <c r="S30" s="1027">
        <v>7400</v>
      </c>
      <c r="T30" s="606">
        <v>19</v>
      </c>
      <c r="U30" s="544"/>
      <c r="V30" s="966"/>
      <c r="W30" s="966"/>
      <c r="X30" s="1021" t="s">
        <v>340</v>
      </c>
      <c r="Y30" s="1021" t="s">
        <v>341</v>
      </c>
      <c r="Z30" s="1024" t="s">
        <v>297</v>
      </c>
      <c r="AA30" s="1025">
        <v>2.7</v>
      </c>
      <c r="AB30" s="1026">
        <v>4.3</v>
      </c>
      <c r="AC30" s="1027">
        <v>11000</v>
      </c>
      <c r="AD30" s="1027">
        <v>7600</v>
      </c>
      <c r="AE30" s="606">
        <v>16</v>
      </c>
      <c r="AF30" s="544"/>
      <c r="AG30" s="966"/>
      <c r="AH30" s="966"/>
    </row>
    <row r="31" spans="1:34" ht="12" customHeight="1">
      <c r="A31" s="1012" t="s">
        <v>342</v>
      </c>
      <c r="B31" s="1012" t="s">
        <v>343</v>
      </c>
      <c r="C31" s="1023" t="s">
        <v>305</v>
      </c>
      <c r="D31" s="1023">
        <v>4</v>
      </c>
      <c r="E31" s="1014">
        <v>10</v>
      </c>
      <c r="F31" s="1024" t="s">
        <v>297</v>
      </c>
      <c r="G31" s="1025">
        <v>5.7</v>
      </c>
      <c r="H31" s="1026">
        <v>5</v>
      </c>
      <c r="I31" s="1027">
        <v>19200</v>
      </c>
      <c r="J31" s="1027">
        <v>14000</v>
      </c>
      <c r="K31" s="606">
        <v>54</v>
      </c>
      <c r="L31" s="1020"/>
      <c r="M31" s="1021" t="s">
        <v>342</v>
      </c>
      <c r="N31" s="1021" t="s">
        <v>343</v>
      </c>
      <c r="O31" s="1024" t="s">
        <v>297</v>
      </c>
      <c r="P31" s="1025">
        <v>2.6</v>
      </c>
      <c r="Q31" s="1028">
        <v>2.8</v>
      </c>
      <c r="R31" s="1027">
        <v>9000</v>
      </c>
      <c r="S31" s="1027">
        <v>6600</v>
      </c>
      <c r="T31" s="606">
        <v>19</v>
      </c>
      <c r="U31" s="544"/>
      <c r="V31" s="966"/>
      <c r="W31" s="966"/>
      <c r="X31" s="1021" t="s">
        <v>342</v>
      </c>
      <c r="Y31" s="1021" t="s">
        <v>343</v>
      </c>
      <c r="Z31" s="1024" t="s">
        <v>297</v>
      </c>
      <c r="AA31" s="1025">
        <v>2.6</v>
      </c>
      <c r="AB31" s="1026">
        <v>4.3</v>
      </c>
      <c r="AC31" s="1027">
        <v>9800</v>
      </c>
      <c r="AD31" s="1027">
        <v>5100</v>
      </c>
      <c r="AE31" s="606">
        <v>16</v>
      </c>
      <c r="AF31" s="544"/>
      <c r="AG31" s="966"/>
      <c r="AH31" s="966"/>
    </row>
    <row r="32" spans="1:34" ht="12" customHeight="1">
      <c r="A32" s="1012" t="s">
        <v>344</v>
      </c>
      <c r="B32" s="1012" t="s">
        <v>688</v>
      </c>
      <c r="C32" s="1023" t="s">
        <v>305</v>
      </c>
      <c r="D32" s="1023">
        <v>4</v>
      </c>
      <c r="E32" s="1014">
        <v>8</v>
      </c>
      <c r="F32" s="1024" t="s">
        <v>297</v>
      </c>
      <c r="G32" s="1025">
        <v>5.65</v>
      </c>
      <c r="H32" s="1026">
        <v>14.3</v>
      </c>
      <c r="I32" s="1027">
        <v>23500</v>
      </c>
      <c r="J32" s="1027">
        <v>17000</v>
      </c>
      <c r="K32" s="606">
        <v>54</v>
      </c>
      <c r="L32" s="1020"/>
      <c r="M32" s="1021" t="s">
        <v>344</v>
      </c>
      <c r="N32" s="1021" t="s">
        <v>688</v>
      </c>
      <c r="O32" s="1024" t="s">
        <v>297</v>
      </c>
      <c r="P32" s="1025">
        <v>2.43</v>
      </c>
      <c r="Q32" s="1028">
        <v>5.5</v>
      </c>
      <c r="R32" s="1027">
        <v>9700</v>
      </c>
      <c r="S32" s="1027">
        <v>7000</v>
      </c>
      <c r="T32" s="606">
        <v>19</v>
      </c>
      <c r="U32" s="544"/>
      <c r="V32" s="966"/>
      <c r="W32" s="966"/>
      <c r="X32" s="1021" t="s">
        <v>344</v>
      </c>
      <c r="Y32" s="1021" t="s">
        <v>688</v>
      </c>
      <c r="Z32" s="1024" t="s">
        <v>297</v>
      </c>
      <c r="AA32" s="1025">
        <v>2.59</v>
      </c>
      <c r="AB32" s="1026">
        <v>12</v>
      </c>
      <c r="AC32" s="1027">
        <v>12500</v>
      </c>
      <c r="AD32" s="1027">
        <v>6500</v>
      </c>
      <c r="AE32" s="606">
        <v>16</v>
      </c>
      <c r="AF32" s="544"/>
      <c r="AG32" s="966"/>
      <c r="AH32" s="966"/>
    </row>
    <row r="33" spans="1:34" ht="13.5">
      <c r="A33" s="1012" t="s">
        <v>345</v>
      </c>
      <c r="B33" s="1012" t="s">
        <v>346</v>
      </c>
      <c r="C33" s="1023" t="s">
        <v>305</v>
      </c>
      <c r="D33" s="1023">
        <v>3</v>
      </c>
      <c r="E33" s="1014">
        <v>9</v>
      </c>
      <c r="F33" s="1024"/>
      <c r="G33" s="1025">
        <v>7.13</v>
      </c>
      <c r="H33" s="1026"/>
      <c r="I33" s="1027">
        <v>24600</v>
      </c>
      <c r="J33" s="1027">
        <v>19200</v>
      </c>
      <c r="K33" s="606">
        <v>54</v>
      </c>
      <c r="L33" s="1020"/>
      <c r="M33" s="1021" t="s">
        <v>345</v>
      </c>
      <c r="N33" s="1021" t="s">
        <v>346</v>
      </c>
      <c r="O33" s="1024"/>
      <c r="P33" s="1025">
        <v>2.48</v>
      </c>
      <c r="Q33" s="1028"/>
      <c r="R33" s="1027">
        <v>8600</v>
      </c>
      <c r="S33" s="1027">
        <v>6600</v>
      </c>
      <c r="T33" s="606">
        <v>19</v>
      </c>
      <c r="U33" s="544"/>
      <c r="V33" s="966"/>
      <c r="W33" s="966"/>
      <c r="X33" s="1021" t="s">
        <v>345</v>
      </c>
      <c r="Y33" s="1021" t="s">
        <v>346</v>
      </c>
      <c r="Z33" s="1024"/>
      <c r="AA33" s="1025">
        <v>2.95</v>
      </c>
      <c r="AB33" s="1026"/>
      <c r="AC33" s="1027">
        <v>11400</v>
      </c>
      <c r="AD33" s="1027">
        <v>6000</v>
      </c>
      <c r="AE33" s="606">
        <v>16</v>
      </c>
      <c r="AF33" s="544"/>
      <c r="AG33" s="966"/>
      <c r="AH33" s="966"/>
    </row>
    <row r="34" spans="1:34" ht="13.5">
      <c r="A34" s="1012" t="s">
        <v>347</v>
      </c>
      <c r="B34" s="1012" t="s">
        <v>348</v>
      </c>
      <c r="C34" s="1023" t="s">
        <v>305</v>
      </c>
      <c r="D34" s="1023">
        <v>4</v>
      </c>
      <c r="E34" s="1014">
        <v>8</v>
      </c>
      <c r="F34" s="1024" t="s">
        <v>297</v>
      </c>
      <c r="G34" s="1025">
        <v>6.67</v>
      </c>
      <c r="H34" s="1026">
        <v>12</v>
      </c>
      <c r="I34" s="1027">
        <v>26100</v>
      </c>
      <c r="J34" s="1027">
        <v>22300</v>
      </c>
      <c r="K34" s="606">
        <v>54</v>
      </c>
      <c r="L34" s="1020"/>
      <c r="M34" s="1021" t="s">
        <v>347</v>
      </c>
      <c r="N34" s="1021" t="s">
        <v>348</v>
      </c>
      <c r="O34" s="1024" t="s">
        <v>297</v>
      </c>
      <c r="P34" s="1025">
        <v>1.95</v>
      </c>
      <c r="Q34" s="1028">
        <v>3</v>
      </c>
      <c r="R34" s="1027">
        <v>7400</v>
      </c>
      <c r="S34" s="1027">
        <v>6000</v>
      </c>
      <c r="T34" s="606">
        <v>19</v>
      </c>
      <c r="U34" s="544"/>
      <c r="V34" s="966"/>
      <c r="W34" s="966"/>
      <c r="X34" s="1021" t="s">
        <v>347</v>
      </c>
      <c r="Y34" s="1021" t="s">
        <v>348</v>
      </c>
      <c r="Z34" s="1024" t="s">
        <v>297</v>
      </c>
      <c r="AA34" s="1025">
        <v>1.93</v>
      </c>
      <c r="AB34" s="1026">
        <v>2.6</v>
      </c>
      <c r="AC34" s="1027">
        <v>9200</v>
      </c>
      <c r="AD34" s="1027">
        <v>4900</v>
      </c>
      <c r="AE34" s="606">
        <v>16</v>
      </c>
      <c r="AF34" s="544"/>
      <c r="AG34" s="966"/>
      <c r="AH34" s="966"/>
    </row>
    <row r="35" spans="1:34" ht="12" customHeight="1">
      <c r="A35" s="1012" t="s">
        <v>349</v>
      </c>
      <c r="B35" s="1012" t="s">
        <v>350</v>
      </c>
      <c r="C35" s="1023" t="s">
        <v>305</v>
      </c>
      <c r="D35" s="1023">
        <v>4</v>
      </c>
      <c r="E35" s="1033">
        <v>8</v>
      </c>
      <c r="F35" s="1024" t="s">
        <v>297</v>
      </c>
      <c r="G35" s="1025">
        <v>6.7</v>
      </c>
      <c r="H35" s="1026">
        <v>5</v>
      </c>
      <c r="I35" s="1027">
        <v>25000</v>
      </c>
      <c r="J35" s="1027">
        <v>18000</v>
      </c>
      <c r="K35" s="606">
        <v>54</v>
      </c>
      <c r="L35" s="965"/>
      <c r="M35" s="1021" t="s">
        <v>349</v>
      </c>
      <c r="N35" s="1021" t="s">
        <v>350</v>
      </c>
      <c r="O35" s="1024"/>
      <c r="P35" s="1025">
        <v>2.5</v>
      </c>
      <c r="Q35" s="1028"/>
      <c r="R35" s="1027">
        <v>8000</v>
      </c>
      <c r="S35" s="1027">
        <v>7000</v>
      </c>
      <c r="T35" s="606">
        <v>19</v>
      </c>
      <c r="U35" s="544"/>
      <c r="V35" s="966"/>
      <c r="W35" s="966"/>
      <c r="X35" s="1021" t="s">
        <v>349</v>
      </c>
      <c r="Y35" s="1021" t="s">
        <v>350</v>
      </c>
      <c r="Z35" s="1024"/>
      <c r="AA35" s="1025">
        <v>2.5</v>
      </c>
      <c r="AB35" s="1026"/>
      <c r="AC35" s="1027">
        <v>9800</v>
      </c>
      <c r="AD35" s="1027">
        <v>5500</v>
      </c>
      <c r="AE35" s="606">
        <v>16</v>
      </c>
      <c r="AF35" s="544"/>
      <c r="AG35" s="966"/>
      <c r="AH35" s="966"/>
    </row>
    <row r="36" spans="1:34" ht="12" customHeight="1">
      <c r="A36" s="1034" t="s">
        <v>351</v>
      </c>
      <c r="B36" s="1034" t="s">
        <v>352</v>
      </c>
      <c r="C36" s="1035" t="s">
        <v>305</v>
      </c>
      <c r="D36" s="1035">
        <v>4</v>
      </c>
      <c r="E36" s="1014">
        <v>8</v>
      </c>
      <c r="F36" s="1036" t="s">
        <v>297</v>
      </c>
      <c r="G36" s="1037">
        <v>7.2</v>
      </c>
      <c r="H36" s="1038">
        <v>25</v>
      </c>
      <c r="I36" s="1027">
        <v>23300</v>
      </c>
      <c r="J36" s="1039">
        <v>23300</v>
      </c>
      <c r="K36" s="606">
        <v>54</v>
      </c>
      <c r="L36" s="1020"/>
      <c r="M36" s="1021" t="s">
        <v>351</v>
      </c>
      <c r="N36" s="1021" t="s">
        <v>352</v>
      </c>
      <c r="O36" s="1024" t="s">
        <v>297</v>
      </c>
      <c r="P36" s="1037">
        <v>1.5</v>
      </c>
      <c r="Q36" s="1040">
        <v>5</v>
      </c>
      <c r="R36" s="1041">
        <v>5900</v>
      </c>
      <c r="S36" s="1039">
        <v>5300</v>
      </c>
      <c r="T36" s="606">
        <v>19</v>
      </c>
      <c r="U36" s="544"/>
      <c r="V36" s="966"/>
      <c r="W36" s="966"/>
      <c r="X36" s="1021" t="s">
        <v>351</v>
      </c>
      <c r="Y36" s="1021" t="s">
        <v>352</v>
      </c>
      <c r="Z36" s="1024" t="s">
        <v>297</v>
      </c>
      <c r="AA36" s="1037">
        <v>1.4</v>
      </c>
      <c r="AB36" s="1038">
        <v>7.4</v>
      </c>
      <c r="AC36" s="1041">
        <v>9300</v>
      </c>
      <c r="AD36" s="1039">
        <v>5200</v>
      </c>
      <c r="AE36" s="606">
        <v>16</v>
      </c>
      <c r="AF36" s="544"/>
      <c r="AG36" s="966"/>
      <c r="AH36" s="966"/>
    </row>
    <row r="37" spans="1:34" ht="12" customHeight="1">
      <c r="A37" s="1042" t="s">
        <v>353</v>
      </c>
      <c r="B37" s="1042" t="s">
        <v>354</v>
      </c>
      <c r="C37" s="984" t="s">
        <v>305</v>
      </c>
      <c r="D37" s="984">
        <v>4</v>
      </c>
      <c r="E37" s="447">
        <v>9</v>
      </c>
      <c r="F37" s="1043" t="s">
        <v>297</v>
      </c>
      <c r="G37" s="1044">
        <v>6.43</v>
      </c>
      <c r="H37" s="1045">
        <v>14.56</v>
      </c>
      <c r="I37" s="1046">
        <v>27300</v>
      </c>
      <c r="J37" s="1046">
        <v>24500</v>
      </c>
      <c r="K37" s="606">
        <v>54</v>
      </c>
      <c r="L37" s="1047"/>
      <c r="M37" s="1048" t="s">
        <v>353</v>
      </c>
      <c r="N37" s="1048" t="s">
        <v>354</v>
      </c>
      <c r="O37" s="1043" t="s">
        <v>297</v>
      </c>
      <c r="P37" s="1044">
        <v>1.96</v>
      </c>
      <c r="Q37" s="1049">
        <v>4.46</v>
      </c>
      <c r="R37" s="1046">
        <v>8300</v>
      </c>
      <c r="S37" s="1046">
        <v>7500</v>
      </c>
      <c r="T37" s="606">
        <v>19</v>
      </c>
      <c r="U37" s="544"/>
      <c r="V37" s="966"/>
      <c r="W37" s="966"/>
      <c r="X37" s="1048" t="s">
        <v>353</v>
      </c>
      <c r="Y37" s="1048" t="s">
        <v>354</v>
      </c>
      <c r="Z37" s="1043" t="s">
        <v>297</v>
      </c>
      <c r="AA37" s="1044">
        <v>1.49</v>
      </c>
      <c r="AB37" s="1045">
        <v>4.58</v>
      </c>
      <c r="AC37" s="1046">
        <v>9400</v>
      </c>
      <c r="AD37" s="1046">
        <v>5700</v>
      </c>
      <c r="AE37" s="606">
        <v>16</v>
      </c>
      <c r="AF37" s="544"/>
      <c r="AG37" s="966"/>
      <c r="AH37" s="966"/>
    </row>
    <row r="38" spans="1:34" ht="12" customHeight="1">
      <c r="A38" s="1012" t="s">
        <v>355</v>
      </c>
      <c r="B38" s="1012" t="s">
        <v>689</v>
      </c>
      <c r="C38" s="1023" t="s">
        <v>305</v>
      </c>
      <c r="D38" s="1023">
        <v>4</v>
      </c>
      <c r="E38" s="1050">
        <v>6</v>
      </c>
      <c r="F38" s="1024" t="s">
        <v>297</v>
      </c>
      <c r="G38" s="1025">
        <v>5.88</v>
      </c>
      <c r="H38" s="1026">
        <v>7.9</v>
      </c>
      <c r="I38" s="1027">
        <v>21920</v>
      </c>
      <c r="J38" s="1027">
        <v>17800</v>
      </c>
      <c r="K38" s="606">
        <v>54</v>
      </c>
      <c r="L38" s="1020"/>
      <c r="M38" s="1021" t="s">
        <v>355</v>
      </c>
      <c r="N38" s="1021" t="s">
        <v>689</v>
      </c>
      <c r="O38" s="1024" t="s">
        <v>297</v>
      </c>
      <c r="P38" s="1025">
        <v>1.7</v>
      </c>
      <c r="Q38" s="1028">
        <v>2.32</v>
      </c>
      <c r="R38" s="1027">
        <v>6480</v>
      </c>
      <c r="S38" s="1027">
        <v>5280</v>
      </c>
      <c r="T38" s="606">
        <v>19</v>
      </c>
      <c r="U38" s="544"/>
      <c r="V38" s="966"/>
      <c r="W38" s="966"/>
      <c r="X38" s="1021" t="s">
        <v>355</v>
      </c>
      <c r="Y38" s="1021" t="s">
        <v>689</v>
      </c>
      <c r="Z38" s="1024" t="s">
        <v>297</v>
      </c>
      <c r="AA38" s="1025">
        <v>1.9</v>
      </c>
      <c r="AB38" s="1026">
        <v>2.88</v>
      </c>
      <c r="AC38" s="1027">
        <v>9580</v>
      </c>
      <c r="AD38" s="1027">
        <v>5160</v>
      </c>
      <c r="AE38" s="606">
        <v>16</v>
      </c>
      <c r="AF38" s="544"/>
      <c r="AG38" s="966"/>
      <c r="AH38" s="966"/>
    </row>
    <row r="39" spans="1:34" ht="15" customHeight="1">
      <c r="A39" s="1012" t="s">
        <v>356</v>
      </c>
      <c r="B39" s="1012" t="s">
        <v>357</v>
      </c>
      <c r="C39" s="1023" t="s">
        <v>305</v>
      </c>
      <c r="D39" s="1023">
        <v>4</v>
      </c>
      <c r="E39" s="1014">
        <v>6</v>
      </c>
      <c r="F39" s="1024" t="s">
        <v>297</v>
      </c>
      <c r="G39" s="1025">
        <v>8.02</v>
      </c>
      <c r="H39" s="1026">
        <v>9.12</v>
      </c>
      <c r="I39" s="1027">
        <v>28000</v>
      </c>
      <c r="J39" s="1027">
        <v>22000</v>
      </c>
      <c r="K39" s="606">
        <v>54</v>
      </c>
      <c r="L39" s="1051"/>
      <c r="M39" s="1021" t="s">
        <v>356</v>
      </c>
      <c r="N39" s="1021" t="s">
        <v>357</v>
      </c>
      <c r="O39" s="1024" t="s">
        <v>297</v>
      </c>
      <c r="P39" s="1025">
        <v>0.85</v>
      </c>
      <c r="Q39" s="1028">
        <v>0.96</v>
      </c>
      <c r="R39" s="1027">
        <v>3000</v>
      </c>
      <c r="S39" s="1027">
        <v>2400</v>
      </c>
      <c r="T39" s="606">
        <v>19</v>
      </c>
      <c r="U39" s="640"/>
      <c r="V39" s="966"/>
      <c r="W39" s="966"/>
      <c r="X39" s="1021" t="s">
        <v>356</v>
      </c>
      <c r="Y39" s="1021" t="s">
        <v>357</v>
      </c>
      <c r="Z39" s="1024" t="s">
        <v>297</v>
      </c>
      <c r="AA39" s="1025">
        <v>2.71</v>
      </c>
      <c r="AB39" s="1026">
        <v>4.49</v>
      </c>
      <c r="AC39" s="1027">
        <v>13200</v>
      </c>
      <c r="AD39" s="1027">
        <v>6900</v>
      </c>
      <c r="AE39" s="606">
        <v>16</v>
      </c>
      <c r="AF39" s="640"/>
      <c r="AG39" s="966"/>
      <c r="AH39" s="966"/>
    </row>
    <row r="40" spans="1:34" ht="12" customHeight="1">
      <c r="A40" s="1012" t="s">
        <v>358</v>
      </c>
      <c r="B40" s="1012" t="s">
        <v>359</v>
      </c>
      <c r="C40" s="1023" t="s">
        <v>305</v>
      </c>
      <c r="D40" s="1023">
        <v>4</v>
      </c>
      <c r="E40" s="1033">
        <v>9</v>
      </c>
      <c r="F40" s="1024" t="s">
        <v>297</v>
      </c>
      <c r="G40" s="1025">
        <v>6.2</v>
      </c>
      <c r="H40" s="1026">
        <v>20.5</v>
      </c>
      <c r="I40" s="1027">
        <v>23200</v>
      </c>
      <c r="J40" s="1027">
        <v>18200</v>
      </c>
      <c r="K40" s="606">
        <v>54</v>
      </c>
      <c r="L40" s="965"/>
      <c r="M40" s="1021" t="s">
        <v>358</v>
      </c>
      <c r="N40" s="1021" t="s">
        <v>359</v>
      </c>
      <c r="O40" s="1024" t="s">
        <v>297</v>
      </c>
      <c r="P40" s="1025">
        <v>2.65</v>
      </c>
      <c r="Q40" s="1028">
        <v>8.25</v>
      </c>
      <c r="R40" s="1027">
        <v>9600</v>
      </c>
      <c r="S40" s="1027">
        <v>7000</v>
      </c>
      <c r="T40" s="606">
        <v>19</v>
      </c>
      <c r="U40" s="544"/>
      <c r="V40" s="966"/>
      <c r="W40" s="966"/>
      <c r="X40" s="1021" t="s">
        <v>358</v>
      </c>
      <c r="Y40" s="1021" t="s">
        <v>359</v>
      </c>
      <c r="Z40" s="1024" t="s">
        <v>297</v>
      </c>
      <c r="AA40" s="1025">
        <v>2.45</v>
      </c>
      <c r="AB40" s="1026">
        <v>10.1</v>
      </c>
      <c r="AC40" s="1027">
        <v>11000</v>
      </c>
      <c r="AD40" s="1027">
        <v>5900</v>
      </c>
      <c r="AE40" s="606">
        <v>16</v>
      </c>
      <c r="AF40" s="544"/>
      <c r="AG40" s="966"/>
      <c r="AH40" s="966"/>
    </row>
    <row r="41" spans="1:34" ht="12" customHeight="1">
      <c r="A41" s="1012" t="s">
        <v>360</v>
      </c>
      <c r="B41" s="1012" t="s">
        <v>361</v>
      </c>
      <c r="C41" s="1023" t="s">
        <v>305</v>
      </c>
      <c r="D41" s="1023">
        <v>4</v>
      </c>
      <c r="E41" s="1014">
        <v>9</v>
      </c>
      <c r="F41" s="1024" t="s">
        <v>297</v>
      </c>
      <c r="G41" s="1025">
        <v>6.5</v>
      </c>
      <c r="H41" s="1026">
        <v>17.5</v>
      </c>
      <c r="I41" s="1027">
        <v>23200</v>
      </c>
      <c r="J41" s="1027">
        <v>20500</v>
      </c>
      <c r="K41" s="606">
        <v>54</v>
      </c>
      <c r="L41" s="965"/>
      <c r="M41" s="1021" t="s">
        <v>360</v>
      </c>
      <c r="N41" s="1021" t="s">
        <v>361</v>
      </c>
      <c r="O41" s="1024" t="s">
        <v>297</v>
      </c>
      <c r="P41" s="1025">
        <v>2.4</v>
      </c>
      <c r="Q41" s="1028">
        <v>6.5</v>
      </c>
      <c r="R41" s="1027">
        <v>8600</v>
      </c>
      <c r="S41" s="1027">
        <v>7600</v>
      </c>
      <c r="T41" s="606">
        <v>19</v>
      </c>
      <c r="U41" s="544"/>
      <c r="V41" s="966"/>
      <c r="W41" s="966"/>
      <c r="X41" s="1021" t="s">
        <v>360</v>
      </c>
      <c r="Y41" s="1021" t="s">
        <v>361</v>
      </c>
      <c r="Z41" s="1024" t="s">
        <v>297</v>
      </c>
      <c r="AA41" s="1025">
        <v>2.4</v>
      </c>
      <c r="AB41" s="1026">
        <v>9.2</v>
      </c>
      <c r="AC41" s="1027">
        <v>10700</v>
      </c>
      <c r="AD41" s="1027">
        <v>6900</v>
      </c>
      <c r="AE41" s="606">
        <v>16</v>
      </c>
      <c r="AF41" s="544"/>
      <c r="AG41" s="966"/>
      <c r="AH41" s="966"/>
    </row>
    <row r="42" spans="1:34" ht="12" customHeight="1">
      <c r="A42" s="1012" t="s">
        <v>362</v>
      </c>
      <c r="B42" s="1012" t="s">
        <v>363</v>
      </c>
      <c r="C42" s="1023" t="s">
        <v>305</v>
      </c>
      <c r="D42" s="1023">
        <v>4</v>
      </c>
      <c r="E42" s="1014">
        <v>10</v>
      </c>
      <c r="F42" s="1024" t="s">
        <v>297</v>
      </c>
      <c r="G42" s="1025">
        <v>8.15</v>
      </c>
      <c r="H42" s="1026">
        <v>3</v>
      </c>
      <c r="I42" s="1027">
        <v>25800</v>
      </c>
      <c r="J42" s="1027">
        <v>20200</v>
      </c>
      <c r="K42" s="606">
        <v>54</v>
      </c>
      <c r="L42" s="965"/>
      <c r="M42" s="1021" t="s">
        <v>362</v>
      </c>
      <c r="N42" s="1021" t="s">
        <v>363</v>
      </c>
      <c r="O42" s="1024" t="s">
        <v>297</v>
      </c>
      <c r="P42" s="1025">
        <v>2.3</v>
      </c>
      <c r="Q42" s="1028">
        <v>1</v>
      </c>
      <c r="R42" s="1027">
        <v>7500</v>
      </c>
      <c r="S42" s="1027">
        <v>5500</v>
      </c>
      <c r="T42" s="606">
        <v>19</v>
      </c>
      <c r="U42" s="544"/>
      <c r="V42" s="966"/>
      <c r="W42" s="966"/>
      <c r="X42" s="1021" t="s">
        <v>362</v>
      </c>
      <c r="Y42" s="1021" t="s">
        <v>363</v>
      </c>
      <c r="Z42" s="1024" t="s">
        <v>297</v>
      </c>
      <c r="AA42" s="1025">
        <v>2.7</v>
      </c>
      <c r="AB42" s="1026">
        <v>1</v>
      </c>
      <c r="AC42" s="1027">
        <v>10100</v>
      </c>
      <c r="AD42" s="1027">
        <v>5600</v>
      </c>
      <c r="AE42" s="606">
        <v>16</v>
      </c>
      <c r="AF42" s="544"/>
      <c r="AG42" s="966"/>
      <c r="AH42" s="966"/>
    </row>
    <row r="43" spans="1:34" ht="12" customHeight="1">
      <c r="A43" s="1012" t="s">
        <v>364</v>
      </c>
      <c r="B43" s="1012" t="s">
        <v>365</v>
      </c>
      <c r="C43" s="1023" t="s">
        <v>305</v>
      </c>
      <c r="D43" s="1023">
        <v>4</v>
      </c>
      <c r="E43" s="1014">
        <v>8</v>
      </c>
      <c r="F43" s="1024" t="s">
        <v>297</v>
      </c>
      <c r="G43" s="1029">
        <v>7.72</v>
      </c>
      <c r="H43" s="1026">
        <v>7.3</v>
      </c>
      <c r="I43" s="1027">
        <v>24720</v>
      </c>
      <c r="J43" s="1027">
        <v>20160</v>
      </c>
      <c r="K43" s="606">
        <v>54</v>
      </c>
      <c r="L43" s="965"/>
      <c r="M43" s="1021" t="s">
        <v>364</v>
      </c>
      <c r="N43" s="1021" t="s">
        <v>365</v>
      </c>
      <c r="O43" s="1024" t="s">
        <v>297</v>
      </c>
      <c r="P43" s="1029">
        <v>2.37</v>
      </c>
      <c r="Q43" s="1026">
        <v>2.11</v>
      </c>
      <c r="R43" s="1027">
        <v>8040</v>
      </c>
      <c r="S43" s="1027">
        <v>5520</v>
      </c>
      <c r="T43" s="606">
        <v>19</v>
      </c>
      <c r="U43" s="544"/>
      <c r="V43" s="966"/>
      <c r="W43" s="966"/>
      <c r="X43" s="1021" t="s">
        <v>364</v>
      </c>
      <c r="Y43" s="1021" t="s">
        <v>365</v>
      </c>
      <c r="Z43" s="1024" t="s">
        <v>297</v>
      </c>
      <c r="AA43" s="1029">
        <v>2.52</v>
      </c>
      <c r="AB43" s="1026">
        <v>2.35</v>
      </c>
      <c r="AC43" s="1027">
        <v>8640</v>
      </c>
      <c r="AD43" s="1027">
        <v>4800</v>
      </c>
      <c r="AE43" s="606">
        <v>16</v>
      </c>
      <c r="AF43" s="544"/>
      <c r="AG43" s="966"/>
      <c r="AH43" s="966"/>
    </row>
    <row r="44" spans="1:34" ht="12" customHeight="1">
      <c r="A44" s="1012" t="s">
        <v>366</v>
      </c>
      <c r="B44" s="1012" t="s">
        <v>367</v>
      </c>
      <c r="C44" s="1023" t="s">
        <v>305</v>
      </c>
      <c r="D44" s="1023">
        <v>4</v>
      </c>
      <c r="E44" s="1014">
        <v>9</v>
      </c>
      <c r="F44" s="1024" t="s">
        <v>297</v>
      </c>
      <c r="G44" s="1025">
        <v>7.6</v>
      </c>
      <c r="H44" s="1026">
        <v>10</v>
      </c>
      <c r="I44" s="1027">
        <v>24600</v>
      </c>
      <c r="J44" s="1027">
        <v>24500</v>
      </c>
      <c r="K44" s="606">
        <v>54</v>
      </c>
      <c r="L44" s="965"/>
      <c r="M44" s="1021" t="s">
        <v>366</v>
      </c>
      <c r="N44" s="1021" t="s">
        <v>367</v>
      </c>
      <c r="O44" s="1024" t="s">
        <v>297</v>
      </c>
      <c r="P44" s="1025">
        <v>3.1</v>
      </c>
      <c r="Q44" s="1028">
        <v>5</v>
      </c>
      <c r="R44" s="1027">
        <v>7800</v>
      </c>
      <c r="S44" s="1027">
        <v>7200</v>
      </c>
      <c r="T44" s="606">
        <v>19</v>
      </c>
      <c r="U44" s="544"/>
      <c r="V44" s="966"/>
      <c r="W44" s="966"/>
      <c r="X44" s="1021" t="s">
        <v>366</v>
      </c>
      <c r="Y44" s="1021" t="s">
        <v>367</v>
      </c>
      <c r="Z44" s="1024" t="s">
        <v>297</v>
      </c>
      <c r="AA44" s="1025">
        <v>1.9</v>
      </c>
      <c r="AB44" s="1026">
        <v>2.2</v>
      </c>
      <c r="AC44" s="1027">
        <v>8400</v>
      </c>
      <c r="AD44" s="1027">
        <v>6000</v>
      </c>
      <c r="AE44" s="606">
        <v>16</v>
      </c>
      <c r="AF44" s="544"/>
      <c r="AG44" s="966"/>
      <c r="AH44" s="966"/>
    </row>
    <row r="45" spans="1:34" ht="12" customHeight="1">
      <c r="A45" s="1012" t="s">
        <v>368</v>
      </c>
      <c r="B45" s="1012" t="s">
        <v>369</v>
      </c>
      <c r="C45" s="1023" t="s">
        <v>305</v>
      </c>
      <c r="D45" s="1023">
        <v>4</v>
      </c>
      <c r="E45" s="1014">
        <v>9</v>
      </c>
      <c r="F45" s="1024" t="s">
        <v>297</v>
      </c>
      <c r="G45" s="1025">
        <v>7.7</v>
      </c>
      <c r="H45" s="1026">
        <v>18</v>
      </c>
      <c r="I45" s="1027">
        <v>26500</v>
      </c>
      <c r="J45" s="1027">
        <v>24600</v>
      </c>
      <c r="K45" s="606">
        <v>54</v>
      </c>
      <c r="L45" s="1020"/>
      <c r="M45" s="1021" t="s">
        <v>368</v>
      </c>
      <c r="N45" s="1021" t="s">
        <v>369</v>
      </c>
      <c r="O45" s="1024" t="s">
        <v>297</v>
      </c>
      <c r="P45" s="1025">
        <v>2</v>
      </c>
      <c r="Q45" s="1028">
        <v>6</v>
      </c>
      <c r="R45" s="1027">
        <v>7400</v>
      </c>
      <c r="S45" s="1027">
        <v>6600</v>
      </c>
      <c r="T45" s="606">
        <v>19</v>
      </c>
      <c r="U45" s="544"/>
      <c r="V45" s="966"/>
      <c r="W45" s="966"/>
      <c r="X45" s="1021" t="s">
        <v>368</v>
      </c>
      <c r="Y45" s="1021" t="s">
        <v>369</v>
      </c>
      <c r="Z45" s="1024" t="s">
        <v>297</v>
      </c>
      <c r="AA45" s="1025">
        <v>1.7</v>
      </c>
      <c r="AB45" s="1026">
        <v>3</v>
      </c>
      <c r="AC45" s="1027">
        <v>8000</v>
      </c>
      <c r="AD45" s="1027">
        <v>4100</v>
      </c>
      <c r="AE45" s="606">
        <v>16</v>
      </c>
      <c r="AF45" s="544"/>
      <c r="AG45" s="966"/>
      <c r="AH45" s="966"/>
    </row>
    <row r="46" spans="1:34" ht="12" customHeight="1">
      <c r="A46" s="1012" t="s">
        <v>370</v>
      </c>
      <c r="B46" s="1012" t="s">
        <v>441</v>
      </c>
      <c r="C46" s="1023" t="s">
        <v>305</v>
      </c>
      <c r="D46" s="1023">
        <v>4</v>
      </c>
      <c r="E46" s="1014">
        <v>9</v>
      </c>
      <c r="F46" s="1024" t="s">
        <v>297</v>
      </c>
      <c r="G46" s="1025">
        <v>7.74</v>
      </c>
      <c r="H46" s="1026">
        <v>20.63</v>
      </c>
      <c r="I46" s="1027">
        <v>29400</v>
      </c>
      <c r="J46" s="1027">
        <v>22700</v>
      </c>
      <c r="K46" s="606">
        <v>54</v>
      </c>
      <c r="L46" s="1020"/>
      <c r="M46" s="1021" t="s">
        <v>370</v>
      </c>
      <c r="N46" s="1021" t="s">
        <v>441</v>
      </c>
      <c r="O46" s="1024" t="s">
        <v>297</v>
      </c>
      <c r="P46" s="1025">
        <v>0.89</v>
      </c>
      <c r="Q46" s="1028">
        <v>2.4</v>
      </c>
      <c r="R46" s="1027">
        <v>3600</v>
      </c>
      <c r="S46" s="1027">
        <v>2800</v>
      </c>
      <c r="T46" s="606">
        <v>19</v>
      </c>
      <c r="U46" s="544"/>
      <c r="V46" s="966"/>
      <c r="W46" s="966"/>
      <c r="X46" s="1021" t="s">
        <v>370</v>
      </c>
      <c r="Y46" s="1021" t="s">
        <v>441</v>
      </c>
      <c r="Z46" s="1024" t="s">
        <v>297</v>
      </c>
      <c r="AA46" s="1025">
        <v>2.76</v>
      </c>
      <c r="AB46" s="1026">
        <v>9.91</v>
      </c>
      <c r="AC46" s="1027">
        <v>13100</v>
      </c>
      <c r="AD46" s="1027">
        <v>6800</v>
      </c>
      <c r="AE46" s="606">
        <v>16</v>
      </c>
      <c r="AF46" s="544"/>
      <c r="AG46" s="966"/>
      <c r="AH46" s="966"/>
    </row>
    <row r="47" spans="1:34" ht="18.75" customHeight="1">
      <c r="A47" s="1052">
        <v>301</v>
      </c>
      <c r="B47" s="1052" t="s">
        <v>267</v>
      </c>
      <c r="C47" s="1053" t="s">
        <v>295</v>
      </c>
      <c r="D47" s="1053"/>
      <c r="E47" s="1054">
        <v>12</v>
      </c>
      <c r="F47" s="1055"/>
      <c r="G47" s="1055"/>
      <c r="H47" s="1056"/>
      <c r="I47" s="1055"/>
      <c r="J47" s="1055"/>
      <c r="K47" s="1057"/>
      <c r="L47" s="965"/>
      <c r="M47" s="1058">
        <v>301</v>
      </c>
      <c r="N47" s="1059" t="s">
        <v>267</v>
      </c>
      <c r="O47" s="1055"/>
      <c r="P47" s="1055"/>
      <c r="Q47" s="1055"/>
      <c r="R47" s="1055"/>
      <c r="S47" s="1055"/>
      <c r="T47" s="1057"/>
      <c r="U47" s="544"/>
      <c r="V47" s="966"/>
      <c r="W47" s="966"/>
      <c r="X47" s="1058">
        <v>301</v>
      </c>
      <c r="Y47" s="1059" t="s">
        <v>267</v>
      </c>
      <c r="Z47" s="1055"/>
      <c r="AA47" s="1055"/>
      <c r="AB47" s="1055"/>
      <c r="AC47" s="1055"/>
      <c r="AD47" s="1055"/>
      <c r="AE47" s="1057"/>
      <c r="AF47" s="544"/>
      <c r="AG47" s="966"/>
      <c r="AH47" s="966"/>
    </row>
    <row r="48" spans="1:34" ht="12" customHeight="1" hidden="1">
      <c r="A48" s="1060">
        <v>302</v>
      </c>
      <c r="B48" s="1060" t="s">
        <v>371</v>
      </c>
      <c r="C48" s="1023" t="s">
        <v>536</v>
      </c>
      <c r="D48" s="1023"/>
      <c r="E48" s="447" t="s">
        <v>536</v>
      </c>
      <c r="F48" s="607"/>
      <c r="G48" s="607"/>
      <c r="H48" s="1061"/>
      <c r="I48" s="607"/>
      <c r="J48" s="607"/>
      <c r="K48" s="1062"/>
      <c r="L48" s="965"/>
      <c r="M48" s="1063">
        <v>302</v>
      </c>
      <c r="N48" s="1064" t="s">
        <v>371</v>
      </c>
      <c r="O48" s="607"/>
      <c r="P48" s="607"/>
      <c r="Q48" s="607"/>
      <c r="R48" s="607"/>
      <c r="S48" s="607"/>
      <c r="T48" s="1062"/>
      <c r="U48" s="544"/>
      <c r="V48" s="966"/>
      <c r="W48" s="966"/>
      <c r="X48" s="1063">
        <v>302</v>
      </c>
      <c r="Y48" s="1064" t="s">
        <v>371</v>
      </c>
      <c r="Z48" s="607"/>
      <c r="AA48" s="607"/>
      <c r="AB48" s="607"/>
      <c r="AC48" s="607"/>
      <c r="AD48" s="607"/>
      <c r="AE48" s="1062"/>
      <c r="AF48" s="544"/>
      <c r="AG48" s="966"/>
      <c r="AH48" s="966"/>
    </row>
    <row r="49" spans="1:34" ht="12" customHeight="1">
      <c r="A49" s="1060">
        <v>303</v>
      </c>
      <c r="B49" s="1060" t="s">
        <v>268</v>
      </c>
      <c r="C49" s="1023"/>
      <c r="D49" s="1023"/>
      <c r="E49" s="447"/>
      <c r="F49" s="607"/>
      <c r="G49" s="607"/>
      <c r="H49" s="1061"/>
      <c r="I49" s="607"/>
      <c r="J49" s="607"/>
      <c r="K49" s="1062"/>
      <c r="L49" s="965"/>
      <c r="M49" s="1063">
        <v>303</v>
      </c>
      <c r="N49" s="1064" t="s">
        <v>268</v>
      </c>
      <c r="O49" s="607"/>
      <c r="P49" s="607"/>
      <c r="Q49" s="607"/>
      <c r="R49" s="607"/>
      <c r="S49" s="607"/>
      <c r="T49" s="1062"/>
      <c r="U49" s="544"/>
      <c r="V49" s="966"/>
      <c r="W49" s="966"/>
      <c r="X49" s="1063">
        <v>303</v>
      </c>
      <c r="Y49" s="1064" t="s">
        <v>268</v>
      </c>
      <c r="Z49" s="607"/>
      <c r="AA49" s="607"/>
      <c r="AB49" s="607"/>
      <c r="AC49" s="607"/>
      <c r="AD49" s="607"/>
      <c r="AE49" s="1062"/>
      <c r="AF49" s="544"/>
      <c r="AG49" s="966"/>
      <c r="AH49" s="966"/>
    </row>
    <row r="50" spans="1:34" ht="12" customHeight="1">
      <c r="A50" s="1060">
        <v>305</v>
      </c>
      <c r="B50" s="1060" t="s">
        <v>372</v>
      </c>
      <c r="C50" s="1023" t="s">
        <v>295</v>
      </c>
      <c r="D50" s="1023"/>
      <c r="E50" s="447">
        <v>12</v>
      </c>
      <c r="F50" s="607"/>
      <c r="G50" s="607" t="s">
        <v>373</v>
      </c>
      <c r="H50" s="1061"/>
      <c r="I50" s="607"/>
      <c r="J50" s="607"/>
      <c r="K50" s="1062"/>
      <c r="L50" s="965"/>
      <c r="M50" s="1063">
        <v>305</v>
      </c>
      <c r="N50" s="1064" t="s">
        <v>372</v>
      </c>
      <c r="O50" s="607"/>
      <c r="P50" s="607" t="s">
        <v>373</v>
      </c>
      <c r="Q50" s="607"/>
      <c r="R50" s="607"/>
      <c r="S50" s="607"/>
      <c r="T50" s="1062"/>
      <c r="U50" s="544"/>
      <c r="V50" s="966"/>
      <c r="W50" s="966"/>
      <c r="X50" s="1063">
        <v>305</v>
      </c>
      <c r="Y50" s="1064" t="s">
        <v>372</v>
      </c>
      <c r="Z50" s="607"/>
      <c r="AA50" s="607" t="s">
        <v>373</v>
      </c>
      <c r="AB50" s="607"/>
      <c r="AC50" s="607"/>
      <c r="AD50" s="607"/>
      <c r="AE50" s="1062"/>
      <c r="AF50" s="544"/>
      <c r="AG50" s="966"/>
      <c r="AH50" s="966"/>
    </row>
    <row r="51" spans="1:34" ht="12" customHeight="1">
      <c r="A51" s="1060">
        <v>306</v>
      </c>
      <c r="B51" s="1060" t="s">
        <v>269</v>
      </c>
      <c r="C51" s="1023" t="s">
        <v>295</v>
      </c>
      <c r="D51" s="1023"/>
      <c r="E51" s="447">
        <v>12</v>
      </c>
      <c r="F51" s="607"/>
      <c r="G51" s="607"/>
      <c r="H51" s="1061"/>
      <c r="I51" s="607"/>
      <c r="J51" s="607"/>
      <c r="K51" s="1062"/>
      <c r="L51" s="965"/>
      <c r="M51" s="1063">
        <v>306</v>
      </c>
      <c r="N51" s="1064" t="s">
        <v>269</v>
      </c>
      <c r="O51" s="607"/>
      <c r="P51" s="607"/>
      <c r="Q51" s="607"/>
      <c r="R51" s="607"/>
      <c r="S51" s="607"/>
      <c r="T51" s="1062"/>
      <c r="U51" s="544"/>
      <c r="V51" s="966"/>
      <c r="W51" s="966"/>
      <c r="X51" s="1063">
        <v>306</v>
      </c>
      <c r="Y51" s="1064" t="s">
        <v>269</v>
      </c>
      <c r="Z51" s="607"/>
      <c r="AA51" s="607"/>
      <c r="AB51" s="607"/>
      <c r="AC51" s="607"/>
      <c r="AD51" s="607"/>
      <c r="AE51" s="1062"/>
      <c r="AF51" s="544"/>
      <c r="AG51" s="966"/>
      <c r="AH51" s="966"/>
    </row>
    <row r="52" spans="1:34" ht="12" customHeight="1">
      <c r="A52" s="1060">
        <v>307</v>
      </c>
      <c r="B52" s="1060" t="s">
        <v>374</v>
      </c>
      <c r="C52" s="1023" t="s">
        <v>295</v>
      </c>
      <c r="D52" s="1023"/>
      <c r="E52" s="447">
        <v>12</v>
      </c>
      <c r="F52" s="607"/>
      <c r="G52" s="607"/>
      <c r="H52" s="1061"/>
      <c r="I52" s="607"/>
      <c r="J52" s="607"/>
      <c r="K52" s="1062"/>
      <c r="L52" s="965"/>
      <c r="M52" s="1063">
        <v>307</v>
      </c>
      <c r="N52" s="1064" t="s">
        <v>374</v>
      </c>
      <c r="O52" s="607"/>
      <c r="P52" s="607"/>
      <c r="Q52" s="607"/>
      <c r="R52" s="607"/>
      <c r="S52" s="607"/>
      <c r="T52" s="1062"/>
      <c r="U52" s="544"/>
      <c r="V52" s="966"/>
      <c r="W52" s="966"/>
      <c r="X52" s="1063">
        <v>307</v>
      </c>
      <c r="Y52" s="1064" t="s">
        <v>374</v>
      </c>
      <c r="Z52" s="607"/>
      <c r="AA52" s="607"/>
      <c r="AB52" s="607"/>
      <c r="AC52" s="607"/>
      <c r="AD52" s="607"/>
      <c r="AE52" s="1062"/>
      <c r="AF52" s="544"/>
      <c r="AG52" s="966"/>
      <c r="AH52" s="966"/>
    </row>
    <row r="53" spans="1:34" ht="12" customHeight="1">
      <c r="A53" s="1060">
        <v>308</v>
      </c>
      <c r="B53" s="1060" t="s">
        <v>375</v>
      </c>
      <c r="C53" s="1023" t="s">
        <v>295</v>
      </c>
      <c r="D53" s="1023"/>
      <c r="E53" s="447">
        <v>12</v>
      </c>
      <c r="F53" s="607"/>
      <c r="G53" s="607"/>
      <c r="H53" s="1061"/>
      <c r="I53" s="607"/>
      <c r="J53" s="607"/>
      <c r="K53" s="1062"/>
      <c r="L53" s="965"/>
      <c r="M53" s="1063">
        <v>308</v>
      </c>
      <c r="N53" s="1064" t="s">
        <v>375</v>
      </c>
      <c r="O53" s="607"/>
      <c r="P53" s="607"/>
      <c r="Q53" s="607"/>
      <c r="R53" s="607"/>
      <c r="S53" s="607"/>
      <c r="T53" s="1062"/>
      <c r="U53" s="544"/>
      <c r="V53" s="966"/>
      <c r="W53" s="966"/>
      <c r="X53" s="1063">
        <v>308</v>
      </c>
      <c r="Y53" s="1064" t="s">
        <v>375</v>
      </c>
      <c r="Z53" s="607"/>
      <c r="AA53" s="607"/>
      <c r="AB53" s="607"/>
      <c r="AC53" s="607"/>
      <c r="AD53" s="607"/>
      <c r="AE53" s="1062"/>
      <c r="AF53" s="544"/>
      <c r="AG53" s="966"/>
      <c r="AH53" s="966"/>
    </row>
    <row r="54" spans="1:34" ht="13.5" customHeight="1">
      <c r="A54" s="1065">
        <v>309</v>
      </c>
      <c r="B54" s="1065" t="s">
        <v>270</v>
      </c>
      <c r="C54" s="1002" t="s">
        <v>295</v>
      </c>
      <c r="D54" s="1066"/>
      <c r="E54" s="1067">
        <v>12</v>
      </c>
      <c r="F54" s="1068"/>
      <c r="G54" s="1068"/>
      <c r="H54" s="1069"/>
      <c r="I54" s="1070"/>
      <c r="J54" s="1070"/>
      <c r="K54" s="1071"/>
      <c r="L54" s="1072"/>
      <c r="M54" s="1073">
        <v>309</v>
      </c>
      <c r="N54" s="1074" t="s">
        <v>270</v>
      </c>
      <c r="O54" s="1068"/>
      <c r="P54" s="1068"/>
      <c r="Q54" s="1068"/>
      <c r="R54" s="1070"/>
      <c r="S54" s="1070"/>
      <c r="T54" s="1071"/>
      <c r="U54" s="544"/>
      <c r="V54" s="966"/>
      <c r="W54" s="966"/>
      <c r="X54" s="1073">
        <v>309</v>
      </c>
      <c r="Y54" s="1074" t="s">
        <v>270</v>
      </c>
      <c r="Z54" s="1068"/>
      <c r="AA54" s="1068"/>
      <c r="AB54" s="1068"/>
      <c r="AC54" s="1070"/>
      <c r="AD54" s="1070"/>
      <c r="AE54" s="1071"/>
      <c r="AF54" s="544"/>
      <c r="AG54" s="966"/>
      <c r="AH54" s="966"/>
    </row>
    <row r="55" spans="1:34" ht="12">
      <c r="A55" s="1075"/>
      <c r="B55" s="1075"/>
      <c r="C55" s="966"/>
      <c r="D55" s="1076"/>
      <c r="E55" s="544"/>
      <c r="F55" s="544"/>
      <c r="G55" s="544"/>
      <c r="H55" s="1077"/>
      <c r="I55" s="544"/>
      <c r="J55" s="544"/>
      <c r="K55" s="544"/>
      <c r="L55" s="1072"/>
      <c r="M55" s="1078"/>
      <c r="N55" s="1079"/>
      <c r="O55" s="544"/>
      <c r="P55" s="544"/>
      <c r="Q55" s="544"/>
      <c r="R55" s="544"/>
      <c r="S55" s="544"/>
      <c r="T55" s="544"/>
      <c r="U55" s="544"/>
      <c r="V55" s="966"/>
      <c r="W55" s="966"/>
      <c r="X55" s="1078"/>
      <c r="Y55" s="1079"/>
      <c r="Z55" s="544"/>
      <c r="AA55" s="544"/>
      <c r="AB55" s="544"/>
      <c r="AC55" s="544"/>
      <c r="AD55" s="544"/>
      <c r="AE55" s="544"/>
      <c r="AF55" s="544"/>
      <c r="AG55" s="966"/>
      <c r="AH55" s="966"/>
    </row>
    <row r="56" spans="5:26" s="245" customFormat="1" ht="12">
      <c r="E56" s="21"/>
      <c r="F56" s="21"/>
      <c r="G56" s="21"/>
      <c r="H56" s="244"/>
      <c r="I56" s="21"/>
      <c r="J56" s="21"/>
      <c r="K56" s="21"/>
      <c r="L56" s="21"/>
      <c r="M56" s="21"/>
      <c r="N56" s="21"/>
      <c r="O56" s="21"/>
      <c r="P56" s="21"/>
      <c r="Q56" s="21"/>
      <c r="R56" s="21"/>
      <c r="S56" s="21"/>
      <c r="T56" s="21"/>
      <c r="U56" s="21"/>
      <c r="Z56" s="246"/>
    </row>
    <row r="57" spans="5:26" s="245" customFormat="1" ht="12">
      <c r="E57" s="21"/>
      <c r="F57" s="21"/>
      <c r="G57" s="21"/>
      <c r="H57" s="244"/>
      <c r="I57" s="21"/>
      <c r="J57" s="21"/>
      <c r="K57" s="21"/>
      <c r="L57" s="21"/>
      <c r="M57" s="21"/>
      <c r="N57" s="21"/>
      <c r="O57" s="21"/>
      <c r="P57" s="21"/>
      <c r="Q57" s="21"/>
      <c r="R57" s="21"/>
      <c r="S57" s="21"/>
      <c r="T57" s="21"/>
      <c r="U57" s="21"/>
      <c r="Z57" s="246"/>
    </row>
    <row r="58" spans="1:26" s="245" customFormat="1" ht="17.25">
      <c r="A58" s="247"/>
      <c r="E58" s="21"/>
      <c r="F58" s="21"/>
      <c r="G58" s="21"/>
      <c r="H58" s="244"/>
      <c r="I58" s="21"/>
      <c r="J58" s="21"/>
      <c r="K58" s="21"/>
      <c r="L58" s="21"/>
      <c r="M58" s="21"/>
      <c r="N58" s="248"/>
      <c r="O58" s="21"/>
      <c r="P58" s="21"/>
      <c r="Q58" s="21"/>
      <c r="R58" s="21"/>
      <c r="S58" s="21"/>
      <c r="T58" s="21"/>
      <c r="U58" s="21"/>
      <c r="Z58" s="246"/>
    </row>
    <row r="59" spans="1:20" ht="14.25">
      <c r="A59" s="249"/>
      <c r="B59" s="249"/>
      <c r="C59" s="245"/>
      <c r="D59" s="245"/>
      <c r="F59" s="21"/>
      <c r="G59" s="21"/>
      <c r="H59" s="244"/>
      <c r="I59" s="21"/>
      <c r="J59" s="21"/>
      <c r="K59" s="21"/>
      <c r="L59" s="242"/>
      <c r="M59" s="250"/>
      <c r="N59" s="250"/>
      <c r="O59" s="21"/>
      <c r="P59" s="21"/>
      <c r="Q59" s="21"/>
      <c r="R59" s="21"/>
      <c r="S59" s="21"/>
      <c r="T59" s="21"/>
    </row>
    <row r="60" spans="1:20" ht="14.25">
      <c r="A60" s="252"/>
      <c r="B60" s="252"/>
      <c r="C60" s="245"/>
      <c r="D60" s="245"/>
      <c r="F60" s="21"/>
      <c r="G60" s="21"/>
      <c r="H60" s="244"/>
      <c r="I60" s="21"/>
      <c r="J60" s="21"/>
      <c r="K60" s="21"/>
      <c r="L60" s="242"/>
      <c r="M60" s="250"/>
      <c r="N60" s="253"/>
      <c r="O60" s="21"/>
      <c r="P60" s="21"/>
      <c r="Q60" s="21"/>
      <c r="R60" s="21"/>
      <c r="S60" s="21"/>
      <c r="T60" s="21"/>
    </row>
    <row r="61" spans="1:20" ht="14.25">
      <c r="A61" s="254"/>
      <c r="B61" s="254"/>
      <c r="C61" s="255"/>
      <c r="D61" s="255"/>
      <c r="F61" s="21"/>
      <c r="G61" s="21"/>
      <c r="H61" s="244"/>
      <c r="I61" s="21"/>
      <c r="J61" s="21"/>
      <c r="K61" s="21"/>
      <c r="L61" s="242"/>
      <c r="M61" s="250"/>
      <c r="N61" s="256"/>
      <c r="O61" s="21"/>
      <c r="P61" s="21"/>
      <c r="Q61" s="21"/>
      <c r="R61" s="21"/>
      <c r="S61" s="21"/>
      <c r="T61" s="21"/>
    </row>
    <row r="62" spans="1:20" ht="14.25">
      <c r="A62" s="252"/>
      <c r="B62" s="252"/>
      <c r="C62" s="255"/>
      <c r="D62" s="255"/>
      <c r="F62" s="21"/>
      <c r="G62" s="21"/>
      <c r="H62" s="244"/>
      <c r="I62" s="21"/>
      <c r="J62" s="21"/>
      <c r="K62" s="21"/>
      <c r="L62" s="242"/>
      <c r="M62" s="250"/>
      <c r="N62" s="253"/>
      <c r="O62" s="21"/>
      <c r="P62" s="21"/>
      <c r="Q62" s="21"/>
      <c r="R62" s="21"/>
      <c r="S62" s="21"/>
      <c r="T62" s="21"/>
    </row>
    <row r="63" spans="1:20" ht="14.25">
      <c r="A63" s="252"/>
      <c r="B63" s="252"/>
      <c r="C63" s="255"/>
      <c r="D63" s="255"/>
      <c r="F63" s="21"/>
      <c r="G63" s="21"/>
      <c r="H63" s="244"/>
      <c r="I63" s="21"/>
      <c r="J63" s="21"/>
      <c r="K63" s="21"/>
      <c r="M63" s="250"/>
      <c r="N63" s="253"/>
      <c r="O63" s="21"/>
      <c r="P63" s="21"/>
      <c r="Q63" s="21"/>
      <c r="R63" s="21"/>
      <c r="S63" s="21"/>
      <c r="T63" s="21"/>
    </row>
    <row r="64" spans="1:14" ht="14.25">
      <c r="A64" s="254"/>
      <c r="B64" s="254"/>
      <c r="C64" s="255"/>
      <c r="D64" s="255"/>
      <c r="M64" s="250"/>
      <c r="N64" s="256"/>
    </row>
    <row r="65" spans="1:14" ht="14.25">
      <c r="A65" s="252"/>
      <c r="B65" s="252"/>
      <c r="C65" s="255"/>
      <c r="D65" s="255"/>
      <c r="M65" s="250"/>
      <c r="N65" s="253"/>
    </row>
    <row r="66" spans="1:14" ht="14.25">
      <c r="A66" s="252"/>
      <c r="B66" s="252"/>
      <c r="C66" s="255"/>
      <c r="D66" s="255"/>
      <c r="M66" s="250"/>
      <c r="N66" s="253"/>
    </row>
    <row r="67" spans="1:14" ht="14.25">
      <c r="A67" s="249"/>
      <c r="B67" s="249"/>
      <c r="C67" s="255"/>
      <c r="D67" s="255"/>
      <c r="M67" s="250"/>
      <c r="N67" s="250"/>
    </row>
    <row r="68" spans="1:14" ht="14.25">
      <c r="A68" s="252"/>
      <c r="B68" s="252"/>
      <c r="C68" s="255"/>
      <c r="D68" s="255"/>
      <c r="M68" s="250"/>
      <c r="N68" s="253"/>
    </row>
    <row r="69" spans="1:14" ht="14.25">
      <c r="A69" s="252"/>
      <c r="B69" s="252"/>
      <c r="C69" s="255"/>
      <c r="D69" s="255"/>
      <c r="M69" s="250"/>
      <c r="N69" s="253"/>
    </row>
    <row r="70" spans="1:14" ht="14.25">
      <c r="A70" s="249"/>
      <c r="B70" s="249"/>
      <c r="C70" s="255"/>
      <c r="D70" s="255"/>
      <c r="M70" s="250"/>
      <c r="N70" s="250"/>
    </row>
    <row r="71" spans="1:14" ht="17.25">
      <c r="A71" s="247"/>
      <c r="B71" s="247"/>
      <c r="C71" s="255"/>
      <c r="D71" s="255"/>
      <c r="M71" s="250"/>
      <c r="N71" s="248"/>
    </row>
    <row r="72" spans="1:14" ht="14.25">
      <c r="A72" s="249"/>
      <c r="B72" s="249"/>
      <c r="C72" s="255"/>
      <c r="D72" s="255"/>
      <c r="M72" s="250"/>
      <c r="N72" s="250"/>
    </row>
    <row r="73" spans="1:14" ht="14.25">
      <c r="A73" s="252"/>
      <c r="B73" s="252"/>
      <c r="C73" s="255"/>
      <c r="D73" s="255"/>
      <c r="M73" s="250"/>
      <c r="N73" s="253"/>
    </row>
    <row r="74" spans="1:14" ht="14.25">
      <c r="A74" s="252"/>
      <c r="B74" s="252"/>
      <c r="C74" s="255"/>
      <c r="D74" s="255"/>
      <c r="M74" s="250"/>
      <c r="N74" s="253"/>
    </row>
    <row r="75" spans="1:14" ht="14.25">
      <c r="A75" s="254"/>
      <c r="B75" s="254"/>
      <c r="C75" s="255"/>
      <c r="D75" s="255"/>
      <c r="M75" s="250"/>
      <c r="N75" s="256"/>
    </row>
    <row r="76" spans="1:14" ht="14.25">
      <c r="A76" s="252"/>
      <c r="B76" s="252"/>
      <c r="C76" s="255"/>
      <c r="D76" s="255"/>
      <c r="M76" s="250"/>
      <c r="N76" s="253"/>
    </row>
    <row r="77" spans="1:14" ht="14.25">
      <c r="A77" s="252"/>
      <c r="B77" s="252"/>
      <c r="C77" s="255"/>
      <c r="D77" s="255"/>
      <c r="M77" s="250"/>
      <c r="N77" s="253"/>
    </row>
    <row r="78" spans="1:14" ht="14.25">
      <c r="A78" s="249"/>
      <c r="B78" s="249"/>
      <c r="C78" s="255"/>
      <c r="D78" s="255"/>
      <c r="M78" s="250"/>
      <c r="N78" s="250"/>
    </row>
    <row r="79" spans="1:14" ht="14.25">
      <c r="A79" s="258"/>
      <c r="B79" s="249"/>
      <c r="C79" s="255"/>
      <c r="D79" s="255"/>
      <c r="M79" s="250"/>
      <c r="N79" s="250"/>
    </row>
    <row r="80" spans="1:14" ht="14.25">
      <c r="A80" s="258"/>
      <c r="B80" s="249"/>
      <c r="C80" s="255"/>
      <c r="D80" s="255"/>
      <c r="M80" s="250"/>
      <c r="N80" s="250"/>
    </row>
    <row r="81" spans="1:14" ht="14.25">
      <c r="A81" s="249"/>
      <c r="B81" s="259"/>
      <c r="C81" s="259"/>
      <c r="D81" s="260"/>
      <c r="M81" s="250"/>
      <c r="N81" s="250"/>
    </row>
    <row r="82" spans="2:7" ht="13.5">
      <c r="B82" s="259"/>
      <c r="C82" s="259"/>
      <c r="G82" s="261"/>
    </row>
    <row r="83" spans="2:7" ht="13.5">
      <c r="B83" s="259"/>
      <c r="C83" s="259"/>
      <c r="G83" s="261"/>
    </row>
    <row r="84" spans="2:7" ht="13.5">
      <c r="B84" s="259"/>
      <c r="C84" s="259"/>
      <c r="G84" s="261"/>
    </row>
    <row r="85" spans="2:3" ht="13.5">
      <c r="B85" s="259"/>
      <c r="C85" s="259"/>
    </row>
    <row r="86" spans="2:3" ht="13.5">
      <c r="B86" s="259"/>
      <c r="C86" s="259"/>
    </row>
    <row r="87" spans="2:3" ht="13.5">
      <c r="B87" s="259"/>
      <c r="C87" s="259"/>
    </row>
    <row r="88" spans="2:3" ht="13.5">
      <c r="B88" s="259"/>
      <c r="C88" s="259"/>
    </row>
    <row r="89" spans="2:3" ht="13.5">
      <c r="B89" s="259"/>
      <c r="C89" s="259"/>
    </row>
    <row r="90" spans="2:3" ht="13.5">
      <c r="B90" s="259"/>
      <c r="C90" s="259"/>
    </row>
    <row r="91" spans="2:3" ht="13.5">
      <c r="B91" s="259"/>
      <c r="C91" s="259"/>
    </row>
    <row r="92" spans="2:3" ht="13.5">
      <c r="B92" s="259"/>
      <c r="C92" s="259"/>
    </row>
    <row r="93" spans="2:3" ht="13.5">
      <c r="B93" s="259"/>
      <c r="C93" s="259"/>
    </row>
    <row r="94" spans="2:3" ht="13.5">
      <c r="B94" s="259"/>
      <c r="C94" s="259"/>
    </row>
    <row r="95" spans="2:3" ht="13.5">
      <c r="B95" s="259"/>
      <c r="C95" s="259"/>
    </row>
  </sheetData>
  <sheetProtection/>
  <mergeCells count="1">
    <mergeCell ref="G3:J3"/>
  </mergeCells>
  <printOptions horizontalCentered="1"/>
  <pageMargins left="0.3937007874015748" right="0" top="0.5905511811023623" bottom="0.53" header="0.3" footer="0.31"/>
  <pageSetup blackAndWhite="1" horizontalDpi="300" verticalDpi="300" orientation="portrait" pageOrder="overThenDown" paperSize="9" scale="95" r:id="rId1"/>
  <headerFooter alignWithMargins="0">
    <oddHeader>&amp;C&amp;F</oddHeader>
    <oddFooter>&amp;C&amp;A</oddFooter>
  </headerFooter>
  <colBreaks count="2" manualBreakCount="2">
    <brk id="12" max="61" man="1"/>
    <brk id="23" max="61" man="1"/>
  </colBreaks>
</worksheet>
</file>

<file path=xl/worksheets/sheet17.xml><?xml version="1.0" encoding="utf-8"?>
<worksheet xmlns="http://schemas.openxmlformats.org/spreadsheetml/2006/main" xmlns:r="http://schemas.openxmlformats.org/officeDocument/2006/relationships">
  <dimension ref="A1:C52"/>
  <sheetViews>
    <sheetView zoomScalePageLayoutView="0" workbookViewId="0" topLeftCell="A37">
      <selection activeCell="B46" sqref="B46"/>
    </sheetView>
  </sheetViews>
  <sheetFormatPr defaultColWidth="9.00390625" defaultRowHeight="18" customHeight="1"/>
  <cols>
    <col min="1" max="1" width="14.75390625" style="274" customWidth="1"/>
    <col min="2" max="2" width="90.25390625" style="263" customWidth="1"/>
    <col min="3" max="16384" width="9.125" style="263" customWidth="1"/>
  </cols>
  <sheetData>
    <row r="1" ht="18" customHeight="1">
      <c r="A1" s="262" t="s">
        <v>376</v>
      </c>
    </row>
    <row r="2" spans="1:2" ht="18" customHeight="1">
      <c r="A2" s="264" t="s">
        <v>8</v>
      </c>
      <c r="B2" s="265" t="s">
        <v>377</v>
      </c>
    </row>
    <row r="3" spans="1:2" s="268" customFormat="1" ht="18" customHeight="1">
      <c r="A3" s="266" t="s">
        <v>70</v>
      </c>
      <c r="B3" s="267" t="s">
        <v>694</v>
      </c>
    </row>
    <row r="4" spans="1:2" s="268" customFormat="1" ht="18" customHeight="1">
      <c r="A4" s="266" t="s">
        <v>378</v>
      </c>
      <c r="B4" s="267" t="s">
        <v>695</v>
      </c>
    </row>
    <row r="5" spans="1:2" s="268" customFormat="1" ht="18" customHeight="1">
      <c r="A5" s="266"/>
      <c r="B5" s="267" t="s">
        <v>573</v>
      </c>
    </row>
    <row r="6" spans="1:2" s="268" customFormat="1" ht="18" customHeight="1">
      <c r="A6" s="266"/>
      <c r="B6" s="267" t="s">
        <v>574</v>
      </c>
    </row>
    <row r="7" spans="1:2" s="268" customFormat="1" ht="18" customHeight="1">
      <c r="A7" s="266"/>
      <c r="B7" s="267" t="s">
        <v>696</v>
      </c>
    </row>
    <row r="8" spans="1:2" s="268" customFormat="1" ht="18" customHeight="1">
      <c r="A8" s="269"/>
      <c r="B8" s="270" t="s">
        <v>575</v>
      </c>
    </row>
    <row r="9" spans="1:2" s="268" customFormat="1" ht="18" customHeight="1">
      <c r="A9" s="266" t="s">
        <v>379</v>
      </c>
      <c r="B9" s="1184"/>
    </row>
    <row r="10" spans="1:2" s="268" customFormat="1" ht="18" customHeight="1">
      <c r="A10" s="266" t="s">
        <v>380</v>
      </c>
      <c r="B10" s="1185"/>
    </row>
    <row r="11" spans="1:2" s="268" customFormat="1" ht="18" customHeight="1">
      <c r="A11" s="266"/>
      <c r="B11" s="1185"/>
    </row>
    <row r="12" spans="1:2" s="268" customFormat="1" ht="18" customHeight="1">
      <c r="A12" s="266"/>
      <c r="B12" s="1185"/>
    </row>
    <row r="13" spans="1:2" s="268" customFormat="1" ht="18" customHeight="1">
      <c r="A13" s="266"/>
      <c r="B13" s="1185"/>
    </row>
    <row r="14" spans="1:2" s="268" customFormat="1" ht="18" customHeight="1">
      <c r="A14" s="272"/>
      <c r="B14" s="1186"/>
    </row>
    <row r="15" spans="1:2" s="268" customFormat="1" ht="18" customHeight="1">
      <c r="A15" s="266" t="s">
        <v>381</v>
      </c>
      <c r="B15" s="271" t="s">
        <v>576</v>
      </c>
    </row>
    <row r="16" spans="1:2" s="268" customFormat="1" ht="18" customHeight="1">
      <c r="A16" s="266" t="s">
        <v>697</v>
      </c>
      <c r="B16" s="271" t="s">
        <v>599</v>
      </c>
    </row>
    <row r="17" spans="1:2" s="268" customFormat="1" ht="18" customHeight="1">
      <c r="A17" s="266"/>
      <c r="B17" s="271" t="s">
        <v>577</v>
      </c>
    </row>
    <row r="18" spans="1:2" s="268" customFormat="1" ht="18" customHeight="1">
      <c r="A18" s="266"/>
      <c r="B18" s="267" t="s">
        <v>573</v>
      </c>
    </row>
    <row r="19" spans="1:2" s="268" customFormat="1" ht="18" customHeight="1">
      <c r="A19" s="266"/>
      <c r="B19" s="271" t="s">
        <v>578</v>
      </c>
    </row>
    <row r="20" spans="1:2" s="268" customFormat="1" ht="18" customHeight="1">
      <c r="A20" s="266"/>
      <c r="B20" s="271" t="s">
        <v>600</v>
      </c>
    </row>
    <row r="21" spans="1:2" s="268" customFormat="1" ht="18" customHeight="1">
      <c r="A21" s="269"/>
      <c r="B21" s="273" t="s">
        <v>579</v>
      </c>
    </row>
    <row r="22" spans="1:2" s="268" customFormat="1" ht="18" customHeight="1">
      <c r="A22" s="266" t="s">
        <v>698</v>
      </c>
      <c r="B22" s="267" t="s">
        <v>601</v>
      </c>
    </row>
    <row r="23" spans="1:2" s="268" customFormat="1" ht="18" customHeight="1">
      <c r="A23" s="266" t="s">
        <v>81</v>
      </c>
      <c r="B23" s="267" t="s">
        <v>580</v>
      </c>
    </row>
    <row r="24" spans="1:2" s="268" customFormat="1" ht="18" customHeight="1">
      <c r="A24" s="266"/>
      <c r="B24" s="267" t="s">
        <v>581</v>
      </c>
    </row>
    <row r="25" spans="1:2" s="268" customFormat="1" ht="18" customHeight="1">
      <c r="A25" s="266"/>
      <c r="B25" s="267" t="s">
        <v>582</v>
      </c>
    </row>
    <row r="26" spans="1:2" s="268" customFormat="1" ht="18" customHeight="1">
      <c r="A26" s="266"/>
      <c r="B26" s="267" t="s">
        <v>583</v>
      </c>
    </row>
    <row r="27" spans="1:2" s="268" customFormat="1" ht="18" customHeight="1">
      <c r="A27" s="269"/>
      <c r="B27" s="270" t="s">
        <v>584</v>
      </c>
    </row>
    <row r="28" spans="1:2" s="268" customFormat="1" ht="18" customHeight="1">
      <c r="A28" s="266" t="s">
        <v>381</v>
      </c>
      <c r="B28" s="267" t="s">
        <v>585</v>
      </c>
    </row>
    <row r="29" spans="1:2" s="268" customFormat="1" ht="18" customHeight="1">
      <c r="A29" s="266" t="s">
        <v>382</v>
      </c>
      <c r="B29" s="267" t="s">
        <v>690</v>
      </c>
    </row>
    <row r="30" spans="1:2" s="268" customFormat="1" ht="18" customHeight="1">
      <c r="A30" s="266"/>
      <c r="B30" s="267" t="s">
        <v>586</v>
      </c>
    </row>
    <row r="31" spans="1:2" s="268" customFormat="1" ht="18" customHeight="1">
      <c r="A31" s="266"/>
      <c r="B31" s="271" t="s">
        <v>587</v>
      </c>
    </row>
    <row r="32" spans="1:2" s="268" customFormat="1" ht="18" customHeight="1">
      <c r="A32" s="269"/>
      <c r="B32" s="270" t="s">
        <v>588</v>
      </c>
    </row>
    <row r="33" spans="1:2" s="268" customFormat="1" ht="18" customHeight="1">
      <c r="A33" s="266"/>
      <c r="B33" s="267" t="s">
        <v>691</v>
      </c>
    </row>
    <row r="34" spans="1:2" s="268" customFormat="1" ht="18" customHeight="1">
      <c r="A34" s="266" t="s">
        <v>381</v>
      </c>
      <c r="B34" s="267" t="s">
        <v>602</v>
      </c>
    </row>
    <row r="35" spans="1:2" s="268" customFormat="1" ht="18" customHeight="1">
      <c r="A35" s="266" t="s">
        <v>383</v>
      </c>
      <c r="B35" s="271" t="s">
        <v>589</v>
      </c>
    </row>
    <row r="36" spans="1:2" s="268" customFormat="1" ht="18" customHeight="1">
      <c r="A36" s="266"/>
      <c r="B36" s="267" t="s">
        <v>603</v>
      </c>
    </row>
    <row r="37" spans="1:2" s="268" customFormat="1" ht="18" customHeight="1">
      <c r="A37" s="1165"/>
      <c r="B37" s="1164" t="s">
        <v>692</v>
      </c>
    </row>
    <row r="38" spans="1:2" s="268" customFormat="1" ht="18" customHeight="1">
      <c r="A38" s="269"/>
      <c r="B38" s="270" t="s">
        <v>693</v>
      </c>
    </row>
    <row r="39" spans="1:3" s="268" customFormat="1" ht="18" customHeight="1">
      <c r="A39" s="266" t="s">
        <v>381</v>
      </c>
      <c r="B39" s="267" t="s">
        <v>604</v>
      </c>
      <c r="C39" s="268" t="s">
        <v>384</v>
      </c>
    </row>
    <row r="40" spans="1:2" s="268" customFormat="1" ht="18" customHeight="1">
      <c r="A40" s="266" t="s">
        <v>699</v>
      </c>
      <c r="B40" s="267" t="s">
        <v>590</v>
      </c>
    </row>
    <row r="41" spans="1:2" s="268" customFormat="1" ht="18" customHeight="1">
      <c r="A41" s="266"/>
      <c r="B41" s="271" t="s">
        <v>591</v>
      </c>
    </row>
    <row r="42" spans="1:2" s="268" customFormat="1" ht="18" customHeight="1">
      <c r="A42" s="266"/>
      <c r="B42" s="267" t="s">
        <v>605</v>
      </c>
    </row>
    <row r="43" spans="1:2" s="268" customFormat="1" ht="18" customHeight="1">
      <c r="A43" s="266"/>
      <c r="B43" s="271" t="s">
        <v>592</v>
      </c>
    </row>
    <row r="44" spans="1:2" s="268" customFormat="1" ht="18" customHeight="1">
      <c r="A44" s="266"/>
      <c r="B44" s="267" t="s">
        <v>606</v>
      </c>
    </row>
    <row r="45" spans="1:2" s="268" customFormat="1" ht="18" customHeight="1">
      <c r="A45" s="266"/>
      <c r="B45" s="267" t="s">
        <v>593</v>
      </c>
    </row>
    <row r="46" spans="1:2" s="268" customFormat="1" ht="18" customHeight="1">
      <c r="A46" s="266"/>
      <c r="B46" s="271" t="s">
        <v>607</v>
      </c>
    </row>
    <row r="47" spans="1:2" s="268" customFormat="1" ht="18" customHeight="1">
      <c r="A47" s="266"/>
      <c r="B47" s="267" t="s">
        <v>594</v>
      </c>
    </row>
    <row r="48" spans="1:2" s="268" customFormat="1" ht="18" customHeight="1">
      <c r="A48" s="266"/>
      <c r="B48" s="267" t="s">
        <v>595</v>
      </c>
    </row>
    <row r="49" spans="1:2" s="268" customFormat="1" ht="18" customHeight="1">
      <c r="A49" s="266"/>
      <c r="B49" s="271" t="s">
        <v>596</v>
      </c>
    </row>
    <row r="50" spans="1:2" s="268" customFormat="1" ht="18" customHeight="1">
      <c r="A50" s="266"/>
      <c r="B50" s="271" t="s">
        <v>597</v>
      </c>
    </row>
    <row r="51" spans="1:2" s="268" customFormat="1" ht="18" customHeight="1">
      <c r="A51" s="272"/>
      <c r="B51" s="270" t="s">
        <v>598</v>
      </c>
    </row>
    <row r="52" s="268" customFormat="1" ht="18" customHeight="1">
      <c r="A52" s="1133" t="s">
        <v>609</v>
      </c>
    </row>
  </sheetData>
  <sheetProtection/>
  <mergeCells count="1">
    <mergeCell ref="B9:B14"/>
  </mergeCells>
  <printOptions/>
  <pageMargins left="0.984251968503937" right="0.7874015748031497" top="0.7874015748031497" bottom="0.7874015748031497" header="0.28" footer="0.25"/>
  <pageSetup horizontalDpi="300" verticalDpi="300" orientation="portrait" paperSize="9" scale="82" r:id="rId1"/>
  <headerFooter alignWithMargins="0">
    <oddHeader>&amp;C&amp;F</oddHeader>
    <oddFooter>&amp;C&amp;A</oddFooter>
  </headerFooter>
</worksheet>
</file>

<file path=xl/worksheets/sheet18.xml><?xml version="1.0" encoding="utf-8"?>
<worksheet xmlns="http://schemas.openxmlformats.org/spreadsheetml/2006/main" xmlns:r="http://schemas.openxmlformats.org/officeDocument/2006/relationships">
  <dimension ref="A1:AA17"/>
  <sheetViews>
    <sheetView view="pageBreakPreview" zoomScaleSheetLayoutView="100" zoomScalePageLayoutView="0" workbookViewId="0" topLeftCell="A1">
      <selection activeCell="A1" sqref="A1"/>
    </sheetView>
  </sheetViews>
  <sheetFormatPr defaultColWidth="9.00390625" defaultRowHeight="12.75"/>
  <cols>
    <col min="1" max="26" width="3.75390625" style="0" customWidth="1"/>
    <col min="27" max="27" width="6.875" style="0" customWidth="1"/>
  </cols>
  <sheetData>
    <row r="1" spans="1:27" ht="24" customHeight="1">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row>
    <row r="2" spans="1:27" ht="24" customHeight="1">
      <c r="A2" s="275"/>
      <c r="B2" s="276" t="s">
        <v>385</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row>
    <row r="3" spans="1:27" ht="24" customHeight="1">
      <c r="A3" s="275"/>
      <c r="B3" s="275"/>
      <c r="C3" s="276" t="s">
        <v>386</v>
      </c>
      <c r="D3" s="275"/>
      <c r="E3" s="275"/>
      <c r="F3" s="275"/>
      <c r="G3" s="275"/>
      <c r="H3" s="275"/>
      <c r="I3" s="275"/>
      <c r="J3" s="275"/>
      <c r="K3" s="275"/>
      <c r="L3" s="275"/>
      <c r="M3" s="275"/>
      <c r="N3" s="275"/>
      <c r="O3" s="275"/>
      <c r="P3" s="275"/>
      <c r="Q3" s="275"/>
      <c r="R3" s="275"/>
      <c r="S3" s="275"/>
      <c r="T3" s="275"/>
      <c r="U3" s="275"/>
      <c r="V3" s="275"/>
      <c r="W3" s="275"/>
      <c r="X3" s="275"/>
      <c r="Y3" s="275"/>
      <c r="Z3" s="275"/>
      <c r="AA3" s="275"/>
    </row>
    <row r="4" spans="1:27" ht="120" customHeight="1">
      <c r="A4" s="275"/>
      <c r="B4" s="275"/>
      <c r="C4" s="275"/>
      <c r="D4" s="1187" t="s">
        <v>387</v>
      </c>
      <c r="E4" s="1187"/>
      <c r="F4" s="1187"/>
      <c r="G4" s="1187"/>
      <c r="H4" s="1187"/>
      <c r="I4" s="1187"/>
      <c r="J4" s="1187"/>
      <c r="K4" s="1187"/>
      <c r="L4" s="1187"/>
      <c r="M4" s="1187"/>
      <c r="N4" s="1187"/>
      <c r="O4" s="1187"/>
      <c r="P4" s="1187"/>
      <c r="Q4" s="1187"/>
      <c r="R4" s="1187"/>
      <c r="S4" s="1187"/>
      <c r="T4" s="1187"/>
      <c r="U4" s="1187"/>
      <c r="V4" s="1187"/>
      <c r="W4" s="1187"/>
      <c r="X4" s="1187"/>
      <c r="Y4" s="1187"/>
      <c r="Z4" s="1187"/>
      <c r="AA4" s="1187"/>
    </row>
    <row r="5" spans="1:27" ht="24" customHeight="1">
      <c r="A5" s="275"/>
      <c r="B5" s="275"/>
      <c r="C5" s="276" t="s">
        <v>388</v>
      </c>
      <c r="D5" s="275"/>
      <c r="E5" s="275"/>
      <c r="F5" s="275"/>
      <c r="G5" s="275"/>
      <c r="H5" s="275"/>
      <c r="I5" s="275"/>
      <c r="J5" s="275"/>
      <c r="K5" s="275"/>
      <c r="L5" s="275"/>
      <c r="M5" s="275"/>
      <c r="N5" s="275"/>
      <c r="O5" s="275"/>
      <c r="P5" s="275"/>
      <c r="Q5" s="275"/>
      <c r="R5" s="275"/>
      <c r="S5" s="275"/>
      <c r="T5" s="275"/>
      <c r="U5" s="275"/>
      <c r="V5" s="275"/>
      <c r="W5" s="275"/>
      <c r="X5" s="275"/>
      <c r="Y5" s="275"/>
      <c r="Z5" s="275"/>
      <c r="AA5" s="275"/>
    </row>
    <row r="6" spans="1:27" ht="120" customHeight="1">
      <c r="A6" s="275"/>
      <c r="B6" s="275"/>
      <c r="C6" s="275"/>
      <c r="D6" s="1187" t="s">
        <v>389</v>
      </c>
      <c r="E6" s="1187"/>
      <c r="F6" s="1187"/>
      <c r="G6" s="1187"/>
      <c r="H6" s="1187"/>
      <c r="I6" s="1187"/>
      <c r="J6" s="1187"/>
      <c r="K6" s="1187"/>
      <c r="L6" s="1187"/>
      <c r="M6" s="1187"/>
      <c r="N6" s="1187"/>
      <c r="O6" s="1187"/>
      <c r="P6" s="1187"/>
      <c r="Q6" s="1187"/>
      <c r="R6" s="1187"/>
      <c r="S6" s="1187"/>
      <c r="T6" s="1187"/>
      <c r="U6" s="1187"/>
      <c r="V6" s="1187"/>
      <c r="W6" s="1187"/>
      <c r="X6" s="1187"/>
      <c r="Y6" s="1187"/>
      <c r="Z6" s="1187"/>
      <c r="AA6" s="1187"/>
    </row>
    <row r="7" spans="1:27" ht="24" customHeight="1">
      <c r="A7" s="275"/>
      <c r="B7" s="275"/>
      <c r="C7" s="276" t="s">
        <v>390</v>
      </c>
      <c r="D7" s="275"/>
      <c r="E7" s="275"/>
      <c r="F7" s="275"/>
      <c r="G7" s="275"/>
      <c r="H7" s="275"/>
      <c r="I7" s="275"/>
      <c r="J7" s="275"/>
      <c r="K7" s="275"/>
      <c r="L7" s="275"/>
      <c r="M7" s="275"/>
      <c r="N7" s="275"/>
      <c r="O7" s="275"/>
      <c r="P7" s="275"/>
      <c r="Q7" s="275"/>
      <c r="R7" s="275"/>
      <c r="S7" s="275"/>
      <c r="T7" s="275"/>
      <c r="U7" s="275"/>
      <c r="V7" s="275"/>
      <c r="W7" s="275"/>
      <c r="X7" s="275"/>
      <c r="Y7" s="275"/>
      <c r="Z7" s="275"/>
      <c r="AA7" s="275"/>
    </row>
    <row r="8" spans="1:27" ht="55.5" customHeight="1">
      <c r="A8" s="275"/>
      <c r="B8" s="275"/>
      <c r="C8" s="275"/>
      <c r="D8" s="1187" t="s">
        <v>391</v>
      </c>
      <c r="E8" s="1187"/>
      <c r="F8" s="1187"/>
      <c r="G8" s="1187"/>
      <c r="H8" s="1187"/>
      <c r="I8" s="1187"/>
      <c r="J8" s="1187"/>
      <c r="K8" s="1187"/>
      <c r="L8" s="1187"/>
      <c r="M8" s="1187"/>
      <c r="N8" s="1187"/>
      <c r="O8" s="1187"/>
      <c r="P8" s="1187"/>
      <c r="Q8" s="1187"/>
      <c r="R8" s="1187"/>
      <c r="S8" s="1187"/>
      <c r="T8" s="1187"/>
      <c r="U8" s="1187"/>
      <c r="V8" s="1187"/>
      <c r="W8" s="1187"/>
      <c r="X8" s="1187"/>
      <c r="Y8" s="1187"/>
      <c r="Z8" s="1187"/>
      <c r="AA8" s="1187"/>
    </row>
    <row r="9" spans="1:27" ht="24" customHeight="1">
      <c r="A9" s="275"/>
      <c r="B9" s="275"/>
      <c r="C9" s="276" t="s">
        <v>392</v>
      </c>
      <c r="D9" s="275"/>
      <c r="E9" s="275"/>
      <c r="F9" s="275"/>
      <c r="G9" s="275"/>
      <c r="H9" s="275"/>
      <c r="I9" s="275"/>
      <c r="J9" s="275"/>
      <c r="K9" s="275"/>
      <c r="L9" s="275"/>
      <c r="M9" s="275"/>
      <c r="N9" s="275"/>
      <c r="O9" s="275"/>
      <c r="P9" s="275"/>
      <c r="Q9" s="275"/>
      <c r="R9" s="275"/>
      <c r="S9" s="275"/>
      <c r="T9" s="275"/>
      <c r="U9" s="275"/>
      <c r="V9" s="275"/>
      <c r="W9" s="275"/>
      <c r="X9" s="275"/>
      <c r="Y9" s="275"/>
      <c r="Z9" s="275"/>
      <c r="AA9" s="275"/>
    </row>
    <row r="10" spans="1:27" ht="71.25" customHeight="1">
      <c r="A10" s="275"/>
      <c r="B10" s="275"/>
      <c r="C10" s="275"/>
      <c r="D10" s="1187" t="s">
        <v>393</v>
      </c>
      <c r="E10" s="1187"/>
      <c r="F10" s="1187"/>
      <c r="G10" s="1187"/>
      <c r="H10" s="1187"/>
      <c r="I10" s="1187"/>
      <c r="J10" s="1187"/>
      <c r="K10" s="1187"/>
      <c r="L10" s="1187"/>
      <c r="M10" s="1187"/>
      <c r="N10" s="1187"/>
      <c r="O10" s="1187"/>
      <c r="P10" s="1187"/>
      <c r="Q10" s="1187"/>
      <c r="R10" s="1187"/>
      <c r="S10" s="1187"/>
      <c r="T10" s="1187"/>
      <c r="U10" s="1187"/>
      <c r="V10" s="1187"/>
      <c r="W10" s="1187"/>
      <c r="X10" s="1187"/>
      <c r="Y10" s="1187"/>
      <c r="Z10" s="1187"/>
      <c r="AA10" s="1187"/>
    </row>
    <row r="11" spans="1:27" ht="24" customHeight="1">
      <c r="A11" s="275"/>
      <c r="B11" s="275"/>
      <c r="C11" s="276" t="s">
        <v>394</v>
      </c>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row>
    <row r="12" spans="1:27" ht="24" customHeight="1">
      <c r="A12" s="275"/>
      <c r="B12" s="275"/>
      <c r="C12" s="275"/>
      <c r="D12" s="276"/>
      <c r="E12" s="275"/>
      <c r="F12" s="275"/>
      <c r="G12" s="275"/>
      <c r="H12" s="275"/>
      <c r="I12" s="275"/>
      <c r="J12" s="275"/>
      <c r="K12" s="275"/>
      <c r="L12" s="275"/>
      <c r="M12" s="275"/>
      <c r="N12" s="275"/>
      <c r="O12" s="275"/>
      <c r="P12" s="275"/>
      <c r="Q12" s="275"/>
      <c r="R12" s="275"/>
      <c r="S12" s="275"/>
      <c r="T12" s="275"/>
      <c r="U12" s="275"/>
      <c r="V12" s="275"/>
      <c r="W12" s="275"/>
      <c r="X12" s="275"/>
      <c r="Y12" s="275"/>
      <c r="Z12" s="275"/>
      <c r="AA12" s="275"/>
    </row>
    <row r="13" spans="1:27" ht="24" customHeight="1">
      <c r="A13" s="275"/>
      <c r="B13" s="275"/>
      <c r="C13" s="276" t="s">
        <v>395</v>
      </c>
      <c r="D13" s="276"/>
      <c r="E13" s="275"/>
      <c r="F13" s="275"/>
      <c r="G13" s="275"/>
      <c r="H13" s="275"/>
      <c r="I13" s="275"/>
      <c r="J13" s="275"/>
      <c r="K13" s="275"/>
      <c r="L13" s="275"/>
      <c r="M13" s="275"/>
      <c r="N13" s="275"/>
      <c r="O13" s="275"/>
      <c r="P13" s="275"/>
      <c r="Q13" s="275"/>
      <c r="R13" s="275"/>
      <c r="S13" s="275"/>
      <c r="T13" s="275"/>
      <c r="U13" s="275"/>
      <c r="V13" s="275"/>
      <c r="W13" s="275"/>
      <c r="X13" s="275"/>
      <c r="Y13" s="275"/>
      <c r="Z13" s="275"/>
      <c r="AA13" s="275"/>
    </row>
    <row r="14" spans="1:27" ht="24" customHeight="1">
      <c r="A14" s="275"/>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row>
    <row r="15" spans="1:27" ht="24" customHeight="1">
      <c r="A15" s="275"/>
      <c r="B15" s="276" t="s">
        <v>396</v>
      </c>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row>
    <row r="16" spans="1:27" ht="36" customHeight="1">
      <c r="A16" s="275"/>
      <c r="B16" s="275"/>
      <c r="C16" s="276" t="s">
        <v>397</v>
      </c>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row>
    <row r="17" spans="1:27" ht="48.75" customHeight="1">
      <c r="A17" s="275"/>
      <c r="B17" s="275"/>
      <c r="C17" s="1187" t="s">
        <v>398</v>
      </c>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row>
  </sheetData>
  <sheetProtection/>
  <mergeCells count="5">
    <mergeCell ref="D4:AA4"/>
    <mergeCell ref="D6:AA6"/>
    <mergeCell ref="D8:AA8"/>
    <mergeCell ref="D10:AA10"/>
    <mergeCell ref="C17:AA17"/>
  </mergeCells>
  <printOptions/>
  <pageMargins left="0.75" right="0.75" top="1" bottom="1" header="0.512" footer="0.512"/>
  <pageSetup horizontalDpi="300" verticalDpi="300" orientation="portrait" paperSize="9" scale="94" r:id="rId1"/>
  <headerFooter alignWithMargins="0">
    <oddHeader>&amp;C&amp;F</oddHeader>
    <oddFooter>&amp;C&amp;A</oddFooter>
  </headerFooter>
  <colBreaks count="1" manualBreakCount="1">
    <brk id="27"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view="pageBreakPreview" zoomScaleSheetLayoutView="100" zoomScalePageLayoutView="0" workbookViewId="0" topLeftCell="A1">
      <selection activeCell="A1" sqref="A1"/>
    </sheetView>
  </sheetViews>
  <sheetFormatPr defaultColWidth="9.00390625" defaultRowHeight="12.75"/>
  <cols>
    <col min="1" max="1" width="4.25390625" style="219" customWidth="1"/>
    <col min="2" max="2" width="11.75390625" style="219"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219" customWidth="1"/>
    <col min="21" max="21" width="4.625" style="0" customWidth="1"/>
  </cols>
  <sheetData>
    <row r="1" spans="1:11" ht="20.25" customHeight="1">
      <c r="A1" s="1131" t="s">
        <v>617</v>
      </c>
      <c r="B1" s="214"/>
      <c r="C1" s="42"/>
      <c r="D1" s="42"/>
      <c r="E1" s="277"/>
      <c r="F1" s="42"/>
      <c r="G1" s="42"/>
      <c r="H1" s="42"/>
      <c r="I1" s="42"/>
      <c r="J1" s="42"/>
      <c r="K1" s="42"/>
    </row>
    <row r="2" spans="1:11" ht="15" customHeight="1">
      <c r="A2" s="278" t="s">
        <v>271</v>
      </c>
      <c r="B2" s="214"/>
      <c r="C2" s="42"/>
      <c r="D2" s="42"/>
      <c r="E2" s="277"/>
      <c r="F2" s="42"/>
      <c r="G2" s="42"/>
      <c r="H2" s="42"/>
      <c r="I2" s="42"/>
      <c r="J2" s="42"/>
      <c r="K2" s="42"/>
    </row>
    <row r="3" spans="1:21" ht="12.75" customHeight="1">
      <c r="A3" s="279"/>
      <c r="B3" s="279"/>
      <c r="C3" s="280" t="s">
        <v>399</v>
      </c>
      <c r="D3" s="281"/>
      <c r="E3" s="282"/>
      <c r="F3" s="281"/>
      <c r="G3" s="282"/>
      <c r="H3" s="282"/>
      <c r="I3" s="282"/>
      <c r="J3" s="282"/>
      <c r="K3" s="283"/>
      <c r="L3" s="284" t="s">
        <v>161</v>
      </c>
      <c r="M3" s="284" t="s">
        <v>400</v>
      </c>
      <c r="N3" s="284" t="s">
        <v>401</v>
      </c>
      <c r="O3" s="284" t="s">
        <v>402</v>
      </c>
      <c r="P3" s="284"/>
      <c r="Q3" s="284" t="s">
        <v>161</v>
      </c>
      <c r="R3" s="285" t="s">
        <v>403</v>
      </c>
      <c r="S3" s="286"/>
      <c r="T3" s="287"/>
      <c r="U3" s="97"/>
    </row>
    <row r="4" spans="1:21" ht="12.75" customHeight="1">
      <c r="A4" s="288" t="s">
        <v>7</v>
      </c>
      <c r="B4" s="288" t="s">
        <v>8</v>
      </c>
      <c r="C4" s="289" t="s">
        <v>404</v>
      </c>
      <c r="D4" s="290"/>
      <c r="E4" s="289" t="s">
        <v>405</v>
      </c>
      <c r="F4" s="290"/>
      <c r="G4" s="289" t="s">
        <v>406</v>
      </c>
      <c r="H4" s="291"/>
      <c r="I4" s="289" t="s">
        <v>407</v>
      </c>
      <c r="J4" s="291"/>
      <c r="K4" s="292" t="s">
        <v>218</v>
      </c>
      <c r="L4" s="293"/>
      <c r="M4" s="293" t="s">
        <v>408</v>
      </c>
      <c r="N4" s="293"/>
      <c r="O4" s="293"/>
      <c r="P4" s="293" t="s">
        <v>409</v>
      </c>
      <c r="Q4" s="293"/>
      <c r="R4" s="294"/>
      <c r="S4" s="97"/>
      <c r="T4" s="239" t="s">
        <v>8</v>
      </c>
      <c r="U4" s="93" t="s">
        <v>7</v>
      </c>
    </row>
    <row r="5" spans="1:21" ht="12.75" customHeight="1">
      <c r="A5" s="288"/>
      <c r="B5" s="288"/>
      <c r="C5" s="284" t="s">
        <v>410</v>
      </c>
      <c r="D5" s="295" t="s">
        <v>411</v>
      </c>
      <c r="E5" s="284" t="s">
        <v>410</v>
      </c>
      <c r="F5" s="295" t="s">
        <v>411</v>
      </c>
      <c r="G5" s="284" t="s">
        <v>410</v>
      </c>
      <c r="H5" s="294" t="s">
        <v>411</v>
      </c>
      <c r="I5" s="284" t="s">
        <v>410</v>
      </c>
      <c r="J5" s="294" t="s">
        <v>411</v>
      </c>
      <c r="K5" s="292" t="s">
        <v>410</v>
      </c>
      <c r="L5" s="293" t="s">
        <v>412</v>
      </c>
      <c r="M5" s="293" t="s">
        <v>413</v>
      </c>
      <c r="N5" s="293" t="s">
        <v>414</v>
      </c>
      <c r="O5" s="293" t="s">
        <v>415</v>
      </c>
      <c r="P5" s="293"/>
      <c r="Q5" s="293" t="s">
        <v>416</v>
      </c>
      <c r="R5" s="293" t="s">
        <v>417</v>
      </c>
      <c r="S5" s="296" t="s">
        <v>418</v>
      </c>
      <c r="T5" s="297"/>
      <c r="U5" s="93"/>
    </row>
    <row r="6" spans="1:21" ht="12.75" customHeight="1">
      <c r="A6" s="298"/>
      <c r="B6" s="299" t="s">
        <v>619</v>
      </c>
      <c r="C6" s="440"/>
      <c r="D6" s="441"/>
      <c r="E6" s="441"/>
      <c r="F6" s="441"/>
      <c r="G6" s="441"/>
      <c r="H6" s="441"/>
      <c r="I6" s="441"/>
      <c r="J6" s="441"/>
      <c r="K6" s="441"/>
      <c r="L6" s="441"/>
      <c r="M6" s="441"/>
      <c r="N6" s="441"/>
      <c r="O6" s="441"/>
      <c r="P6" s="441"/>
      <c r="Q6" s="1080">
        <v>94176772</v>
      </c>
      <c r="R6" s="1080"/>
      <c r="S6" s="1080"/>
      <c r="T6" s="448" t="s">
        <v>619</v>
      </c>
      <c r="U6" s="441"/>
    </row>
    <row r="7" spans="1:21" ht="12.75" customHeight="1">
      <c r="A7" s="240"/>
      <c r="B7" s="239" t="s">
        <v>34</v>
      </c>
      <c r="C7" s="1081">
        <v>58891502</v>
      </c>
      <c r="D7" s="442">
        <v>54.25</v>
      </c>
      <c r="E7" s="1081">
        <v>757069</v>
      </c>
      <c r="F7" s="442">
        <v>0.7</v>
      </c>
      <c r="G7" s="1081">
        <v>32104335</v>
      </c>
      <c r="H7" s="443">
        <v>29.58</v>
      </c>
      <c r="I7" s="1081">
        <v>16793922</v>
      </c>
      <c r="J7" s="443">
        <v>15.47</v>
      </c>
      <c r="K7" s="1081">
        <v>108546828</v>
      </c>
      <c r="L7" s="1081">
        <v>15087322</v>
      </c>
      <c r="M7" s="1081">
        <v>1660</v>
      </c>
      <c r="N7" s="1081">
        <v>1756956</v>
      </c>
      <c r="O7" s="1081">
        <v>5950189</v>
      </c>
      <c r="P7" s="1081">
        <v>-8493854</v>
      </c>
      <c r="Q7" s="1081">
        <v>77256847</v>
      </c>
      <c r="R7" s="1081">
        <v>694499126</v>
      </c>
      <c r="S7" s="1081">
        <v>5790917</v>
      </c>
      <c r="T7" s="606" t="s">
        <v>34</v>
      </c>
      <c r="U7" s="1082"/>
    </row>
    <row r="8" spans="1:21" ht="12.75" customHeight="1">
      <c r="A8" s="240"/>
      <c r="B8" s="239" t="s">
        <v>35</v>
      </c>
      <c r="C8" s="1081">
        <v>2362890</v>
      </c>
      <c r="D8" s="442">
        <v>49.839999999999996</v>
      </c>
      <c r="E8" s="1081">
        <v>86749</v>
      </c>
      <c r="F8" s="442">
        <v>1.83</v>
      </c>
      <c r="G8" s="1081">
        <v>1558623</v>
      </c>
      <c r="H8" s="443">
        <v>32.88</v>
      </c>
      <c r="I8" s="1081">
        <v>732542</v>
      </c>
      <c r="J8" s="443">
        <v>15.45</v>
      </c>
      <c r="K8" s="1081">
        <v>4740804</v>
      </c>
      <c r="L8" s="1081">
        <v>639088</v>
      </c>
      <c r="M8" s="1081">
        <v>7</v>
      </c>
      <c r="N8" s="1081">
        <v>20129</v>
      </c>
      <c r="O8" s="1081">
        <v>175285</v>
      </c>
      <c r="P8" s="1081">
        <v>-147311</v>
      </c>
      <c r="Q8" s="1081">
        <v>3758984</v>
      </c>
      <c r="R8" s="1081">
        <v>34721539</v>
      </c>
      <c r="S8" s="1081">
        <v>812135</v>
      </c>
      <c r="T8" s="606" t="s">
        <v>35</v>
      </c>
      <c r="U8" s="1082"/>
    </row>
    <row r="9" spans="1:21" ht="12.75" customHeight="1">
      <c r="A9" s="240"/>
      <c r="B9" s="239" t="s">
        <v>36</v>
      </c>
      <c r="C9" s="1081">
        <v>61254392</v>
      </c>
      <c r="D9" s="442">
        <v>54.08</v>
      </c>
      <c r="E9" s="1081">
        <v>843818</v>
      </c>
      <c r="F9" s="442">
        <v>0.74</v>
      </c>
      <c r="G9" s="1081">
        <v>33662958</v>
      </c>
      <c r="H9" s="443">
        <v>29.71</v>
      </c>
      <c r="I9" s="1081">
        <v>17526464</v>
      </c>
      <c r="J9" s="443">
        <v>15.47</v>
      </c>
      <c r="K9" s="1081">
        <v>113287632</v>
      </c>
      <c r="L9" s="1081">
        <v>15726410</v>
      </c>
      <c r="M9" s="1081">
        <v>1667</v>
      </c>
      <c r="N9" s="1081">
        <v>1777085</v>
      </c>
      <c r="O9" s="1081">
        <v>6125474</v>
      </c>
      <c r="P9" s="1081">
        <v>-8641165</v>
      </c>
      <c r="Q9" s="1081">
        <v>81015831</v>
      </c>
      <c r="R9" s="1081">
        <v>729220665</v>
      </c>
      <c r="S9" s="1081">
        <v>6603052</v>
      </c>
      <c r="T9" s="606" t="s">
        <v>36</v>
      </c>
      <c r="U9" s="1082"/>
    </row>
    <row r="10" spans="1:21" ht="12.75" customHeight="1">
      <c r="A10" s="240"/>
      <c r="B10" s="239" t="s">
        <v>38</v>
      </c>
      <c r="C10" s="439" t="s">
        <v>95</v>
      </c>
      <c r="D10" s="439" t="s">
        <v>95</v>
      </c>
      <c r="E10" s="439" t="s">
        <v>95</v>
      </c>
      <c r="F10" s="439" t="s">
        <v>95</v>
      </c>
      <c r="G10" s="439" t="s">
        <v>95</v>
      </c>
      <c r="H10" s="439" t="s">
        <v>95</v>
      </c>
      <c r="I10" s="439" t="s">
        <v>95</v>
      </c>
      <c r="J10" s="439" t="s">
        <v>95</v>
      </c>
      <c r="K10" s="439" t="s">
        <v>95</v>
      </c>
      <c r="L10" s="439" t="s">
        <v>95</v>
      </c>
      <c r="M10" s="439" t="s">
        <v>95</v>
      </c>
      <c r="N10" s="439" t="s">
        <v>95</v>
      </c>
      <c r="O10" s="439" t="s">
        <v>95</v>
      </c>
      <c r="P10" s="439" t="s">
        <v>95</v>
      </c>
      <c r="Q10" s="1081">
        <v>13160941</v>
      </c>
      <c r="R10" s="1083" t="s">
        <v>95</v>
      </c>
      <c r="S10" s="1083" t="s">
        <v>95</v>
      </c>
      <c r="T10" s="606" t="s">
        <v>38</v>
      </c>
      <c r="U10" s="1082"/>
    </row>
    <row r="11" spans="1:21" ht="21" customHeight="1">
      <c r="A11" s="300">
        <v>1</v>
      </c>
      <c r="B11" s="54" t="s">
        <v>40</v>
      </c>
      <c r="C11" s="1081">
        <v>17630478</v>
      </c>
      <c r="D11" s="1084">
        <v>56.349999999999994</v>
      </c>
      <c r="E11" s="1081">
        <v>0</v>
      </c>
      <c r="F11" s="1084">
        <v>0</v>
      </c>
      <c r="G11" s="1081">
        <v>8172616</v>
      </c>
      <c r="H11" s="1084">
        <v>26.12</v>
      </c>
      <c r="I11" s="1081">
        <v>5485575</v>
      </c>
      <c r="J11" s="1084">
        <v>17.53</v>
      </c>
      <c r="K11" s="1081">
        <v>31288669</v>
      </c>
      <c r="L11" s="1081">
        <v>4573738</v>
      </c>
      <c r="M11" s="1081">
        <v>907</v>
      </c>
      <c r="N11" s="1081">
        <v>763633</v>
      </c>
      <c r="O11" s="1081">
        <v>1900931</v>
      </c>
      <c r="P11" s="1081">
        <v>-2977899</v>
      </c>
      <c r="Q11" s="1081">
        <v>21071561</v>
      </c>
      <c r="R11" s="1081">
        <v>170357733</v>
      </c>
      <c r="S11" s="1081">
        <v>0</v>
      </c>
      <c r="T11" s="885" t="s">
        <v>40</v>
      </c>
      <c r="U11" s="1085">
        <v>1</v>
      </c>
    </row>
    <row r="12" spans="1:21" ht="12.75" customHeight="1">
      <c r="A12" s="300">
        <v>2</v>
      </c>
      <c r="B12" s="54" t="s">
        <v>41</v>
      </c>
      <c r="C12" s="1081">
        <v>6116225</v>
      </c>
      <c r="D12" s="1084">
        <v>55.31999999999999</v>
      </c>
      <c r="E12" s="1081">
        <v>0</v>
      </c>
      <c r="F12" s="1084">
        <v>0</v>
      </c>
      <c r="G12" s="1081">
        <v>3505016</v>
      </c>
      <c r="H12" s="1084">
        <v>31.7</v>
      </c>
      <c r="I12" s="1081">
        <v>1435359</v>
      </c>
      <c r="J12" s="1084">
        <v>12.98</v>
      </c>
      <c r="K12" s="1081">
        <v>11056600</v>
      </c>
      <c r="L12" s="1081">
        <v>1553168</v>
      </c>
      <c r="M12" s="1081">
        <v>0</v>
      </c>
      <c r="N12" s="1081">
        <v>92047</v>
      </c>
      <c r="O12" s="1081">
        <v>446039</v>
      </c>
      <c r="P12" s="1081">
        <v>-966495</v>
      </c>
      <c r="Q12" s="1081">
        <v>7998851</v>
      </c>
      <c r="R12" s="1081">
        <v>64381315</v>
      </c>
      <c r="S12" s="1081">
        <v>0</v>
      </c>
      <c r="T12" s="885" t="s">
        <v>41</v>
      </c>
      <c r="U12" s="1085">
        <v>2</v>
      </c>
    </row>
    <row r="13" spans="1:21" ht="12.75" customHeight="1">
      <c r="A13" s="300">
        <v>3</v>
      </c>
      <c r="B13" s="54" t="s">
        <v>42</v>
      </c>
      <c r="C13" s="1081">
        <v>5597467</v>
      </c>
      <c r="D13" s="1084">
        <v>53.11</v>
      </c>
      <c r="E13" s="1081">
        <v>0</v>
      </c>
      <c r="F13" s="1084">
        <v>0</v>
      </c>
      <c r="G13" s="1081">
        <v>3375768</v>
      </c>
      <c r="H13" s="1084">
        <v>32.03</v>
      </c>
      <c r="I13" s="1081">
        <v>1565736</v>
      </c>
      <c r="J13" s="1084">
        <v>14.86</v>
      </c>
      <c r="K13" s="1081">
        <v>10538971</v>
      </c>
      <c r="L13" s="1081">
        <v>1633324</v>
      </c>
      <c r="M13" s="1081">
        <v>91</v>
      </c>
      <c r="N13" s="1081">
        <v>324573</v>
      </c>
      <c r="O13" s="1081">
        <v>488962</v>
      </c>
      <c r="P13" s="1081">
        <v>-983992</v>
      </c>
      <c r="Q13" s="1081">
        <v>7108029</v>
      </c>
      <c r="R13" s="1081">
        <v>56884818</v>
      </c>
      <c r="S13" s="1081">
        <v>0</v>
      </c>
      <c r="T13" s="885" t="s">
        <v>42</v>
      </c>
      <c r="U13" s="1085">
        <v>3</v>
      </c>
    </row>
    <row r="14" spans="1:21" ht="12.75" customHeight="1">
      <c r="A14" s="300">
        <v>4</v>
      </c>
      <c r="B14" s="54" t="s">
        <v>43</v>
      </c>
      <c r="C14" s="1081">
        <v>2830867</v>
      </c>
      <c r="D14" s="1084">
        <v>47.339999999999996</v>
      </c>
      <c r="E14" s="1081">
        <v>242196</v>
      </c>
      <c r="F14" s="1084">
        <v>4.05</v>
      </c>
      <c r="G14" s="1081">
        <v>1956550</v>
      </c>
      <c r="H14" s="1084">
        <v>32.71</v>
      </c>
      <c r="I14" s="1081">
        <v>951170</v>
      </c>
      <c r="J14" s="1084">
        <v>15.9</v>
      </c>
      <c r="K14" s="1081">
        <v>5980783</v>
      </c>
      <c r="L14" s="1081">
        <v>933934</v>
      </c>
      <c r="M14" s="1081">
        <v>0</v>
      </c>
      <c r="N14" s="1081">
        <v>80571</v>
      </c>
      <c r="O14" s="1081">
        <v>295009</v>
      </c>
      <c r="P14" s="1081">
        <v>-351674</v>
      </c>
      <c r="Q14" s="1081">
        <v>4319595</v>
      </c>
      <c r="R14" s="1081">
        <v>39046431</v>
      </c>
      <c r="S14" s="1081">
        <v>1863046</v>
      </c>
      <c r="T14" s="885" t="s">
        <v>43</v>
      </c>
      <c r="U14" s="1085">
        <v>4</v>
      </c>
    </row>
    <row r="15" spans="1:21" ht="12.75" customHeight="1">
      <c r="A15" s="300">
        <v>5</v>
      </c>
      <c r="B15" s="54" t="s">
        <v>44</v>
      </c>
      <c r="C15" s="1081">
        <v>5214260</v>
      </c>
      <c r="D15" s="1084">
        <v>57.17999999999999</v>
      </c>
      <c r="E15" s="1081">
        <v>0</v>
      </c>
      <c r="F15" s="1084">
        <v>0</v>
      </c>
      <c r="G15" s="1081">
        <v>2665361</v>
      </c>
      <c r="H15" s="1084">
        <v>29.23</v>
      </c>
      <c r="I15" s="1081">
        <v>1239475</v>
      </c>
      <c r="J15" s="1084">
        <v>13.59</v>
      </c>
      <c r="K15" s="1081">
        <v>9119096</v>
      </c>
      <c r="L15" s="1081">
        <v>1144191</v>
      </c>
      <c r="M15" s="1081">
        <v>0</v>
      </c>
      <c r="N15" s="1081">
        <v>246819</v>
      </c>
      <c r="O15" s="1081">
        <v>981032</v>
      </c>
      <c r="P15" s="1081">
        <v>-570966</v>
      </c>
      <c r="Q15" s="1081">
        <v>6176088</v>
      </c>
      <c r="R15" s="1081">
        <v>75568994</v>
      </c>
      <c r="S15" s="1081">
        <v>0</v>
      </c>
      <c r="T15" s="885" t="s">
        <v>44</v>
      </c>
      <c r="U15" s="1085">
        <v>5</v>
      </c>
    </row>
    <row r="16" spans="1:21" ht="12.75" customHeight="1">
      <c r="A16" s="300">
        <v>6</v>
      </c>
      <c r="B16" s="54" t="s">
        <v>45</v>
      </c>
      <c r="C16" s="1081">
        <v>554824</v>
      </c>
      <c r="D16" s="1084">
        <v>52.16</v>
      </c>
      <c r="E16" s="1081">
        <v>33023</v>
      </c>
      <c r="F16" s="1084">
        <v>3.1</v>
      </c>
      <c r="G16" s="1081">
        <v>302500</v>
      </c>
      <c r="H16" s="1084">
        <v>28.43</v>
      </c>
      <c r="I16" s="1081">
        <v>173576</v>
      </c>
      <c r="J16" s="1084">
        <v>16.31</v>
      </c>
      <c r="K16" s="1081">
        <v>1063923</v>
      </c>
      <c r="L16" s="1081">
        <v>147175</v>
      </c>
      <c r="M16" s="1081">
        <v>0</v>
      </c>
      <c r="N16" s="1081">
        <v>1682</v>
      </c>
      <c r="O16" s="1081">
        <v>46792</v>
      </c>
      <c r="P16" s="1081">
        <v>-52655</v>
      </c>
      <c r="Q16" s="1081">
        <v>815619</v>
      </c>
      <c r="R16" s="1081">
        <v>7023107</v>
      </c>
      <c r="S16" s="1081">
        <v>330227</v>
      </c>
      <c r="T16" s="885" t="s">
        <v>45</v>
      </c>
      <c r="U16" s="1085">
        <v>6</v>
      </c>
    </row>
    <row r="17" spans="1:21" ht="12.75" customHeight="1">
      <c r="A17" s="300">
        <v>7</v>
      </c>
      <c r="B17" s="54" t="s">
        <v>46</v>
      </c>
      <c r="C17" s="1081">
        <v>1478990</v>
      </c>
      <c r="D17" s="1084">
        <v>62.370000000000005</v>
      </c>
      <c r="E17" s="1081">
        <v>0</v>
      </c>
      <c r="F17" s="1084">
        <v>0</v>
      </c>
      <c r="G17" s="1081">
        <v>622549</v>
      </c>
      <c r="H17" s="1084">
        <v>26.25</v>
      </c>
      <c r="I17" s="1081">
        <v>269956</v>
      </c>
      <c r="J17" s="1084">
        <v>11.38</v>
      </c>
      <c r="K17" s="1081">
        <v>2371495</v>
      </c>
      <c r="L17" s="1081">
        <v>248551</v>
      </c>
      <c r="M17" s="1081">
        <v>0</v>
      </c>
      <c r="N17" s="1081">
        <v>14346</v>
      </c>
      <c r="O17" s="1081">
        <v>407191</v>
      </c>
      <c r="P17" s="1081">
        <v>-176234</v>
      </c>
      <c r="Q17" s="1081">
        <v>1525173</v>
      </c>
      <c r="R17" s="1081">
        <v>23476034</v>
      </c>
      <c r="S17" s="1081">
        <v>0</v>
      </c>
      <c r="T17" s="885" t="s">
        <v>46</v>
      </c>
      <c r="U17" s="1085">
        <v>7</v>
      </c>
    </row>
    <row r="18" spans="1:21" ht="12.75" customHeight="1">
      <c r="A18" s="300">
        <v>8</v>
      </c>
      <c r="B18" s="54" t="s">
        <v>47</v>
      </c>
      <c r="C18" s="1081">
        <v>2174064</v>
      </c>
      <c r="D18" s="1084">
        <v>54.75</v>
      </c>
      <c r="E18" s="1081">
        <v>0</v>
      </c>
      <c r="F18" s="1084">
        <v>0</v>
      </c>
      <c r="G18" s="1081">
        <v>1179307</v>
      </c>
      <c r="H18" s="1084">
        <v>29.7</v>
      </c>
      <c r="I18" s="1081">
        <v>617377</v>
      </c>
      <c r="J18" s="1084">
        <v>15.55</v>
      </c>
      <c r="K18" s="1081">
        <v>3970748</v>
      </c>
      <c r="L18" s="1081">
        <v>547273</v>
      </c>
      <c r="M18" s="1081">
        <v>0</v>
      </c>
      <c r="N18" s="1081">
        <v>16598</v>
      </c>
      <c r="O18" s="1081">
        <v>217536</v>
      </c>
      <c r="P18" s="1081">
        <v>-336602</v>
      </c>
      <c r="Q18" s="1081">
        <v>2852739</v>
      </c>
      <c r="R18" s="1081">
        <v>25637540</v>
      </c>
      <c r="S18" s="1081">
        <v>0</v>
      </c>
      <c r="T18" s="885" t="s">
        <v>47</v>
      </c>
      <c r="U18" s="1085">
        <v>8</v>
      </c>
    </row>
    <row r="19" spans="1:21" ht="12.75" customHeight="1">
      <c r="A19" s="300">
        <v>9</v>
      </c>
      <c r="B19" s="54" t="s">
        <v>48</v>
      </c>
      <c r="C19" s="1081">
        <v>233419</v>
      </c>
      <c r="D19" s="1084">
        <v>47.67</v>
      </c>
      <c r="E19" s="1081">
        <v>0</v>
      </c>
      <c r="F19" s="1084">
        <v>0</v>
      </c>
      <c r="G19" s="1081">
        <v>189058</v>
      </c>
      <c r="H19" s="1084">
        <v>38.61</v>
      </c>
      <c r="I19" s="1081">
        <v>67181</v>
      </c>
      <c r="J19" s="1084">
        <v>13.72</v>
      </c>
      <c r="K19" s="1081">
        <v>489658</v>
      </c>
      <c r="L19" s="1081">
        <v>83300</v>
      </c>
      <c r="M19" s="1081">
        <v>0</v>
      </c>
      <c r="N19" s="1081">
        <v>223</v>
      </c>
      <c r="O19" s="1081">
        <v>7686</v>
      </c>
      <c r="P19" s="1081">
        <v>-10940</v>
      </c>
      <c r="Q19" s="1081">
        <v>387509</v>
      </c>
      <c r="R19" s="1081">
        <v>3463181</v>
      </c>
      <c r="S19" s="1081">
        <v>0</v>
      </c>
      <c r="T19" s="885" t="s">
        <v>48</v>
      </c>
      <c r="U19" s="1085">
        <v>9</v>
      </c>
    </row>
    <row r="20" spans="1:21" ht="12.75" customHeight="1">
      <c r="A20" s="300">
        <v>11</v>
      </c>
      <c r="B20" s="54" t="s">
        <v>50</v>
      </c>
      <c r="C20" s="1081">
        <v>2552017</v>
      </c>
      <c r="D20" s="1084">
        <v>51.019999999999996</v>
      </c>
      <c r="E20" s="1081">
        <v>0</v>
      </c>
      <c r="F20" s="1084">
        <v>0</v>
      </c>
      <c r="G20" s="1081">
        <v>1591117</v>
      </c>
      <c r="H20" s="1084">
        <v>31.81</v>
      </c>
      <c r="I20" s="1081">
        <v>858944</v>
      </c>
      <c r="J20" s="1084">
        <v>17.17</v>
      </c>
      <c r="K20" s="1081">
        <v>5002078</v>
      </c>
      <c r="L20" s="1081">
        <v>687658</v>
      </c>
      <c r="M20" s="1081">
        <v>0</v>
      </c>
      <c r="N20" s="1081">
        <v>71068</v>
      </c>
      <c r="O20" s="1081">
        <v>117064</v>
      </c>
      <c r="P20" s="1081">
        <v>-281264</v>
      </c>
      <c r="Q20" s="1081">
        <v>3845024</v>
      </c>
      <c r="R20" s="1081">
        <v>32718166</v>
      </c>
      <c r="S20" s="1081">
        <v>0</v>
      </c>
      <c r="T20" s="885" t="s">
        <v>50</v>
      </c>
      <c r="U20" s="1085">
        <v>11</v>
      </c>
    </row>
    <row r="21" spans="1:21" ht="16.5" customHeight="1">
      <c r="A21" s="300">
        <v>13</v>
      </c>
      <c r="B21" s="54" t="s">
        <v>51</v>
      </c>
      <c r="C21" s="1081">
        <v>389847</v>
      </c>
      <c r="D21" s="1084">
        <v>48.61</v>
      </c>
      <c r="E21" s="1081">
        <v>0</v>
      </c>
      <c r="F21" s="1084">
        <v>0</v>
      </c>
      <c r="G21" s="1081">
        <v>291450</v>
      </c>
      <c r="H21" s="1084">
        <v>36.34</v>
      </c>
      <c r="I21" s="1081">
        <v>120708</v>
      </c>
      <c r="J21" s="1084">
        <v>15.05</v>
      </c>
      <c r="K21" s="1081">
        <v>802005</v>
      </c>
      <c r="L21" s="1081">
        <v>126470</v>
      </c>
      <c r="M21" s="1081">
        <v>0</v>
      </c>
      <c r="N21" s="1081">
        <v>2571</v>
      </c>
      <c r="O21" s="1081">
        <v>6072</v>
      </c>
      <c r="P21" s="1081">
        <v>-25129</v>
      </c>
      <c r="Q21" s="1081">
        <v>641763</v>
      </c>
      <c r="R21" s="1081">
        <v>5069545</v>
      </c>
      <c r="S21" s="1081">
        <v>0</v>
      </c>
      <c r="T21" s="885" t="s">
        <v>51</v>
      </c>
      <c r="U21" s="1085">
        <v>13</v>
      </c>
    </row>
    <row r="22" spans="1:21" ht="12.75" customHeight="1">
      <c r="A22" s="300">
        <v>14</v>
      </c>
      <c r="B22" s="54" t="s">
        <v>52</v>
      </c>
      <c r="C22" s="1081">
        <v>390806</v>
      </c>
      <c r="D22" s="1084">
        <v>48.75000000000001</v>
      </c>
      <c r="E22" s="1081">
        <v>23524</v>
      </c>
      <c r="F22" s="1084">
        <v>2.93</v>
      </c>
      <c r="G22" s="1081">
        <v>249756</v>
      </c>
      <c r="H22" s="1084">
        <v>31.16</v>
      </c>
      <c r="I22" s="1081">
        <v>137519</v>
      </c>
      <c r="J22" s="1084">
        <v>17.16</v>
      </c>
      <c r="K22" s="1081">
        <v>801605</v>
      </c>
      <c r="L22" s="1081">
        <v>118550</v>
      </c>
      <c r="M22" s="1081">
        <v>175</v>
      </c>
      <c r="N22" s="1081">
        <v>682</v>
      </c>
      <c r="O22" s="1081">
        <v>15975</v>
      </c>
      <c r="P22" s="1081">
        <v>-29182</v>
      </c>
      <c r="Q22" s="1081">
        <v>637041</v>
      </c>
      <c r="R22" s="1081">
        <v>4946917</v>
      </c>
      <c r="S22" s="1081">
        <v>235237</v>
      </c>
      <c r="T22" s="885" t="s">
        <v>52</v>
      </c>
      <c r="U22" s="1085">
        <v>14</v>
      </c>
    </row>
    <row r="23" spans="1:21" ht="12.75" customHeight="1">
      <c r="A23" s="300">
        <v>15</v>
      </c>
      <c r="B23" s="54" t="s">
        <v>187</v>
      </c>
      <c r="C23" s="1081">
        <v>3152291</v>
      </c>
      <c r="D23" s="1084">
        <v>57.89</v>
      </c>
      <c r="E23" s="1081">
        <v>0</v>
      </c>
      <c r="F23" s="1084">
        <v>0</v>
      </c>
      <c r="G23" s="1081">
        <v>1587141</v>
      </c>
      <c r="H23" s="1084">
        <v>29.14</v>
      </c>
      <c r="I23" s="1081">
        <v>706472</v>
      </c>
      <c r="J23" s="1084">
        <v>12.97</v>
      </c>
      <c r="K23" s="1081">
        <v>5445904</v>
      </c>
      <c r="L23" s="1081">
        <v>641704</v>
      </c>
      <c r="M23" s="1081">
        <v>0</v>
      </c>
      <c r="N23" s="1081">
        <v>92063</v>
      </c>
      <c r="O23" s="1081">
        <v>374061</v>
      </c>
      <c r="P23" s="1081">
        <v>-587112</v>
      </c>
      <c r="Q23" s="1081">
        <v>3750964</v>
      </c>
      <c r="R23" s="1081">
        <v>37527259</v>
      </c>
      <c r="S23" s="1081">
        <v>0</v>
      </c>
      <c r="T23" s="885" t="s">
        <v>187</v>
      </c>
      <c r="U23" s="1085">
        <v>15</v>
      </c>
    </row>
    <row r="24" spans="1:21" ht="12.75" customHeight="1">
      <c r="A24" s="300">
        <v>16</v>
      </c>
      <c r="B24" s="54" t="s">
        <v>54</v>
      </c>
      <c r="C24" s="1081">
        <v>661132</v>
      </c>
      <c r="D24" s="1084">
        <v>47.519999999999996</v>
      </c>
      <c r="E24" s="1081">
        <v>0</v>
      </c>
      <c r="F24" s="1084">
        <v>0</v>
      </c>
      <c r="G24" s="1081">
        <v>491328</v>
      </c>
      <c r="H24" s="1084">
        <v>35.31</v>
      </c>
      <c r="I24" s="1081">
        <v>238856</v>
      </c>
      <c r="J24" s="1084">
        <v>17.17</v>
      </c>
      <c r="K24" s="1081">
        <v>1391316</v>
      </c>
      <c r="L24" s="1081">
        <v>196432</v>
      </c>
      <c r="M24" s="1081">
        <v>0</v>
      </c>
      <c r="N24" s="1081">
        <v>2068</v>
      </c>
      <c r="O24" s="1081">
        <v>35957</v>
      </c>
      <c r="P24" s="1081">
        <v>-41399</v>
      </c>
      <c r="Q24" s="1081">
        <v>1115460</v>
      </c>
      <c r="R24" s="1081">
        <v>11205621</v>
      </c>
      <c r="S24" s="1081">
        <v>0</v>
      </c>
      <c r="T24" s="885" t="s">
        <v>54</v>
      </c>
      <c r="U24" s="1085">
        <v>16</v>
      </c>
    </row>
    <row r="25" spans="1:21" ht="12.75" customHeight="1">
      <c r="A25" s="300">
        <v>17</v>
      </c>
      <c r="B25" s="54" t="s">
        <v>55</v>
      </c>
      <c r="C25" s="1081">
        <v>865174</v>
      </c>
      <c r="D25" s="1084">
        <v>50.230000000000004</v>
      </c>
      <c r="E25" s="1081">
        <v>0</v>
      </c>
      <c r="F25" s="1084">
        <v>0</v>
      </c>
      <c r="G25" s="1081">
        <v>550645</v>
      </c>
      <c r="H25" s="1084">
        <v>31.97</v>
      </c>
      <c r="I25" s="1081">
        <v>306535</v>
      </c>
      <c r="J25" s="1084">
        <v>17.8</v>
      </c>
      <c r="K25" s="1081">
        <v>1722354</v>
      </c>
      <c r="L25" s="1081">
        <v>256372</v>
      </c>
      <c r="M25" s="1081">
        <v>0</v>
      </c>
      <c r="N25" s="1081">
        <v>21852</v>
      </c>
      <c r="O25" s="1081">
        <v>24630</v>
      </c>
      <c r="P25" s="1081">
        <v>-83608</v>
      </c>
      <c r="Q25" s="1081">
        <v>1335892</v>
      </c>
      <c r="R25" s="1081">
        <v>11091987</v>
      </c>
      <c r="S25" s="1081">
        <v>0</v>
      </c>
      <c r="T25" s="885" t="s">
        <v>55</v>
      </c>
      <c r="U25" s="1085">
        <v>17</v>
      </c>
    </row>
    <row r="26" spans="1:21" ht="12.75" customHeight="1">
      <c r="A26" s="300">
        <v>18</v>
      </c>
      <c r="B26" s="54" t="s">
        <v>56</v>
      </c>
      <c r="C26" s="1081">
        <v>1749164</v>
      </c>
      <c r="D26" s="1084">
        <v>55.58</v>
      </c>
      <c r="E26" s="1081">
        <v>0</v>
      </c>
      <c r="F26" s="1084">
        <v>0</v>
      </c>
      <c r="G26" s="1081">
        <v>963514</v>
      </c>
      <c r="H26" s="1084">
        <v>30.62</v>
      </c>
      <c r="I26" s="1081">
        <v>434218</v>
      </c>
      <c r="J26" s="1084">
        <v>13.8</v>
      </c>
      <c r="K26" s="1081">
        <v>3146896</v>
      </c>
      <c r="L26" s="1081">
        <v>378055</v>
      </c>
      <c r="M26" s="1081">
        <v>0</v>
      </c>
      <c r="N26" s="1081">
        <v>13619</v>
      </c>
      <c r="O26" s="1081">
        <v>138482</v>
      </c>
      <c r="P26" s="1081">
        <v>-382205</v>
      </c>
      <c r="Q26" s="1081">
        <v>2234535</v>
      </c>
      <c r="R26" s="1081">
        <v>26029227</v>
      </c>
      <c r="S26" s="1081">
        <v>0</v>
      </c>
      <c r="T26" s="885" t="s">
        <v>56</v>
      </c>
      <c r="U26" s="1085">
        <v>18</v>
      </c>
    </row>
    <row r="27" spans="1:21" ht="12.75" customHeight="1">
      <c r="A27" s="300">
        <v>19</v>
      </c>
      <c r="B27" s="54" t="s">
        <v>57</v>
      </c>
      <c r="C27" s="1081">
        <v>528883</v>
      </c>
      <c r="D27" s="1084">
        <v>54.03999999999999</v>
      </c>
      <c r="E27" s="1081">
        <v>0</v>
      </c>
      <c r="F27" s="1084">
        <v>0</v>
      </c>
      <c r="G27" s="1081">
        <v>289640</v>
      </c>
      <c r="H27" s="1084">
        <v>29.59</v>
      </c>
      <c r="I27" s="1081">
        <v>160163</v>
      </c>
      <c r="J27" s="1084">
        <v>16.37</v>
      </c>
      <c r="K27" s="1081">
        <v>978686</v>
      </c>
      <c r="L27" s="1081">
        <v>127374</v>
      </c>
      <c r="M27" s="1081">
        <v>0</v>
      </c>
      <c r="N27" s="1081">
        <v>205</v>
      </c>
      <c r="O27" s="1081">
        <v>27953</v>
      </c>
      <c r="P27" s="1081">
        <v>-58974</v>
      </c>
      <c r="Q27" s="1081">
        <v>764180</v>
      </c>
      <c r="R27" s="1081">
        <v>6449810</v>
      </c>
      <c r="S27" s="1081">
        <v>0</v>
      </c>
      <c r="T27" s="885" t="s">
        <v>57</v>
      </c>
      <c r="U27" s="1085">
        <v>19</v>
      </c>
    </row>
    <row r="28" spans="1:21" ht="12.75" customHeight="1">
      <c r="A28" s="300">
        <v>20</v>
      </c>
      <c r="B28" s="54" t="s">
        <v>58</v>
      </c>
      <c r="C28" s="1081">
        <v>926613</v>
      </c>
      <c r="D28" s="1084">
        <v>51.67</v>
      </c>
      <c r="E28" s="1081">
        <v>0</v>
      </c>
      <c r="F28" s="1084">
        <v>0</v>
      </c>
      <c r="G28" s="1081">
        <v>571914</v>
      </c>
      <c r="H28" s="1084">
        <v>31.89</v>
      </c>
      <c r="I28" s="1081">
        <v>294744</v>
      </c>
      <c r="J28" s="1084">
        <v>16.44</v>
      </c>
      <c r="K28" s="1081">
        <v>1793271</v>
      </c>
      <c r="L28" s="1081">
        <v>215109</v>
      </c>
      <c r="M28" s="1081">
        <v>0</v>
      </c>
      <c r="N28" s="1081">
        <v>3885</v>
      </c>
      <c r="O28" s="1081">
        <v>52978</v>
      </c>
      <c r="P28" s="1081">
        <v>-43558</v>
      </c>
      <c r="Q28" s="1081">
        <v>1477741</v>
      </c>
      <c r="R28" s="1081">
        <v>13830046</v>
      </c>
      <c r="S28" s="1081">
        <v>0</v>
      </c>
      <c r="T28" s="885" t="s">
        <v>58</v>
      </c>
      <c r="U28" s="1085">
        <v>20</v>
      </c>
    </row>
    <row r="29" spans="1:21" ht="12.75" customHeight="1">
      <c r="A29" s="300">
        <v>21</v>
      </c>
      <c r="B29" s="54" t="s">
        <v>59</v>
      </c>
      <c r="C29" s="1081">
        <v>467797</v>
      </c>
      <c r="D29" s="1084">
        <v>51.23</v>
      </c>
      <c r="E29" s="1081">
        <v>0</v>
      </c>
      <c r="F29" s="1084">
        <v>0</v>
      </c>
      <c r="G29" s="1081">
        <v>282407</v>
      </c>
      <c r="H29" s="1084">
        <v>30.93</v>
      </c>
      <c r="I29" s="1081">
        <v>162871</v>
      </c>
      <c r="J29" s="1084">
        <v>17.84</v>
      </c>
      <c r="K29" s="1081">
        <v>913075</v>
      </c>
      <c r="L29" s="1081">
        <v>123505</v>
      </c>
      <c r="M29" s="1081">
        <v>322</v>
      </c>
      <c r="N29" s="1081">
        <v>712</v>
      </c>
      <c r="O29" s="1081">
        <v>14817</v>
      </c>
      <c r="P29" s="1081">
        <v>-48421</v>
      </c>
      <c r="Q29" s="1081">
        <v>725298</v>
      </c>
      <c r="R29" s="1081">
        <v>6033615</v>
      </c>
      <c r="S29" s="1081">
        <v>0</v>
      </c>
      <c r="T29" s="885" t="s">
        <v>59</v>
      </c>
      <c r="U29" s="1085">
        <v>21</v>
      </c>
    </row>
    <row r="30" spans="1:21" ht="12.75" customHeight="1">
      <c r="A30" s="300">
        <v>22</v>
      </c>
      <c r="B30" s="54" t="s">
        <v>188</v>
      </c>
      <c r="C30" s="1081">
        <v>249449</v>
      </c>
      <c r="D30" s="1084">
        <v>49.92999999999999</v>
      </c>
      <c r="E30" s="1081">
        <v>0</v>
      </c>
      <c r="F30" s="1084">
        <v>0</v>
      </c>
      <c r="G30" s="1081">
        <v>168028</v>
      </c>
      <c r="H30" s="1084">
        <v>33.64</v>
      </c>
      <c r="I30" s="1081">
        <v>82068</v>
      </c>
      <c r="J30" s="1084">
        <v>16.43</v>
      </c>
      <c r="K30" s="1081">
        <v>499545</v>
      </c>
      <c r="L30" s="1081">
        <v>62936</v>
      </c>
      <c r="M30" s="1081">
        <v>0</v>
      </c>
      <c r="N30" s="1081">
        <v>1877</v>
      </c>
      <c r="O30" s="1081">
        <v>39489</v>
      </c>
      <c r="P30" s="1081">
        <v>1332</v>
      </c>
      <c r="Q30" s="1081">
        <v>396575</v>
      </c>
      <c r="R30" s="1081">
        <v>4705252</v>
      </c>
      <c r="S30" s="1081">
        <v>0</v>
      </c>
      <c r="T30" s="885" t="s">
        <v>188</v>
      </c>
      <c r="U30" s="1085">
        <v>22</v>
      </c>
    </row>
    <row r="31" spans="1:21" ht="16.5" customHeight="1">
      <c r="A31" s="300">
        <v>24</v>
      </c>
      <c r="B31" s="54" t="s">
        <v>537</v>
      </c>
      <c r="C31" s="1081">
        <v>343196</v>
      </c>
      <c r="D31" s="1084">
        <v>51.510000000000005</v>
      </c>
      <c r="E31" s="1081">
        <v>0</v>
      </c>
      <c r="F31" s="1084">
        <v>0</v>
      </c>
      <c r="G31" s="1081">
        <v>222696</v>
      </c>
      <c r="H31" s="1084">
        <v>33.42</v>
      </c>
      <c r="I31" s="1081">
        <v>100448</v>
      </c>
      <c r="J31" s="1084">
        <v>15.07</v>
      </c>
      <c r="K31" s="1081">
        <v>666340</v>
      </c>
      <c r="L31" s="1081">
        <v>89005</v>
      </c>
      <c r="M31" s="1081">
        <v>0</v>
      </c>
      <c r="N31" s="1081">
        <v>615</v>
      </c>
      <c r="O31" s="1081">
        <v>24184</v>
      </c>
      <c r="P31" s="1081">
        <v>-26463</v>
      </c>
      <c r="Q31" s="1081">
        <v>526073</v>
      </c>
      <c r="R31" s="1081">
        <v>5168624</v>
      </c>
      <c r="S31" s="1081">
        <v>0</v>
      </c>
      <c r="T31" s="885" t="s">
        <v>537</v>
      </c>
      <c r="U31" s="1085">
        <v>24</v>
      </c>
    </row>
    <row r="32" spans="1:21" ht="12.75" customHeight="1">
      <c r="A32" s="300">
        <v>27</v>
      </c>
      <c r="B32" s="54" t="s">
        <v>538</v>
      </c>
      <c r="C32" s="1081">
        <v>211662</v>
      </c>
      <c r="D32" s="1084">
        <v>54.11999999999999</v>
      </c>
      <c r="E32" s="1081">
        <v>0</v>
      </c>
      <c r="F32" s="1084">
        <v>0</v>
      </c>
      <c r="G32" s="1081">
        <v>122016</v>
      </c>
      <c r="H32" s="1084">
        <v>31.2</v>
      </c>
      <c r="I32" s="1081">
        <v>57415</v>
      </c>
      <c r="J32" s="1084">
        <v>14.68</v>
      </c>
      <c r="K32" s="1081">
        <v>391093</v>
      </c>
      <c r="L32" s="1081">
        <v>47487</v>
      </c>
      <c r="M32" s="1081">
        <v>0</v>
      </c>
      <c r="N32" s="1081">
        <v>162</v>
      </c>
      <c r="O32" s="1081">
        <v>13914</v>
      </c>
      <c r="P32" s="1081">
        <v>-12532</v>
      </c>
      <c r="Q32" s="1081">
        <v>316998</v>
      </c>
      <c r="R32" s="1081">
        <v>2939750</v>
      </c>
      <c r="S32" s="1081">
        <v>0</v>
      </c>
      <c r="T32" s="885" t="s">
        <v>538</v>
      </c>
      <c r="U32" s="1085">
        <v>27</v>
      </c>
    </row>
    <row r="33" spans="1:21" ht="12.75" customHeight="1">
      <c r="A33" s="300">
        <v>31</v>
      </c>
      <c r="B33" s="54" t="s">
        <v>62</v>
      </c>
      <c r="C33" s="1081">
        <v>359800</v>
      </c>
      <c r="D33" s="1084">
        <v>52.95</v>
      </c>
      <c r="E33" s="1081">
        <v>0</v>
      </c>
      <c r="F33" s="1084">
        <v>0</v>
      </c>
      <c r="G33" s="1081">
        <v>216646</v>
      </c>
      <c r="H33" s="1084">
        <v>31.89</v>
      </c>
      <c r="I33" s="1081">
        <v>102982</v>
      </c>
      <c r="J33" s="1084">
        <v>15.16</v>
      </c>
      <c r="K33" s="1081">
        <v>679428</v>
      </c>
      <c r="L33" s="1081">
        <v>82819</v>
      </c>
      <c r="M33" s="1081">
        <v>0</v>
      </c>
      <c r="N33" s="1081">
        <v>5250</v>
      </c>
      <c r="O33" s="1081">
        <v>18468</v>
      </c>
      <c r="P33" s="1081">
        <v>-39780</v>
      </c>
      <c r="Q33" s="1081">
        <v>533111</v>
      </c>
      <c r="R33" s="1081">
        <v>4554437</v>
      </c>
      <c r="S33" s="1081">
        <v>0</v>
      </c>
      <c r="T33" s="885" t="s">
        <v>62</v>
      </c>
      <c r="U33" s="1085">
        <v>31</v>
      </c>
    </row>
    <row r="34" spans="1:21" ht="12.75" customHeight="1">
      <c r="A34" s="300">
        <v>32</v>
      </c>
      <c r="B34" s="54" t="s">
        <v>63</v>
      </c>
      <c r="C34" s="1081">
        <v>334544</v>
      </c>
      <c r="D34" s="1084">
        <v>49.949999999999996</v>
      </c>
      <c r="E34" s="1081">
        <v>0</v>
      </c>
      <c r="F34" s="1084">
        <v>0</v>
      </c>
      <c r="G34" s="1081">
        <v>225520</v>
      </c>
      <c r="H34" s="1084">
        <v>33.68</v>
      </c>
      <c r="I34" s="1081">
        <v>109605</v>
      </c>
      <c r="J34" s="1084">
        <v>16.37</v>
      </c>
      <c r="K34" s="1081">
        <v>669669</v>
      </c>
      <c r="L34" s="1081">
        <v>101419</v>
      </c>
      <c r="M34" s="1081">
        <v>0</v>
      </c>
      <c r="N34" s="1081">
        <v>9074</v>
      </c>
      <c r="O34" s="1081">
        <v>25260</v>
      </c>
      <c r="P34" s="1081">
        <v>-23409</v>
      </c>
      <c r="Q34" s="1081">
        <v>510507</v>
      </c>
      <c r="R34" s="1081">
        <v>4234738</v>
      </c>
      <c r="S34" s="1081">
        <v>0</v>
      </c>
      <c r="T34" s="885" t="s">
        <v>63</v>
      </c>
      <c r="U34" s="1085">
        <v>32</v>
      </c>
    </row>
    <row r="35" spans="1:21" ht="12.75" customHeight="1">
      <c r="A35" s="300">
        <v>37</v>
      </c>
      <c r="B35" s="54" t="s">
        <v>64</v>
      </c>
      <c r="C35" s="1081">
        <v>96789</v>
      </c>
      <c r="D35" s="1084">
        <v>42.75999999999999</v>
      </c>
      <c r="E35" s="1081">
        <v>9419</v>
      </c>
      <c r="F35" s="1084">
        <v>4.16</v>
      </c>
      <c r="G35" s="1081">
        <v>77860</v>
      </c>
      <c r="H35" s="1084">
        <v>34.4</v>
      </c>
      <c r="I35" s="1081">
        <v>42280</v>
      </c>
      <c r="J35" s="1084">
        <v>18.68</v>
      </c>
      <c r="K35" s="1081">
        <v>226348</v>
      </c>
      <c r="L35" s="1081">
        <v>35632</v>
      </c>
      <c r="M35" s="1081">
        <v>0</v>
      </c>
      <c r="N35" s="1081">
        <v>269</v>
      </c>
      <c r="O35" s="1081">
        <v>5002</v>
      </c>
      <c r="P35" s="1081">
        <v>-7961</v>
      </c>
      <c r="Q35" s="1081">
        <v>177484</v>
      </c>
      <c r="R35" s="1081">
        <v>1561102</v>
      </c>
      <c r="S35" s="1081">
        <v>89699</v>
      </c>
      <c r="T35" s="885" t="s">
        <v>64</v>
      </c>
      <c r="U35" s="1085">
        <v>37</v>
      </c>
    </row>
    <row r="36" spans="1:21" ht="12.75" customHeight="1">
      <c r="A36" s="300">
        <v>39</v>
      </c>
      <c r="B36" s="54" t="s">
        <v>65</v>
      </c>
      <c r="C36" s="1081">
        <v>142679</v>
      </c>
      <c r="D36" s="1084">
        <v>52.97</v>
      </c>
      <c r="E36" s="1081">
        <v>7049</v>
      </c>
      <c r="F36" s="1084">
        <v>2.62</v>
      </c>
      <c r="G36" s="1081">
        <v>84345</v>
      </c>
      <c r="H36" s="1084">
        <v>31.32</v>
      </c>
      <c r="I36" s="1081">
        <v>35259</v>
      </c>
      <c r="J36" s="1084">
        <v>13.09</v>
      </c>
      <c r="K36" s="1081">
        <v>269332</v>
      </c>
      <c r="L36" s="1081">
        <v>31705</v>
      </c>
      <c r="M36" s="1081">
        <v>6</v>
      </c>
      <c r="N36" s="1081">
        <v>327</v>
      </c>
      <c r="O36" s="1081">
        <v>8733</v>
      </c>
      <c r="P36" s="1081">
        <v>-6248</v>
      </c>
      <c r="Q36" s="1081">
        <v>222313</v>
      </c>
      <c r="R36" s="1081">
        <v>2503149</v>
      </c>
      <c r="S36" s="1081">
        <v>140986</v>
      </c>
      <c r="T36" s="885" t="s">
        <v>65</v>
      </c>
      <c r="U36" s="1085">
        <v>39</v>
      </c>
    </row>
    <row r="37" spans="1:21" ht="12.75" customHeight="1">
      <c r="A37" s="300">
        <v>40</v>
      </c>
      <c r="B37" s="54" t="s">
        <v>539</v>
      </c>
      <c r="C37" s="1081">
        <v>84183</v>
      </c>
      <c r="D37" s="1084">
        <v>44.75</v>
      </c>
      <c r="E37" s="1081">
        <v>11448</v>
      </c>
      <c r="F37" s="1084">
        <v>6.08</v>
      </c>
      <c r="G37" s="1081">
        <v>65472</v>
      </c>
      <c r="H37" s="1084">
        <v>34.8</v>
      </c>
      <c r="I37" s="1081">
        <v>27039</v>
      </c>
      <c r="J37" s="1084">
        <v>14.37</v>
      </c>
      <c r="K37" s="1081">
        <v>188142</v>
      </c>
      <c r="L37" s="1081">
        <v>23989</v>
      </c>
      <c r="M37" s="1081">
        <v>0</v>
      </c>
      <c r="N37" s="1081">
        <v>51</v>
      </c>
      <c r="O37" s="1081">
        <v>4566</v>
      </c>
      <c r="P37" s="1081">
        <v>-1157</v>
      </c>
      <c r="Q37" s="1081">
        <v>158379</v>
      </c>
      <c r="R37" s="1081">
        <v>1489971</v>
      </c>
      <c r="S37" s="1081">
        <v>80055</v>
      </c>
      <c r="T37" s="885" t="s">
        <v>539</v>
      </c>
      <c r="U37" s="1085">
        <v>40</v>
      </c>
    </row>
    <row r="38" spans="1:21" ht="12.75" customHeight="1">
      <c r="A38" s="300">
        <v>42</v>
      </c>
      <c r="B38" s="54" t="s">
        <v>66</v>
      </c>
      <c r="C38" s="1081">
        <v>295449</v>
      </c>
      <c r="D38" s="1084">
        <v>52.32000000000001</v>
      </c>
      <c r="E38" s="1081">
        <v>0</v>
      </c>
      <c r="F38" s="1084">
        <v>0</v>
      </c>
      <c r="G38" s="1081">
        <v>187010</v>
      </c>
      <c r="H38" s="1084">
        <v>33.11</v>
      </c>
      <c r="I38" s="1081">
        <v>82301</v>
      </c>
      <c r="J38" s="1084">
        <v>14.57</v>
      </c>
      <c r="K38" s="1081">
        <v>564760</v>
      </c>
      <c r="L38" s="1081">
        <v>75198</v>
      </c>
      <c r="M38" s="1081">
        <v>0</v>
      </c>
      <c r="N38" s="1081">
        <v>2250</v>
      </c>
      <c r="O38" s="1081">
        <v>16945</v>
      </c>
      <c r="P38" s="1081">
        <v>-25397</v>
      </c>
      <c r="Q38" s="1081">
        <v>444970</v>
      </c>
      <c r="R38" s="1081">
        <v>4143758</v>
      </c>
      <c r="S38" s="1081">
        <v>0</v>
      </c>
      <c r="T38" s="885" t="s">
        <v>66</v>
      </c>
      <c r="U38" s="1085">
        <v>42</v>
      </c>
    </row>
    <row r="39" spans="1:21" ht="12.75" customHeight="1">
      <c r="A39" s="300">
        <v>43</v>
      </c>
      <c r="B39" s="54" t="s">
        <v>540</v>
      </c>
      <c r="C39" s="1081">
        <v>743716</v>
      </c>
      <c r="D39" s="1084">
        <v>47.84</v>
      </c>
      <c r="E39" s="1081">
        <v>71245</v>
      </c>
      <c r="F39" s="1084">
        <v>4.58</v>
      </c>
      <c r="G39" s="1081">
        <v>499111</v>
      </c>
      <c r="H39" s="1084">
        <v>32.11</v>
      </c>
      <c r="I39" s="1081">
        <v>240517</v>
      </c>
      <c r="J39" s="1084">
        <v>15.47</v>
      </c>
      <c r="K39" s="1081">
        <v>1554589</v>
      </c>
      <c r="L39" s="1081">
        <v>214696</v>
      </c>
      <c r="M39" s="1081">
        <v>0</v>
      </c>
      <c r="N39" s="1081">
        <v>3152</v>
      </c>
      <c r="O39" s="1081">
        <v>87148</v>
      </c>
      <c r="P39" s="1081">
        <v>-58190</v>
      </c>
      <c r="Q39" s="1081">
        <v>1191403</v>
      </c>
      <c r="R39" s="1081">
        <v>11150158</v>
      </c>
      <c r="S39" s="1081">
        <v>593712</v>
      </c>
      <c r="T39" s="885" t="s">
        <v>540</v>
      </c>
      <c r="U39" s="1085">
        <v>43</v>
      </c>
    </row>
    <row r="40" spans="1:21" ht="12.75" customHeight="1">
      <c r="A40" s="300">
        <v>45</v>
      </c>
      <c r="B40" s="54" t="s">
        <v>67</v>
      </c>
      <c r="C40" s="1081">
        <v>130141</v>
      </c>
      <c r="D40" s="1084">
        <v>46.7</v>
      </c>
      <c r="E40" s="1081">
        <v>6410</v>
      </c>
      <c r="F40" s="1084">
        <v>2.3</v>
      </c>
      <c r="G40" s="1081">
        <v>100225</v>
      </c>
      <c r="H40" s="1084">
        <v>35.97</v>
      </c>
      <c r="I40" s="1081">
        <v>41895</v>
      </c>
      <c r="J40" s="1084">
        <v>15.03</v>
      </c>
      <c r="K40" s="1081">
        <v>278671</v>
      </c>
      <c r="L40" s="1081">
        <v>41882</v>
      </c>
      <c r="M40" s="1081">
        <v>1</v>
      </c>
      <c r="N40" s="1081">
        <v>349</v>
      </c>
      <c r="O40" s="1081">
        <v>8435</v>
      </c>
      <c r="P40" s="1081">
        <v>-4400</v>
      </c>
      <c r="Q40" s="1081">
        <v>223604</v>
      </c>
      <c r="R40" s="1081">
        <v>1942414</v>
      </c>
      <c r="S40" s="1081">
        <v>128191</v>
      </c>
      <c r="T40" s="885" t="s">
        <v>67</v>
      </c>
      <c r="U40" s="1085">
        <v>45</v>
      </c>
    </row>
    <row r="41" spans="1:21" ht="16.5" customHeight="1">
      <c r="A41" s="300">
        <v>46</v>
      </c>
      <c r="B41" s="54" t="s">
        <v>68</v>
      </c>
      <c r="C41" s="1081">
        <v>149571</v>
      </c>
      <c r="D41" s="1084">
        <v>43.87</v>
      </c>
      <c r="E41" s="1081">
        <v>31768</v>
      </c>
      <c r="F41" s="1084">
        <v>9.32</v>
      </c>
      <c r="G41" s="1081">
        <v>100936</v>
      </c>
      <c r="H41" s="1084">
        <v>29.61</v>
      </c>
      <c r="I41" s="1081">
        <v>58640</v>
      </c>
      <c r="J41" s="1084">
        <v>17.2</v>
      </c>
      <c r="K41" s="1081">
        <v>340915</v>
      </c>
      <c r="L41" s="1081">
        <v>47710</v>
      </c>
      <c r="M41" s="1081">
        <v>0</v>
      </c>
      <c r="N41" s="1081">
        <v>247</v>
      </c>
      <c r="O41" s="1081">
        <v>9761</v>
      </c>
      <c r="P41" s="1081">
        <v>-10163</v>
      </c>
      <c r="Q41" s="1081">
        <v>273034</v>
      </c>
      <c r="R41" s="1081">
        <v>2077367</v>
      </c>
      <c r="S41" s="1081">
        <v>127072</v>
      </c>
      <c r="T41" s="885" t="s">
        <v>68</v>
      </c>
      <c r="U41" s="1085">
        <v>46</v>
      </c>
    </row>
    <row r="42" spans="1:21" ht="12.75" customHeight="1">
      <c r="A42" s="300">
        <v>50</v>
      </c>
      <c r="B42" s="54" t="s">
        <v>541</v>
      </c>
      <c r="C42" s="1081">
        <v>395239</v>
      </c>
      <c r="D42" s="1084">
        <v>47.260000000000005</v>
      </c>
      <c r="E42" s="1081">
        <v>41490</v>
      </c>
      <c r="F42" s="1084">
        <v>4.96</v>
      </c>
      <c r="G42" s="1081">
        <v>267650</v>
      </c>
      <c r="H42" s="1084">
        <v>32.01</v>
      </c>
      <c r="I42" s="1081">
        <v>131841</v>
      </c>
      <c r="J42" s="1084">
        <v>15.77</v>
      </c>
      <c r="K42" s="1081">
        <v>836220</v>
      </c>
      <c r="L42" s="1081">
        <v>106347</v>
      </c>
      <c r="M42" s="1081">
        <v>0</v>
      </c>
      <c r="N42" s="1081">
        <v>374</v>
      </c>
      <c r="O42" s="1081">
        <v>20573</v>
      </c>
      <c r="P42" s="1081">
        <v>-23863</v>
      </c>
      <c r="Q42" s="1081">
        <v>685063</v>
      </c>
      <c r="R42" s="1081">
        <v>6146808</v>
      </c>
      <c r="S42" s="1081">
        <v>284956</v>
      </c>
      <c r="T42" s="885" t="s">
        <v>541</v>
      </c>
      <c r="U42" s="1085">
        <v>50</v>
      </c>
    </row>
    <row r="43" spans="1:21" ht="12.75" customHeight="1">
      <c r="A43" s="300">
        <v>57</v>
      </c>
      <c r="B43" s="54" t="s">
        <v>542</v>
      </c>
      <c r="C43" s="1081">
        <v>158984</v>
      </c>
      <c r="D43" s="1084">
        <v>49.38000000000001</v>
      </c>
      <c r="E43" s="1081">
        <v>11599</v>
      </c>
      <c r="F43" s="1084">
        <v>3.6</v>
      </c>
      <c r="G43" s="1081">
        <v>105369</v>
      </c>
      <c r="H43" s="1084">
        <v>32.73</v>
      </c>
      <c r="I43" s="1081">
        <v>46022</v>
      </c>
      <c r="J43" s="1084">
        <v>14.29</v>
      </c>
      <c r="K43" s="1081">
        <v>321974</v>
      </c>
      <c r="L43" s="1081">
        <v>41514</v>
      </c>
      <c r="M43" s="1081">
        <v>0</v>
      </c>
      <c r="N43" s="1081">
        <v>261</v>
      </c>
      <c r="O43" s="1081">
        <v>15029</v>
      </c>
      <c r="P43" s="1081">
        <v>-4802</v>
      </c>
      <c r="Q43" s="1081">
        <v>260368</v>
      </c>
      <c r="R43" s="1081">
        <v>2703792</v>
      </c>
      <c r="S43" s="1081">
        <v>146829</v>
      </c>
      <c r="T43" s="885" t="s">
        <v>542</v>
      </c>
      <c r="U43" s="1085">
        <v>57</v>
      </c>
    </row>
    <row r="44" spans="1:21" ht="12.75" customHeight="1">
      <c r="A44" s="300">
        <v>62</v>
      </c>
      <c r="B44" s="54" t="s">
        <v>560</v>
      </c>
      <c r="C44" s="1081">
        <v>149639</v>
      </c>
      <c r="D44" s="1084">
        <v>48.13000000000001</v>
      </c>
      <c r="E44" s="1081">
        <v>9056</v>
      </c>
      <c r="F44" s="1084">
        <v>2.91</v>
      </c>
      <c r="G44" s="1081">
        <v>105196</v>
      </c>
      <c r="H44" s="1084">
        <v>33.83</v>
      </c>
      <c r="I44" s="1081">
        <v>47036</v>
      </c>
      <c r="J44" s="1084">
        <v>15.13</v>
      </c>
      <c r="K44" s="1081">
        <v>310927</v>
      </c>
      <c r="L44" s="1081">
        <v>46797</v>
      </c>
      <c r="M44" s="1081">
        <v>0</v>
      </c>
      <c r="N44" s="1081">
        <v>12</v>
      </c>
      <c r="O44" s="1081">
        <v>9683</v>
      </c>
      <c r="P44" s="1081">
        <v>-12794</v>
      </c>
      <c r="Q44" s="1081">
        <v>241641</v>
      </c>
      <c r="R44" s="1081">
        <v>1865809</v>
      </c>
      <c r="S44" s="1081">
        <v>99303</v>
      </c>
      <c r="T44" s="885" t="s">
        <v>560</v>
      </c>
      <c r="U44" s="1085">
        <v>62</v>
      </c>
    </row>
    <row r="45" spans="1:21" ht="12.75" customHeight="1">
      <c r="A45" s="300">
        <v>65</v>
      </c>
      <c r="B45" s="54" t="s">
        <v>564</v>
      </c>
      <c r="C45" s="1081">
        <v>184928</v>
      </c>
      <c r="D45" s="1084">
        <v>43.22</v>
      </c>
      <c r="E45" s="1081">
        <v>29330</v>
      </c>
      <c r="F45" s="1084">
        <v>6.85</v>
      </c>
      <c r="G45" s="1081">
        <v>144823</v>
      </c>
      <c r="H45" s="1084">
        <v>33.85</v>
      </c>
      <c r="I45" s="1081">
        <v>68796</v>
      </c>
      <c r="J45" s="1084">
        <v>16.08</v>
      </c>
      <c r="K45" s="1081">
        <v>427877</v>
      </c>
      <c r="L45" s="1081">
        <v>61630</v>
      </c>
      <c r="M45" s="1081">
        <v>0</v>
      </c>
      <c r="N45" s="1081">
        <v>317</v>
      </c>
      <c r="O45" s="1081">
        <v>10859</v>
      </c>
      <c r="P45" s="1081">
        <v>-15595</v>
      </c>
      <c r="Q45" s="1081">
        <v>339476</v>
      </c>
      <c r="R45" s="1081">
        <v>2982719</v>
      </c>
      <c r="S45" s="1081">
        <v>143081</v>
      </c>
      <c r="T45" s="885" t="s">
        <v>564</v>
      </c>
      <c r="U45" s="1085">
        <v>65</v>
      </c>
    </row>
    <row r="46" spans="1:21" ht="12.75" customHeight="1">
      <c r="A46" s="300">
        <v>70</v>
      </c>
      <c r="B46" s="54" t="s">
        <v>545</v>
      </c>
      <c r="C46" s="1081">
        <v>229077</v>
      </c>
      <c r="D46" s="1084">
        <v>43.589999999999996</v>
      </c>
      <c r="E46" s="1081">
        <v>36447</v>
      </c>
      <c r="F46" s="1084">
        <v>6.93</v>
      </c>
      <c r="G46" s="1081">
        <v>168687</v>
      </c>
      <c r="H46" s="1084">
        <v>32.09</v>
      </c>
      <c r="I46" s="1081">
        <v>91389</v>
      </c>
      <c r="J46" s="1084">
        <v>17.39</v>
      </c>
      <c r="K46" s="1081">
        <v>525600</v>
      </c>
      <c r="L46" s="1081">
        <v>74733</v>
      </c>
      <c r="M46" s="1081">
        <v>0</v>
      </c>
      <c r="N46" s="1081">
        <v>88</v>
      </c>
      <c r="O46" s="1081">
        <v>4163</v>
      </c>
      <c r="P46" s="1081">
        <v>-14875</v>
      </c>
      <c r="Q46" s="1081">
        <v>431741</v>
      </c>
      <c r="R46" s="1081">
        <v>3524255</v>
      </c>
      <c r="S46" s="1081">
        <v>208267</v>
      </c>
      <c r="T46" s="885" t="s">
        <v>545</v>
      </c>
      <c r="U46" s="1085">
        <v>70</v>
      </c>
    </row>
    <row r="47" spans="1:21" ht="12.75" customHeight="1">
      <c r="A47" s="300">
        <v>73</v>
      </c>
      <c r="B47" s="54" t="s">
        <v>565</v>
      </c>
      <c r="C47" s="1081">
        <v>655171</v>
      </c>
      <c r="D47" s="1084">
        <v>53.09</v>
      </c>
      <c r="E47" s="1081">
        <v>12977</v>
      </c>
      <c r="F47" s="1084">
        <v>1.05</v>
      </c>
      <c r="G47" s="1081">
        <v>387232</v>
      </c>
      <c r="H47" s="1084">
        <v>31.38</v>
      </c>
      <c r="I47" s="1081">
        <v>178690</v>
      </c>
      <c r="J47" s="1084">
        <v>14.48</v>
      </c>
      <c r="K47" s="1081">
        <v>1234070</v>
      </c>
      <c r="L47" s="1081">
        <v>156289</v>
      </c>
      <c r="M47" s="1081">
        <v>0</v>
      </c>
      <c r="N47" s="1081">
        <v>1006</v>
      </c>
      <c r="O47" s="1081">
        <v>26809</v>
      </c>
      <c r="P47" s="1081">
        <v>-58869</v>
      </c>
      <c r="Q47" s="1081">
        <v>991097</v>
      </c>
      <c r="R47" s="1081">
        <v>8038918</v>
      </c>
      <c r="S47" s="1081">
        <v>432562</v>
      </c>
      <c r="T47" s="885" t="s">
        <v>565</v>
      </c>
      <c r="U47" s="1085">
        <v>73</v>
      </c>
    </row>
    <row r="48" spans="1:21" ht="12.75" customHeight="1">
      <c r="A48" s="300">
        <v>79</v>
      </c>
      <c r="B48" s="54" t="s">
        <v>566</v>
      </c>
      <c r="C48" s="1081">
        <v>429077</v>
      </c>
      <c r="D48" s="1084">
        <v>52.42999999999999</v>
      </c>
      <c r="E48" s="1081">
        <v>20474</v>
      </c>
      <c r="F48" s="1084">
        <v>2.5</v>
      </c>
      <c r="G48" s="1081">
        <v>246929</v>
      </c>
      <c r="H48" s="1084">
        <v>30.17</v>
      </c>
      <c r="I48" s="1081">
        <v>121968</v>
      </c>
      <c r="J48" s="1084">
        <v>14.9</v>
      </c>
      <c r="K48" s="1081">
        <v>818448</v>
      </c>
      <c r="L48" s="1081">
        <v>104490</v>
      </c>
      <c r="M48" s="1081">
        <v>94</v>
      </c>
      <c r="N48" s="1081">
        <v>752</v>
      </c>
      <c r="O48" s="1081">
        <v>37517</v>
      </c>
      <c r="P48" s="1081">
        <v>-41689</v>
      </c>
      <c r="Q48" s="1081">
        <v>633906</v>
      </c>
      <c r="R48" s="1081">
        <v>5557992</v>
      </c>
      <c r="S48" s="1081">
        <v>280474</v>
      </c>
      <c r="T48" s="885" t="s">
        <v>566</v>
      </c>
      <c r="U48" s="1085">
        <v>79</v>
      </c>
    </row>
    <row r="49" spans="1:21" ht="12.75" customHeight="1">
      <c r="A49" s="300">
        <v>86</v>
      </c>
      <c r="B49" s="54" t="s">
        <v>548</v>
      </c>
      <c r="C49" s="1081">
        <v>694830</v>
      </c>
      <c r="D49" s="1084">
        <v>55.99</v>
      </c>
      <c r="E49" s="1081">
        <v>31849</v>
      </c>
      <c r="F49" s="1084">
        <v>2.57</v>
      </c>
      <c r="G49" s="1081">
        <v>330895</v>
      </c>
      <c r="H49" s="1084">
        <v>26.67</v>
      </c>
      <c r="I49" s="1081">
        <v>183279</v>
      </c>
      <c r="J49" s="1084">
        <v>14.77</v>
      </c>
      <c r="K49" s="1081">
        <v>1240853</v>
      </c>
      <c r="L49" s="1081">
        <v>148321</v>
      </c>
      <c r="M49" s="1081">
        <v>0</v>
      </c>
      <c r="N49" s="1081">
        <v>0</v>
      </c>
      <c r="O49" s="1081">
        <v>42635</v>
      </c>
      <c r="P49" s="1081">
        <v>-79255</v>
      </c>
      <c r="Q49" s="1081">
        <v>970642</v>
      </c>
      <c r="R49" s="1081">
        <v>9142493</v>
      </c>
      <c r="S49" s="1081">
        <v>318495</v>
      </c>
      <c r="T49" s="885" t="s">
        <v>548</v>
      </c>
      <c r="U49" s="1085">
        <v>86</v>
      </c>
    </row>
    <row r="50" spans="1:21" ht="12.75" customHeight="1">
      <c r="A50" s="300">
        <v>93</v>
      </c>
      <c r="B50" s="54" t="s">
        <v>549</v>
      </c>
      <c r="C50" s="1081">
        <v>846104</v>
      </c>
      <c r="D50" s="1084">
        <v>56.06</v>
      </c>
      <c r="E50" s="1081">
        <v>86195</v>
      </c>
      <c r="F50" s="1084">
        <v>5.71</v>
      </c>
      <c r="G50" s="1081">
        <v>385920</v>
      </c>
      <c r="H50" s="1084">
        <v>25.57</v>
      </c>
      <c r="I50" s="1081">
        <v>191024</v>
      </c>
      <c r="J50" s="1084">
        <v>12.66</v>
      </c>
      <c r="K50" s="1081">
        <v>1509243</v>
      </c>
      <c r="L50" s="1081">
        <v>143696</v>
      </c>
      <c r="M50" s="1081">
        <v>71</v>
      </c>
      <c r="N50" s="1081">
        <v>149</v>
      </c>
      <c r="O50" s="1081">
        <v>68158</v>
      </c>
      <c r="P50" s="1081">
        <v>-80422</v>
      </c>
      <c r="Q50" s="1081">
        <v>1216747</v>
      </c>
      <c r="R50" s="1081">
        <v>10988368</v>
      </c>
      <c r="S50" s="1081">
        <v>478861</v>
      </c>
      <c r="T50" s="885" t="s">
        <v>549</v>
      </c>
      <c r="U50" s="1085">
        <v>93</v>
      </c>
    </row>
    <row r="51" spans="1:21" ht="16.5" customHeight="1">
      <c r="A51" s="300">
        <v>95</v>
      </c>
      <c r="B51" s="54" t="s">
        <v>197</v>
      </c>
      <c r="C51" s="1081">
        <v>855846</v>
      </c>
      <c r="D51" s="1084">
        <v>46.099999999999994</v>
      </c>
      <c r="E51" s="1081">
        <v>128319</v>
      </c>
      <c r="F51" s="1084">
        <v>6.91</v>
      </c>
      <c r="G51" s="1081">
        <v>612755</v>
      </c>
      <c r="H51" s="1084">
        <v>33.01</v>
      </c>
      <c r="I51" s="1081">
        <v>259535</v>
      </c>
      <c r="J51" s="1084">
        <v>13.98</v>
      </c>
      <c r="K51" s="1081">
        <v>1856455</v>
      </c>
      <c r="L51" s="1081">
        <v>252232</v>
      </c>
      <c r="M51" s="1081">
        <v>0</v>
      </c>
      <c r="N51" s="1081">
        <v>1286</v>
      </c>
      <c r="O51" s="1081">
        <v>28976</v>
      </c>
      <c r="P51" s="1081">
        <v>-86324</v>
      </c>
      <c r="Q51" s="1081">
        <v>1487637</v>
      </c>
      <c r="R51" s="1081">
        <v>11057445</v>
      </c>
      <c r="S51" s="1081">
        <v>621999</v>
      </c>
      <c r="T51" s="885" t="s">
        <v>197</v>
      </c>
      <c r="U51" s="1085">
        <v>95</v>
      </c>
    </row>
    <row r="52" spans="1:21" ht="16.5" customHeight="1">
      <c r="A52" s="301" t="s">
        <v>419</v>
      </c>
      <c r="B52" s="54" t="s">
        <v>70</v>
      </c>
      <c r="C52" s="1083" t="s">
        <v>95</v>
      </c>
      <c r="D52" s="1086" t="s">
        <v>95</v>
      </c>
      <c r="E52" s="1083" t="s">
        <v>95</v>
      </c>
      <c r="F52" s="1086" t="s">
        <v>95</v>
      </c>
      <c r="G52" s="1083" t="s">
        <v>95</v>
      </c>
      <c r="H52" s="1086" t="s">
        <v>95</v>
      </c>
      <c r="I52" s="1083" t="s">
        <v>95</v>
      </c>
      <c r="J52" s="1086" t="s">
        <v>95</v>
      </c>
      <c r="K52" s="1083" t="s">
        <v>95</v>
      </c>
      <c r="L52" s="1083" t="s">
        <v>95</v>
      </c>
      <c r="M52" s="1083" t="s">
        <v>95</v>
      </c>
      <c r="N52" s="1083" t="s">
        <v>95</v>
      </c>
      <c r="O52" s="1083" t="s">
        <v>95</v>
      </c>
      <c r="P52" s="1083" t="s">
        <v>95</v>
      </c>
      <c r="Q52" s="1081">
        <v>129126</v>
      </c>
      <c r="R52" s="1083" t="s">
        <v>95</v>
      </c>
      <c r="S52" s="1083" t="s">
        <v>95</v>
      </c>
      <c r="T52" s="885" t="s">
        <v>70</v>
      </c>
      <c r="U52" s="797" t="s">
        <v>419</v>
      </c>
    </row>
    <row r="53" spans="1:21" ht="12.75" customHeight="1" hidden="1">
      <c r="A53" s="301" t="s">
        <v>420</v>
      </c>
      <c r="B53" s="54" t="s">
        <v>198</v>
      </c>
      <c r="C53" s="1083" t="s">
        <v>95</v>
      </c>
      <c r="D53" s="1086" t="s">
        <v>95</v>
      </c>
      <c r="E53" s="1083" t="s">
        <v>95</v>
      </c>
      <c r="F53" s="1086" t="s">
        <v>95</v>
      </c>
      <c r="G53" s="1083" t="s">
        <v>95</v>
      </c>
      <c r="H53" s="1086" t="s">
        <v>95</v>
      </c>
      <c r="I53" s="1083" t="s">
        <v>95</v>
      </c>
      <c r="J53" s="1086" t="s">
        <v>95</v>
      </c>
      <c r="K53" s="1083" t="s">
        <v>95</v>
      </c>
      <c r="L53" s="1083" t="s">
        <v>95</v>
      </c>
      <c r="M53" s="1083" t="s">
        <v>95</v>
      </c>
      <c r="N53" s="1083" t="s">
        <v>95</v>
      </c>
      <c r="O53" s="1083" t="s">
        <v>95</v>
      </c>
      <c r="P53" s="1083" t="s">
        <v>95</v>
      </c>
      <c r="Q53" s="1081">
        <v>0</v>
      </c>
      <c r="R53" s="1083" t="s">
        <v>95</v>
      </c>
      <c r="S53" s="1083" t="s">
        <v>95</v>
      </c>
      <c r="T53" s="885" t="s">
        <v>198</v>
      </c>
      <c r="U53" s="797" t="s">
        <v>420</v>
      </c>
    </row>
    <row r="54" spans="1:21" ht="12.75" customHeight="1">
      <c r="A54" s="301" t="s">
        <v>421</v>
      </c>
      <c r="B54" s="54" t="s">
        <v>74</v>
      </c>
      <c r="C54" s="1083" t="s">
        <v>95</v>
      </c>
      <c r="D54" s="1086" t="s">
        <v>95</v>
      </c>
      <c r="E54" s="1083" t="s">
        <v>95</v>
      </c>
      <c r="F54" s="1086" t="s">
        <v>95</v>
      </c>
      <c r="G54" s="1083" t="s">
        <v>95</v>
      </c>
      <c r="H54" s="1086" t="s">
        <v>95</v>
      </c>
      <c r="I54" s="1083" t="s">
        <v>95</v>
      </c>
      <c r="J54" s="1086" t="s">
        <v>95</v>
      </c>
      <c r="K54" s="1083" t="s">
        <v>95</v>
      </c>
      <c r="L54" s="1083" t="s">
        <v>95</v>
      </c>
      <c r="M54" s="1083" t="s">
        <v>95</v>
      </c>
      <c r="N54" s="1083" t="s">
        <v>95</v>
      </c>
      <c r="O54" s="1083" t="s">
        <v>95</v>
      </c>
      <c r="P54" s="1083" t="s">
        <v>95</v>
      </c>
      <c r="Q54" s="1081">
        <v>0</v>
      </c>
      <c r="R54" s="1083" t="s">
        <v>95</v>
      </c>
      <c r="S54" s="1083" t="s">
        <v>95</v>
      </c>
      <c r="T54" s="885" t="s">
        <v>74</v>
      </c>
      <c r="U54" s="797" t="s">
        <v>421</v>
      </c>
    </row>
    <row r="55" spans="1:21" ht="12.75" customHeight="1">
      <c r="A55" s="301" t="s">
        <v>422</v>
      </c>
      <c r="B55" s="54" t="s">
        <v>75</v>
      </c>
      <c r="C55" s="1083" t="s">
        <v>95</v>
      </c>
      <c r="D55" s="1086" t="s">
        <v>95</v>
      </c>
      <c r="E55" s="1083" t="s">
        <v>95</v>
      </c>
      <c r="F55" s="1086" t="s">
        <v>95</v>
      </c>
      <c r="G55" s="1083" t="s">
        <v>95</v>
      </c>
      <c r="H55" s="1086" t="s">
        <v>95</v>
      </c>
      <c r="I55" s="1083" t="s">
        <v>95</v>
      </c>
      <c r="J55" s="1086" t="s">
        <v>95</v>
      </c>
      <c r="K55" s="1083" t="s">
        <v>95</v>
      </c>
      <c r="L55" s="1083" t="s">
        <v>95</v>
      </c>
      <c r="M55" s="1083" t="s">
        <v>95</v>
      </c>
      <c r="N55" s="1083" t="s">
        <v>95</v>
      </c>
      <c r="O55" s="1083" t="s">
        <v>95</v>
      </c>
      <c r="P55" s="1083" t="s">
        <v>95</v>
      </c>
      <c r="Q55" s="1081">
        <v>220460</v>
      </c>
      <c r="R55" s="1083" t="s">
        <v>95</v>
      </c>
      <c r="S55" s="1083" t="s">
        <v>95</v>
      </c>
      <c r="T55" s="885" t="s">
        <v>75</v>
      </c>
      <c r="U55" s="797" t="s">
        <v>422</v>
      </c>
    </row>
    <row r="56" spans="1:21" ht="12.75" customHeight="1">
      <c r="A56" s="301" t="s">
        <v>423</v>
      </c>
      <c r="B56" s="54" t="s">
        <v>81</v>
      </c>
      <c r="C56" s="1083" t="s">
        <v>95</v>
      </c>
      <c r="D56" s="1086" t="s">
        <v>95</v>
      </c>
      <c r="E56" s="1083" t="s">
        <v>95</v>
      </c>
      <c r="F56" s="1086" t="s">
        <v>95</v>
      </c>
      <c r="G56" s="1083" t="s">
        <v>95</v>
      </c>
      <c r="H56" s="1086" t="s">
        <v>95</v>
      </c>
      <c r="I56" s="1083" t="s">
        <v>95</v>
      </c>
      <c r="J56" s="1086" t="s">
        <v>95</v>
      </c>
      <c r="K56" s="1083" t="s">
        <v>95</v>
      </c>
      <c r="L56" s="1083" t="s">
        <v>95</v>
      </c>
      <c r="M56" s="1083" t="s">
        <v>95</v>
      </c>
      <c r="N56" s="1083" t="s">
        <v>95</v>
      </c>
      <c r="O56" s="1083" t="s">
        <v>95</v>
      </c>
      <c r="P56" s="1083" t="s">
        <v>95</v>
      </c>
      <c r="Q56" s="1081">
        <v>2003556</v>
      </c>
      <c r="R56" s="1083" t="s">
        <v>95</v>
      </c>
      <c r="S56" s="1083" t="s">
        <v>95</v>
      </c>
      <c r="T56" s="885" t="s">
        <v>81</v>
      </c>
      <c r="U56" s="797" t="s">
        <v>423</v>
      </c>
    </row>
    <row r="57" spans="1:21" ht="12.75" customHeight="1">
      <c r="A57" s="301" t="s">
        <v>424</v>
      </c>
      <c r="B57" s="54" t="s">
        <v>82</v>
      </c>
      <c r="C57" s="1083" t="s">
        <v>95</v>
      </c>
      <c r="D57" s="1086" t="s">
        <v>95</v>
      </c>
      <c r="E57" s="1083" t="s">
        <v>95</v>
      </c>
      <c r="F57" s="1086" t="s">
        <v>95</v>
      </c>
      <c r="G57" s="1083" t="s">
        <v>95</v>
      </c>
      <c r="H57" s="1086" t="s">
        <v>95</v>
      </c>
      <c r="I57" s="1083" t="s">
        <v>95</v>
      </c>
      <c r="J57" s="1086" t="s">
        <v>95</v>
      </c>
      <c r="K57" s="1083" t="s">
        <v>95</v>
      </c>
      <c r="L57" s="1083" t="s">
        <v>95</v>
      </c>
      <c r="M57" s="1083" t="s">
        <v>95</v>
      </c>
      <c r="N57" s="1083" t="s">
        <v>95</v>
      </c>
      <c r="O57" s="1083" t="s">
        <v>95</v>
      </c>
      <c r="P57" s="1083" t="s">
        <v>95</v>
      </c>
      <c r="Q57" s="1081">
        <v>3338014</v>
      </c>
      <c r="R57" s="1083" t="s">
        <v>95</v>
      </c>
      <c r="S57" s="1083" t="s">
        <v>95</v>
      </c>
      <c r="T57" s="885" t="s">
        <v>82</v>
      </c>
      <c r="U57" s="797" t="s">
        <v>424</v>
      </c>
    </row>
    <row r="58" spans="1:21" ht="12.75" customHeight="1">
      <c r="A58" s="301" t="s">
        <v>425</v>
      </c>
      <c r="B58" s="54" t="s">
        <v>87</v>
      </c>
      <c r="C58" s="1083" t="s">
        <v>95</v>
      </c>
      <c r="D58" s="1086" t="s">
        <v>95</v>
      </c>
      <c r="E58" s="1083" t="s">
        <v>95</v>
      </c>
      <c r="F58" s="1086" t="s">
        <v>95</v>
      </c>
      <c r="G58" s="1083" t="s">
        <v>95</v>
      </c>
      <c r="H58" s="1086" t="s">
        <v>95</v>
      </c>
      <c r="I58" s="1083" t="s">
        <v>95</v>
      </c>
      <c r="J58" s="1086" t="s">
        <v>95</v>
      </c>
      <c r="K58" s="1083" t="s">
        <v>95</v>
      </c>
      <c r="L58" s="1083" t="s">
        <v>95</v>
      </c>
      <c r="M58" s="1083" t="s">
        <v>95</v>
      </c>
      <c r="N58" s="1083" t="s">
        <v>95</v>
      </c>
      <c r="O58" s="1083" t="s">
        <v>95</v>
      </c>
      <c r="P58" s="1083" t="s">
        <v>95</v>
      </c>
      <c r="Q58" s="1081">
        <v>553959</v>
      </c>
      <c r="R58" s="1083" t="s">
        <v>95</v>
      </c>
      <c r="S58" s="1083" t="s">
        <v>95</v>
      </c>
      <c r="T58" s="885" t="s">
        <v>87</v>
      </c>
      <c r="U58" s="797" t="s">
        <v>425</v>
      </c>
    </row>
    <row r="59" spans="1:21" ht="12.75" customHeight="1">
      <c r="A59" s="302" t="s">
        <v>426</v>
      </c>
      <c r="B59" s="67" t="s">
        <v>88</v>
      </c>
      <c r="C59" s="1087" t="s">
        <v>95</v>
      </c>
      <c r="D59" s="1088" t="s">
        <v>95</v>
      </c>
      <c r="E59" s="1087" t="s">
        <v>95</v>
      </c>
      <c r="F59" s="1087" t="s">
        <v>95</v>
      </c>
      <c r="G59" s="1087" t="s">
        <v>95</v>
      </c>
      <c r="H59" s="1088" t="s">
        <v>95</v>
      </c>
      <c r="I59" s="1087" t="s">
        <v>95</v>
      </c>
      <c r="J59" s="1088" t="s">
        <v>95</v>
      </c>
      <c r="K59" s="1087" t="s">
        <v>95</v>
      </c>
      <c r="L59" s="1087" t="s">
        <v>95</v>
      </c>
      <c r="M59" s="1087" t="s">
        <v>95</v>
      </c>
      <c r="N59" s="1087" t="s">
        <v>95</v>
      </c>
      <c r="O59" s="1087" t="s">
        <v>95</v>
      </c>
      <c r="P59" s="1087" t="s">
        <v>95</v>
      </c>
      <c r="Q59" s="1089">
        <v>6915826</v>
      </c>
      <c r="R59" s="1087" t="s">
        <v>95</v>
      </c>
      <c r="S59" s="1087" t="s">
        <v>95</v>
      </c>
      <c r="T59" s="890" t="s">
        <v>88</v>
      </c>
      <c r="U59" s="1090" t="s">
        <v>426</v>
      </c>
    </row>
    <row r="60" spans="1:15" ht="24.75" customHeight="1">
      <c r="A60" s="1188" t="s">
        <v>427</v>
      </c>
      <c r="B60" s="1189"/>
      <c r="C60" s="1189"/>
      <c r="D60" s="1189"/>
      <c r="E60" s="1189"/>
      <c r="F60" s="1189"/>
      <c r="G60" s="1189"/>
      <c r="H60" s="1189"/>
      <c r="I60" s="1189"/>
      <c r="J60" s="1189"/>
      <c r="K60" s="1189"/>
      <c r="L60" s="1190"/>
      <c r="M60" s="1190"/>
      <c r="N60" s="1190"/>
      <c r="O60" s="1190"/>
    </row>
    <row r="61" spans="1:11" ht="30" customHeight="1">
      <c r="A61" s="1191" t="s">
        <v>428</v>
      </c>
      <c r="B61" s="1192"/>
      <c r="C61" s="1192"/>
      <c r="D61" s="1192"/>
      <c r="E61" s="1192"/>
      <c r="F61" s="1192"/>
      <c r="G61" s="1192"/>
      <c r="H61" s="1192"/>
      <c r="I61" s="1192"/>
      <c r="J61" s="1192"/>
      <c r="K61" s="1192"/>
    </row>
    <row r="62" spans="1:11" ht="31.5" customHeight="1">
      <c r="A62" s="1191" t="s">
        <v>428</v>
      </c>
      <c r="B62" s="1192"/>
      <c r="C62" s="1192"/>
      <c r="D62" s="1192"/>
      <c r="E62" s="1192"/>
      <c r="F62" s="1192"/>
      <c r="G62" s="1192"/>
      <c r="H62" s="1192"/>
      <c r="I62" s="1192"/>
      <c r="J62" s="1192"/>
      <c r="K62" s="1192"/>
    </row>
  </sheetData>
  <sheetProtection/>
  <mergeCells count="3">
    <mergeCell ref="A60:O60"/>
    <mergeCell ref="A61:K61"/>
    <mergeCell ref="A62:K62"/>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2" r:id="rId1"/>
  <headerFooter alignWithMargins="0">
    <oddHeader>&amp;C&amp;F</oddHeader>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N85"/>
  <sheetViews>
    <sheetView view="pageBreakPreview" zoomScaleSheetLayoutView="100" zoomScalePageLayoutView="0" workbookViewId="0" topLeftCell="A1">
      <selection activeCell="A1" sqref="A1"/>
    </sheetView>
  </sheetViews>
  <sheetFormatPr defaultColWidth="9.00390625" defaultRowHeight="12.75"/>
  <cols>
    <col min="1" max="1" width="4.25390625" style="0" customWidth="1"/>
    <col min="2" max="2" width="12.375" style="0" customWidth="1"/>
    <col min="3" max="3" width="13.375" style="0" customWidth="1"/>
    <col min="4" max="4" width="13.625" style="0" customWidth="1"/>
    <col min="5" max="5" width="12.375" style="0" customWidth="1"/>
    <col min="6" max="6" width="13.625" style="0" customWidth="1"/>
    <col min="7" max="8" width="12.125" style="0" customWidth="1"/>
    <col min="9" max="9" width="13.25390625" style="0" customWidth="1"/>
    <col min="10" max="10" width="13.625" style="0" customWidth="1"/>
    <col min="11" max="11" width="13.875" style="0" customWidth="1"/>
    <col min="12" max="12" width="11.00390625" style="0" customWidth="1"/>
    <col min="13" max="13" width="13.875" style="0" customWidth="1"/>
    <col min="14" max="14" width="12.125" style="0" customWidth="1"/>
    <col min="15" max="15" width="11.375" style="0" customWidth="1"/>
    <col min="16" max="16" width="12.25390625" style="0" customWidth="1"/>
    <col min="17" max="17" width="12.375" style="0" customWidth="1"/>
    <col min="18" max="18" width="11.125" style="0" customWidth="1"/>
    <col min="19" max="19" width="11.25390625" style="0" customWidth="1"/>
    <col min="20" max="20" width="13.25390625" style="0" customWidth="1"/>
    <col min="21" max="21" width="13.625" style="0" customWidth="1"/>
    <col min="22" max="22" width="12.625" style="0" customWidth="1"/>
    <col min="23" max="23" width="11.375" style="0" customWidth="1"/>
    <col min="24" max="24" width="4.375" style="0" customWidth="1"/>
  </cols>
  <sheetData>
    <row r="1" spans="1:24" ht="17.25">
      <c r="A1" s="727" t="s">
        <v>158</v>
      </c>
      <c r="B1" s="728"/>
      <c r="C1" s="728"/>
      <c r="D1" s="728"/>
      <c r="E1" s="729"/>
      <c r="F1" s="729"/>
      <c r="G1" s="729"/>
      <c r="H1" s="729"/>
      <c r="I1" s="729"/>
      <c r="J1" s="729"/>
      <c r="K1" s="729"/>
      <c r="L1" s="730" t="s">
        <v>159</v>
      </c>
      <c r="M1" s="730"/>
      <c r="N1" s="730"/>
      <c r="O1" s="730"/>
      <c r="P1" s="730"/>
      <c r="Q1" s="730"/>
      <c r="R1" s="730"/>
      <c r="S1" s="730"/>
      <c r="T1" s="730"/>
      <c r="U1" s="730"/>
      <c r="V1" s="548"/>
      <c r="W1" s="548"/>
      <c r="X1" s="548"/>
    </row>
    <row r="2" spans="1:24" s="45" customFormat="1" ht="17.25" customHeight="1">
      <c r="A2" s="731"/>
      <c r="B2" s="731"/>
      <c r="C2" s="731"/>
      <c r="D2" s="731"/>
      <c r="E2" s="731"/>
      <c r="F2" s="731"/>
      <c r="G2" s="731"/>
      <c r="H2" s="731"/>
      <c r="I2" s="731"/>
      <c r="J2" s="731"/>
      <c r="K2" s="731"/>
      <c r="L2" s="731"/>
      <c r="M2" s="731"/>
      <c r="N2" s="731"/>
      <c r="O2" s="731"/>
      <c r="P2" s="731"/>
      <c r="Q2" s="731"/>
      <c r="R2" s="731"/>
      <c r="S2" s="731"/>
      <c r="T2" s="731"/>
      <c r="U2" s="731" t="s">
        <v>160</v>
      </c>
      <c r="V2" s="732"/>
      <c r="W2" s="731"/>
      <c r="X2" s="731"/>
    </row>
    <row r="3" spans="1:25" s="45" customFormat="1" ht="14.25" customHeight="1">
      <c r="A3" s="733" t="s">
        <v>7</v>
      </c>
      <c r="B3" s="733" t="s">
        <v>8</v>
      </c>
      <c r="C3" s="733" t="s">
        <v>161</v>
      </c>
      <c r="D3" s="733" t="s">
        <v>162</v>
      </c>
      <c r="E3" s="733" t="s">
        <v>163</v>
      </c>
      <c r="F3" s="733" t="s">
        <v>502</v>
      </c>
      <c r="G3" s="733" t="s">
        <v>503</v>
      </c>
      <c r="H3" s="733" t="s">
        <v>165</v>
      </c>
      <c r="I3" s="733" t="s">
        <v>166</v>
      </c>
      <c r="J3" s="733" t="s">
        <v>167</v>
      </c>
      <c r="K3" s="734" t="s">
        <v>168</v>
      </c>
      <c r="L3" s="734" t="s">
        <v>169</v>
      </c>
      <c r="M3" s="733" t="s">
        <v>170</v>
      </c>
      <c r="N3" s="733" t="s">
        <v>504</v>
      </c>
      <c r="O3" s="733" t="s">
        <v>502</v>
      </c>
      <c r="P3" s="733" t="s">
        <v>172</v>
      </c>
      <c r="Q3" s="733" t="s">
        <v>505</v>
      </c>
      <c r="R3" s="733" t="s">
        <v>174</v>
      </c>
      <c r="S3" s="733" t="s">
        <v>175</v>
      </c>
      <c r="T3" s="733" t="s">
        <v>19</v>
      </c>
      <c r="U3" s="733" t="s">
        <v>168</v>
      </c>
      <c r="V3" s="734" t="s">
        <v>176</v>
      </c>
      <c r="W3" s="735" t="s">
        <v>8</v>
      </c>
      <c r="X3" s="736" t="s">
        <v>7</v>
      </c>
      <c r="Y3" s="516"/>
    </row>
    <row r="4" spans="1:25" s="45" customFormat="1" ht="14.25" customHeight="1">
      <c r="A4" s="737"/>
      <c r="B4" s="737"/>
      <c r="C4" s="737"/>
      <c r="D4" s="737"/>
      <c r="E4" s="737" t="s">
        <v>177</v>
      </c>
      <c r="F4" s="737" t="s">
        <v>506</v>
      </c>
      <c r="G4" s="737" t="s">
        <v>507</v>
      </c>
      <c r="H4" s="737" t="s">
        <v>178</v>
      </c>
      <c r="I4" s="737"/>
      <c r="J4" s="737"/>
      <c r="K4" s="738"/>
      <c r="L4" s="738"/>
      <c r="M4" s="737"/>
      <c r="N4" s="737" t="s">
        <v>508</v>
      </c>
      <c r="O4" s="737" t="s">
        <v>509</v>
      </c>
      <c r="P4" s="737" t="s">
        <v>181</v>
      </c>
      <c r="Q4" s="737" t="s">
        <v>509</v>
      </c>
      <c r="R4" s="737" t="s">
        <v>182</v>
      </c>
      <c r="S4" s="737" t="s">
        <v>183</v>
      </c>
      <c r="T4" s="737"/>
      <c r="U4" s="737"/>
      <c r="V4" s="738"/>
      <c r="W4" s="739"/>
      <c r="X4" s="740"/>
      <c r="Y4" s="516"/>
    </row>
    <row r="5" spans="1:29" s="45" customFormat="1" ht="16.5" customHeight="1">
      <c r="A5" s="741"/>
      <c r="B5" s="742" t="s">
        <v>664</v>
      </c>
      <c r="C5" s="743">
        <v>141297766</v>
      </c>
      <c r="D5" s="743">
        <v>147795616</v>
      </c>
      <c r="E5" s="743">
        <v>30913373</v>
      </c>
      <c r="F5" s="744">
        <v>160152798</v>
      </c>
      <c r="G5" s="745">
        <v>31478585</v>
      </c>
      <c r="H5" s="743">
        <v>46178660</v>
      </c>
      <c r="I5" s="743">
        <v>18302336</v>
      </c>
      <c r="J5" s="743">
        <v>69586436</v>
      </c>
      <c r="K5" s="746">
        <v>645705570</v>
      </c>
      <c r="L5" s="746">
        <v>8249525</v>
      </c>
      <c r="M5" s="743">
        <v>420695522</v>
      </c>
      <c r="N5" s="744">
        <v>81018184</v>
      </c>
      <c r="O5" s="744">
        <v>2360089</v>
      </c>
      <c r="P5" s="743">
        <v>3204</v>
      </c>
      <c r="Q5" s="743">
        <v>33762294</v>
      </c>
      <c r="R5" s="743">
        <v>4082679</v>
      </c>
      <c r="S5" s="743">
        <v>1919718</v>
      </c>
      <c r="T5" s="743">
        <v>76213551</v>
      </c>
      <c r="U5" s="743">
        <v>628304764</v>
      </c>
      <c r="V5" s="746">
        <v>17400806</v>
      </c>
      <c r="W5" s="747" t="s">
        <v>157</v>
      </c>
      <c r="X5" s="748"/>
      <c r="Y5" s="55"/>
      <c r="Z5" s="48"/>
      <c r="AA5" s="48"/>
      <c r="AB5" s="48"/>
      <c r="AC5" s="48"/>
    </row>
    <row r="6" spans="1:29" s="45" customFormat="1" ht="16.5" customHeight="1">
      <c r="A6" s="741"/>
      <c r="B6" s="749" t="s">
        <v>184</v>
      </c>
      <c r="C6" s="743">
        <v>140444910</v>
      </c>
      <c r="D6" s="743">
        <v>153916266</v>
      </c>
      <c r="E6" s="743">
        <v>24452511</v>
      </c>
      <c r="F6" s="744">
        <v>160203422</v>
      </c>
      <c r="G6" s="745">
        <v>32400660</v>
      </c>
      <c r="H6" s="743">
        <v>48780683</v>
      </c>
      <c r="I6" s="743">
        <v>18845098</v>
      </c>
      <c r="J6" s="743">
        <v>72594317</v>
      </c>
      <c r="K6" s="746">
        <v>651637868</v>
      </c>
      <c r="L6" s="746">
        <v>8735903</v>
      </c>
      <c r="M6" s="743">
        <v>426436577</v>
      </c>
      <c r="N6" s="744">
        <v>80922454</v>
      </c>
      <c r="O6" s="744">
        <v>2150818</v>
      </c>
      <c r="P6" s="743">
        <v>2989</v>
      </c>
      <c r="Q6" s="743">
        <v>33487104</v>
      </c>
      <c r="R6" s="743">
        <v>4371741</v>
      </c>
      <c r="S6" s="743">
        <v>1776205</v>
      </c>
      <c r="T6" s="743">
        <v>77120333</v>
      </c>
      <c r="U6" s="743">
        <v>635004123</v>
      </c>
      <c r="V6" s="746">
        <v>16633745</v>
      </c>
      <c r="W6" s="747" t="s">
        <v>184</v>
      </c>
      <c r="X6" s="748"/>
      <c r="Y6" s="55"/>
      <c r="Z6" s="48"/>
      <c r="AA6" s="48"/>
      <c r="AB6" s="48"/>
      <c r="AC6" s="48"/>
    </row>
    <row r="7" spans="1:29" s="45" customFormat="1" ht="16.5" customHeight="1">
      <c r="A7" s="741"/>
      <c r="B7" s="749" t="s">
        <v>446</v>
      </c>
      <c r="C7" s="743">
        <v>138342225</v>
      </c>
      <c r="D7" s="743">
        <v>155086126</v>
      </c>
      <c r="E7" s="743">
        <v>17004260</v>
      </c>
      <c r="F7" s="744">
        <v>166366637</v>
      </c>
      <c r="G7" s="745">
        <v>32578188</v>
      </c>
      <c r="H7" s="743">
        <v>56565406</v>
      </c>
      <c r="I7" s="743">
        <v>17735405</v>
      </c>
      <c r="J7" s="743">
        <v>165433203</v>
      </c>
      <c r="K7" s="746">
        <v>749111452</v>
      </c>
      <c r="L7" s="746">
        <v>8655992</v>
      </c>
      <c r="M7" s="743">
        <v>437948544</v>
      </c>
      <c r="N7" s="744">
        <v>80700153</v>
      </c>
      <c r="O7" s="744">
        <v>1804607</v>
      </c>
      <c r="P7" s="743">
        <v>2989</v>
      </c>
      <c r="Q7" s="743">
        <v>30501083</v>
      </c>
      <c r="R7" s="743">
        <v>4621008</v>
      </c>
      <c r="S7" s="743">
        <v>1540661</v>
      </c>
      <c r="T7" s="743">
        <v>168123402</v>
      </c>
      <c r="U7" s="743">
        <v>733898441</v>
      </c>
      <c r="V7" s="746">
        <v>15213011</v>
      </c>
      <c r="W7" s="747" t="s">
        <v>446</v>
      </c>
      <c r="X7" s="748"/>
      <c r="Y7" s="55"/>
      <c r="Z7" s="48"/>
      <c r="AA7" s="48"/>
      <c r="AB7" s="48"/>
      <c r="AC7" s="48"/>
    </row>
    <row r="8" spans="1:29" s="45" customFormat="1" ht="16.5" customHeight="1">
      <c r="A8" s="741"/>
      <c r="B8" s="749" t="s">
        <v>618</v>
      </c>
      <c r="C8" s="750">
        <v>137530811</v>
      </c>
      <c r="D8" s="750">
        <v>154816183</v>
      </c>
      <c r="E8" s="750">
        <v>11852229</v>
      </c>
      <c r="F8" s="751">
        <v>169726954</v>
      </c>
      <c r="G8" s="752">
        <v>33313981</v>
      </c>
      <c r="H8" s="753">
        <v>55810444</v>
      </c>
      <c r="I8" s="753">
        <v>16221898</v>
      </c>
      <c r="J8" s="753">
        <v>167843423</v>
      </c>
      <c r="K8" s="750">
        <v>747115923</v>
      </c>
      <c r="L8" s="750">
        <v>9260613</v>
      </c>
      <c r="M8" s="753">
        <v>429269693</v>
      </c>
      <c r="N8" s="754">
        <v>77773353</v>
      </c>
      <c r="O8" s="755">
        <v>1583958</v>
      </c>
      <c r="P8" s="753">
        <v>2349</v>
      </c>
      <c r="Q8" s="753">
        <v>28783515</v>
      </c>
      <c r="R8" s="753">
        <v>4617850</v>
      </c>
      <c r="S8" s="753">
        <v>1237912</v>
      </c>
      <c r="T8" s="753">
        <v>168810432</v>
      </c>
      <c r="U8" s="753">
        <v>721339675</v>
      </c>
      <c r="V8" s="750">
        <v>25776248</v>
      </c>
      <c r="W8" s="747" t="s">
        <v>618</v>
      </c>
      <c r="X8" s="748"/>
      <c r="Y8" s="55"/>
      <c r="Z8" s="48"/>
      <c r="AA8" s="48"/>
      <c r="AB8" s="48"/>
      <c r="AC8" s="48"/>
    </row>
    <row r="9" spans="1:29" s="45" customFormat="1" ht="16.5" customHeight="1">
      <c r="A9" s="756"/>
      <c r="B9" s="757" t="s">
        <v>619</v>
      </c>
      <c r="C9" s="758">
        <v>130752398</v>
      </c>
      <c r="D9" s="759">
        <v>151120478</v>
      </c>
      <c r="E9" s="759">
        <v>7273083</v>
      </c>
      <c r="F9" s="759">
        <v>180302514</v>
      </c>
      <c r="G9" s="759">
        <v>32358210</v>
      </c>
      <c r="H9" s="759">
        <v>54766688</v>
      </c>
      <c r="I9" s="759">
        <v>25314651</v>
      </c>
      <c r="J9" s="759">
        <v>156764029</v>
      </c>
      <c r="K9" s="760">
        <v>738652051</v>
      </c>
      <c r="L9" s="760">
        <v>9946656</v>
      </c>
      <c r="M9" s="759">
        <v>416564133</v>
      </c>
      <c r="N9" s="759">
        <v>76645683</v>
      </c>
      <c r="O9" s="759">
        <v>2136741</v>
      </c>
      <c r="P9" s="759">
        <v>1635</v>
      </c>
      <c r="Q9" s="759">
        <v>28746451</v>
      </c>
      <c r="R9" s="759">
        <v>4762538</v>
      </c>
      <c r="S9" s="759">
        <v>0</v>
      </c>
      <c r="T9" s="759">
        <v>164585114</v>
      </c>
      <c r="U9" s="759">
        <v>703388949</v>
      </c>
      <c r="V9" s="760">
        <v>35263103</v>
      </c>
      <c r="W9" s="761" t="s">
        <v>619</v>
      </c>
      <c r="X9" s="762"/>
      <c r="Y9" s="55"/>
      <c r="Z9" s="48"/>
      <c r="AA9" s="48"/>
      <c r="AB9" s="48"/>
      <c r="AC9" s="48"/>
    </row>
    <row r="10" spans="1:29" s="45" customFormat="1" ht="16.5" customHeight="1">
      <c r="A10" s="741"/>
      <c r="B10" s="742" t="s">
        <v>185</v>
      </c>
      <c r="C10" s="743">
        <v>107190883</v>
      </c>
      <c r="D10" s="743">
        <v>129360061</v>
      </c>
      <c r="E10" s="743">
        <v>6747570</v>
      </c>
      <c r="F10" s="743">
        <v>170062247</v>
      </c>
      <c r="G10" s="743">
        <v>30366894</v>
      </c>
      <c r="H10" s="743">
        <v>52692946</v>
      </c>
      <c r="I10" s="743">
        <v>18314001</v>
      </c>
      <c r="J10" s="743">
        <v>147459885</v>
      </c>
      <c r="K10" s="746">
        <v>662194487</v>
      </c>
      <c r="L10" s="746">
        <v>8657351</v>
      </c>
      <c r="M10" s="743">
        <v>376233054</v>
      </c>
      <c r="N10" s="743">
        <v>66788495</v>
      </c>
      <c r="O10" s="743">
        <v>243113</v>
      </c>
      <c r="P10" s="743">
        <v>1452</v>
      </c>
      <c r="Q10" s="743">
        <v>24314521</v>
      </c>
      <c r="R10" s="743">
        <v>3769201</v>
      </c>
      <c r="S10" s="743">
        <v>0</v>
      </c>
      <c r="T10" s="743">
        <v>154992013</v>
      </c>
      <c r="U10" s="743">
        <v>634999201</v>
      </c>
      <c r="V10" s="746">
        <v>27195287</v>
      </c>
      <c r="W10" s="763" t="s">
        <v>185</v>
      </c>
      <c r="X10" s="748"/>
      <c r="Y10" s="55"/>
      <c r="Z10" s="48"/>
      <c r="AA10" s="48"/>
      <c r="AB10" s="48"/>
      <c r="AC10" s="48"/>
    </row>
    <row r="11" spans="1:29" s="45" customFormat="1" ht="16.5" customHeight="1">
      <c r="A11" s="741"/>
      <c r="B11" s="742" t="s">
        <v>186</v>
      </c>
      <c r="C11" s="743">
        <v>5422352</v>
      </c>
      <c r="D11" s="743">
        <v>6811740</v>
      </c>
      <c r="E11" s="743">
        <v>525513</v>
      </c>
      <c r="F11" s="743">
        <v>10126285</v>
      </c>
      <c r="G11" s="743">
        <v>1963516</v>
      </c>
      <c r="H11" s="743">
        <v>2073742</v>
      </c>
      <c r="I11" s="743">
        <v>1084970</v>
      </c>
      <c r="J11" s="743">
        <v>8367733</v>
      </c>
      <c r="K11" s="746">
        <v>36375850</v>
      </c>
      <c r="L11" s="746">
        <v>415421</v>
      </c>
      <c r="M11" s="743">
        <v>20815049</v>
      </c>
      <c r="N11" s="743">
        <v>3487197</v>
      </c>
      <c r="O11" s="743">
        <v>12619</v>
      </c>
      <c r="P11" s="743">
        <v>70</v>
      </c>
      <c r="Q11" s="743">
        <v>1207285</v>
      </c>
      <c r="R11" s="743">
        <v>227957</v>
      </c>
      <c r="S11" s="743">
        <v>0</v>
      </c>
      <c r="T11" s="743">
        <v>8273595</v>
      </c>
      <c r="U11" s="743">
        <v>34439193</v>
      </c>
      <c r="V11" s="746">
        <v>1936657</v>
      </c>
      <c r="W11" s="763" t="s">
        <v>186</v>
      </c>
      <c r="X11" s="748"/>
      <c r="Y11" s="55"/>
      <c r="Z11" s="48"/>
      <c r="AA11" s="48"/>
      <c r="AB11" s="48"/>
      <c r="AC11" s="48"/>
    </row>
    <row r="12" spans="1:29" s="45" customFormat="1" ht="16.5" customHeight="1">
      <c r="A12" s="741"/>
      <c r="B12" s="742" t="s">
        <v>36</v>
      </c>
      <c r="C12" s="743">
        <v>112613236</v>
      </c>
      <c r="D12" s="743">
        <v>136171801</v>
      </c>
      <c r="E12" s="743">
        <v>7273083</v>
      </c>
      <c r="F12" s="743">
        <v>180188532</v>
      </c>
      <c r="G12" s="743">
        <v>32330410</v>
      </c>
      <c r="H12" s="743">
        <v>54766688</v>
      </c>
      <c r="I12" s="743">
        <v>19398971</v>
      </c>
      <c r="J12" s="743">
        <v>155827617</v>
      </c>
      <c r="K12" s="746">
        <v>698570337</v>
      </c>
      <c r="L12" s="746">
        <v>9072773</v>
      </c>
      <c r="M12" s="743">
        <v>397048103</v>
      </c>
      <c r="N12" s="743">
        <v>70275692</v>
      </c>
      <c r="O12" s="743">
        <v>255732</v>
      </c>
      <c r="P12" s="743">
        <v>1522</v>
      </c>
      <c r="Q12" s="743">
        <v>25521806</v>
      </c>
      <c r="R12" s="743">
        <v>3997158</v>
      </c>
      <c r="S12" s="743">
        <v>0</v>
      </c>
      <c r="T12" s="743">
        <v>163265608</v>
      </c>
      <c r="U12" s="743">
        <v>669438393</v>
      </c>
      <c r="V12" s="746">
        <v>29131944</v>
      </c>
      <c r="W12" s="763" t="s">
        <v>36</v>
      </c>
      <c r="X12" s="748"/>
      <c r="Y12" s="55"/>
      <c r="Z12" s="48"/>
      <c r="AA12" s="48"/>
      <c r="AB12" s="48"/>
      <c r="AC12" s="48"/>
    </row>
    <row r="13" spans="1:29" s="45" customFormat="1" ht="16.5" customHeight="1">
      <c r="A13" s="741"/>
      <c r="B13" s="742" t="s">
        <v>38</v>
      </c>
      <c r="C13" s="743">
        <v>18139162</v>
      </c>
      <c r="D13" s="743">
        <v>14948677</v>
      </c>
      <c r="E13" s="764" t="s">
        <v>95</v>
      </c>
      <c r="F13" s="743">
        <v>113982</v>
      </c>
      <c r="G13" s="743">
        <v>27800</v>
      </c>
      <c r="H13" s="764" t="s">
        <v>95</v>
      </c>
      <c r="I13" s="743">
        <v>5915681</v>
      </c>
      <c r="J13" s="743">
        <v>936411</v>
      </c>
      <c r="K13" s="746">
        <v>40081714</v>
      </c>
      <c r="L13" s="746">
        <v>873883</v>
      </c>
      <c r="M13" s="743">
        <v>19516030</v>
      </c>
      <c r="N13" s="743">
        <v>6369991</v>
      </c>
      <c r="O13" s="743">
        <v>1881008</v>
      </c>
      <c r="P13" s="743">
        <v>113</v>
      </c>
      <c r="Q13" s="743">
        <v>3224645</v>
      </c>
      <c r="R13" s="743">
        <v>765380</v>
      </c>
      <c r="S13" s="743">
        <v>0</v>
      </c>
      <c r="T13" s="743">
        <v>1319506</v>
      </c>
      <c r="U13" s="743">
        <v>33950555</v>
      </c>
      <c r="V13" s="746">
        <v>6131158</v>
      </c>
      <c r="W13" s="763" t="s">
        <v>38</v>
      </c>
      <c r="X13" s="748"/>
      <c r="Y13" s="55"/>
      <c r="Z13" s="48"/>
      <c r="AA13" s="48"/>
      <c r="AB13" s="48"/>
      <c r="AC13" s="48"/>
    </row>
    <row r="14" spans="1:29" s="45" customFormat="1" ht="16.5" customHeight="1">
      <c r="A14" s="741"/>
      <c r="B14" s="741"/>
      <c r="C14" s="743"/>
      <c r="D14" s="743"/>
      <c r="E14" s="743"/>
      <c r="F14" s="743"/>
      <c r="G14" s="743"/>
      <c r="H14" s="743"/>
      <c r="I14" s="743"/>
      <c r="J14" s="743"/>
      <c r="K14" s="746"/>
      <c r="L14" s="746"/>
      <c r="M14" s="743"/>
      <c r="N14" s="743"/>
      <c r="O14" s="743"/>
      <c r="P14" s="743"/>
      <c r="Q14" s="743"/>
      <c r="R14" s="743"/>
      <c r="S14" s="743"/>
      <c r="T14" s="743"/>
      <c r="U14" s="743"/>
      <c r="V14" s="746"/>
      <c r="W14" s="765"/>
      <c r="X14" s="748"/>
      <c r="Y14" s="55"/>
      <c r="Z14" s="48"/>
      <c r="AA14" s="48"/>
      <c r="AB14" s="48"/>
      <c r="AC14" s="48"/>
    </row>
    <row r="15" spans="1:29" s="45" customFormat="1" ht="16.5" customHeight="1">
      <c r="A15" s="741">
        <v>1</v>
      </c>
      <c r="B15" s="742" t="s">
        <v>40</v>
      </c>
      <c r="C15" s="743">
        <v>28738085</v>
      </c>
      <c r="D15" s="743">
        <v>38748980</v>
      </c>
      <c r="E15" s="743">
        <v>1316317</v>
      </c>
      <c r="F15" s="743">
        <v>47731526</v>
      </c>
      <c r="G15" s="743">
        <v>8560717</v>
      </c>
      <c r="H15" s="743">
        <v>15768787</v>
      </c>
      <c r="I15" s="743">
        <v>2056087</v>
      </c>
      <c r="J15" s="743">
        <v>43559329</v>
      </c>
      <c r="K15" s="746">
        <v>186479829</v>
      </c>
      <c r="L15" s="746">
        <v>3057662</v>
      </c>
      <c r="M15" s="743">
        <v>108863401</v>
      </c>
      <c r="N15" s="743">
        <v>19389679</v>
      </c>
      <c r="O15" s="743">
        <v>70256</v>
      </c>
      <c r="P15" s="743">
        <v>374</v>
      </c>
      <c r="Q15" s="743">
        <v>6854289</v>
      </c>
      <c r="R15" s="743">
        <v>787062</v>
      </c>
      <c r="S15" s="743">
        <v>0</v>
      </c>
      <c r="T15" s="743">
        <v>45593876</v>
      </c>
      <c r="U15" s="743">
        <v>184616599</v>
      </c>
      <c r="V15" s="746">
        <v>1863230</v>
      </c>
      <c r="W15" s="763" t="s">
        <v>40</v>
      </c>
      <c r="X15" s="748">
        <v>1</v>
      </c>
      <c r="Y15" s="55"/>
      <c r="Z15" s="48"/>
      <c r="AA15" s="48"/>
      <c r="AB15" s="48"/>
      <c r="AC15" s="48"/>
    </row>
    <row r="16" spans="1:29" s="45" customFormat="1" ht="16.5" customHeight="1">
      <c r="A16" s="741">
        <v>2</v>
      </c>
      <c r="B16" s="742" t="s">
        <v>41</v>
      </c>
      <c r="C16" s="743">
        <v>10567248</v>
      </c>
      <c r="D16" s="743">
        <v>14567998</v>
      </c>
      <c r="E16" s="743">
        <v>555210</v>
      </c>
      <c r="F16" s="743">
        <v>15649366</v>
      </c>
      <c r="G16" s="743">
        <v>3273931</v>
      </c>
      <c r="H16" s="743">
        <v>5297919</v>
      </c>
      <c r="I16" s="743">
        <v>3901164</v>
      </c>
      <c r="J16" s="743">
        <v>14890572</v>
      </c>
      <c r="K16" s="746">
        <v>68703408</v>
      </c>
      <c r="L16" s="746">
        <v>702484</v>
      </c>
      <c r="M16" s="743">
        <v>37387372</v>
      </c>
      <c r="N16" s="743">
        <v>6876120</v>
      </c>
      <c r="O16" s="743">
        <v>25047</v>
      </c>
      <c r="P16" s="743">
        <v>133</v>
      </c>
      <c r="Q16" s="743">
        <v>2530130</v>
      </c>
      <c r="R16" s="743">
        <v>307478</v>
      </c>
      <c r="S16" s="743">
        <v>0</v>
      </c>
      <c r="T16" s="743">
        <v>15169038</v>
      </c>
      <c r="U16" s="743">
        <v>62997803</v>
      </c>
      <c r="V16" s="746">
        <v>5705605</v>
      </c>
      <c r="W16" s="763" t="s">
        <v>41</v>
      </c>
      <c r="X16" s="748">
        <v>2</v>
      </c>
      <c r="Y16" s="55"/>
      <c r="Z16" s="48"/>
      <c r="AA16" s="48"/>
      <c r="AB16" s="48"/>
      <c r="AC16" s="48"/>
    </row>
    <row r="17" spans="1:29" s="45" customFormat="1" ht="16.5" customHeight="1">
      <c r="A17" s="741">
        <v>3</v>
      </c>
      <c r="B17" s="742" t="s">
        <v>42</v>
      </c>
      <c r="C17" s="743">
        <v>10015244</v>
      </c>
      <c r="D17" s="743">
        <v>12911244</v>
      </c>
      <c r="E17" s="743">
        <v>642845</v>
      </c>
      <c r="F17" s="743">
        <v>13279568</v>
      </c>
      <c r="G17" s="743">
        <v>2840168</v>
      </c>
      <c r="H17" s="743">
        <v>5781797</v>
      </c>
      <c r="I17" s="743">
        <v>3000756</v>
      </c>
      <c r="J17" s="743">
        <v>13854221</v>
      </c>
      <c r="K17" s="746">
        <v>62325844</v>
      </c>
      <c r="L17" s="746">
        <v>827135</v>
      </c>
      <c r="M17" s="743">
        <v>33490658</v>
      </c>
      <c r="N17" s="743">
        <v>6011587</v>
      </c>
      <c r="O17" s="743">
        <v>22339</v>
      </c>
      <c r="P17" s="743">
        <v>126</v>
      </c>
      <c r="Q17" s="743">
        <v>2270902</v>
      </c>
      <c r="R17" s="743">
        <v>568048</v>
      </c>
      <c r="S17" s="743">
        <v>0</v>
      </c>
      <c r="T17" s="743">
        <v>14129275</v>
      </c>
      <c r="U17" s="743">
        <v>57320071</v>
      </c>
      <c r="V17" s="746">
        <v>5005774</v>
      </c>
      <c r="W17" s="763" t="s">
        <v>42</v>
      </c>
      <c r="X17" s="748">
        <v>3</v>
      </c>
      <c r="Y17" s="55"/>
      <c r="Z17" s="48"/>
      <c r="AA17" s="48"/>
      <c r="AB17" s="48"/>
      <c r="AC17" s="48"/>
    </row>
    <row r="18" spans="1:29" s="45" customFormat="1" ht="16.5" customHeight="1">
      <c r="A18" s="741">
        <v>4</v>
      </c>
      <c r="B18" s="742" t="s">
        <v>43</v>
      </c>
      <c r="C18" s="743">
        <v>5762768</v>
      </c>
      <c r="D18" s="743">
        <v>6667487</v>
      </c>
      <c r="E18" s="743">
        <v>459185</v>
      </c>
      <c r="F18" s="743">
        <v>10121817</v>
      </c>
      <c r="G18" s="743">
        <v>1513503</v>
      </c>
      <c r="H18" s="743">
        <v>2807873</v>
      </c>
      <c r="I18" s="743">
        <v>3031018</v>
      </c>
      <c r="J18" s="743">
        <v>7647839</v>
      </c>
      <c r="K18" s="746">
        <v>38011490</v>
      </c>
      <c r="L18" s="746">
        <v>534980</v>
      </c>
      <c r="M18" s="743">
        <v>20543304</v>
      </c>
      <c r="N18" s="743">
        <v>3597759</v>
      </c>
      <c r="O18" s="743">
        <v>12970</v>
      </c>
      <c r="P18" s="743">
        <v>67</v>
      </c>
      <c r="Q18" s="743">
        <v>1283461</v>
      </c>
      <c r="R18" s="743">
        <v>166267</v>
      </c>
      <c r="S18" s="743">
        <v>0</v>
      </c>
      <c r="T18" s="743">
        <v>7534074</v>
      </c>
      <c r="U18" s="743">
        <v>33672882</v>
      </c>
      <c r="V18" s="746">
        <v>4338608</v>
      </c>
      <c r="W18" s="763" t="s">
        <v>43</v>
      </c>
      <c r="X18" s="748">
        <v>4</v>
      </c>
      <c r="Y18" s="55"/>
      <c r="Z18" s="48"/>
      <c r="AA18" s="48"/>
      <c r="AB18" s="48"/>
      <c r="AC18" s="48"/>
    </row>
    <row r="19" spans="1:29" s="45" customFormat="1" ht="16.5" customHeight="1">
      <c r="A19" s="741">
        <v>5</v>
      </c>
      <c r="B19" s="742" t="s">
        <v>44</v>
      </c>
      <c r="C19" s="743">
        <v>8787240</v>
      </c>
      <c r="D19" s="743">
        <v>9753741</v>
      </c>
      <c r="E19" s="743">
        <v>598441</v>
      </c>
      <c r="F19" s="743">
        <v>12759241</v>
      </c>
      <c r="G19" s="743">
        <v>2251544</v>
      </c>
      <c r="H19" s="743">
        <v>4763328</v>
      </c>
      <c r="I19" s="743">
        <v>392952</v>
      </c>
      <c r="J19" s="743">
        <v>12545513</v>
      </c>
      <c r="K19" s="746">
        <v>51851999</v>
      </c>
      <c r="L19" s="746">
        <v>712444</v>
      </c>
      <c r="M19" s="743">
        <v>29366188</v>
      </c>
      <c r="N19" s="743">
        <v>5285113</v>
      </c>
      <c r="O19" s="743">
        <v>19215</v>
      </c>
      <c r="P19" s="743">
        <v>100</v>
      </c>
      <c r="Q19" s="743">
        <v>1998041</v>
      </c>
      <c r="R19" s="743">
        <v>307293</v>
      </c>
      <c r="S19" s="743">
        <v>0</v>
      </c>
      <c r="T19" s="743">
        <v>12927995</v>
      </c>
      <c r="U19" s="743">
        <v>50616389</v>
      </c>
      <c r="V19" s="746">
        <v>1235610</v>
      </c>
      <c r="W19" s="763" t="s">
        <v>44</v>
      </c>
      <c r="X19" s="748">
        <v>5</v>
      </c>
      <c r="Y19" s="55"/>
      <c r="Z19" s="48"/>
      <c r="AA19" s="48"/>
      <c r="AB19" s="48"/>
      <c r="AC19" s="48"/>
    </row>
    <row r="20" spans="1:29" s="45" customFormat="1" ht="16.5" customHeight="1">
      <c r="A20" s="741">
        <v>6</v>
      </c>
      <c r="B20" s="742" t="s">
        <v>45</v>
      </c>
      <c r="C20" s="743">
        <v>1168668</v>
      </c>
      <c r="D20" s="743">
        <v>1428391</v>
      </c>
      <c r="E20" s="743">
        <v>111607</v>
      </c>
      <c r="F20" s="743">
        <v>1742563</v>
      </c>
      <c r="G20" s="743">
        <v>376564</v>
      </c>
      <c r="H20" s="743">
        <v>469441</v>
      </c>
      <c r="I20" s="743">
        <v>220178</v>
      </c>
      <c r="J20" s="743">
        <v>1596058</v>
      </c>
      <c r="K20" s="746">
        <v>7113471</v>
      </c>
      <c r="L20" s="746">
        <v>108543</v>
      </c>
      <c r="M20" s="743">
        <v>4056996</v>
      </c>
      <c r="N20" s="743">
        <v>669002</v>
      </c>
      <c r="O20" s="743">
        <v>2427</v>
      </c>
      <c r="P20" s="743">
        <v>15</v>
      </c>
      <c r="Q20" s="743">
        <v>257829</v>
      </c>
      <c r="R20" s="743">
        <v>40996</v>
      </c>
      <c r="S20" s="743">
        <v>0</v>
      </c>
      <c r="T20" s="743">
        <v>1562150</v>
      </c>
      <c r="U20" s="743">
        <v>6697959</v>
      </c>
      <c r="V20" s="746">
        <v>415512</v>
      </c>
      <c r="W20" s="763" t="s">
        <v>45</v>
      </c>
      <c r="X20" s="748">
        <v>6</v>
      </c>
      <c r="Y20" s="55"/>
      <c r="Z20" s="48"/>
      <c r="AA20" s="48"/>
      <c r="AB20" s="48"/>
      <c r="AC20" s="48"/>
    </row>
    <row r="21" spans="1:29" s="45" customFormat="1" ht="16.5" customHeight="1">
      <c r="A21" s="741">
        <v>7</v>
      </c>
      <c r="B21" s="742" t="s">
        <v>46</v>
      </c>
      <c r="C21" s="743">
        <v>2359383</v>
      </c>
      <c r="D21" s="743">
        <v>1607793</v>
      </c>
      <c r="E21" s="743">
        <v>52372</v>
      </c>
      <c r="F21" s="743">
        <v>3063830</v>
      </c>
      <c r="G21" s="743">
        <v>506894</v>
      </c>
      <c r="H21" s="743">
        <v>872775</v>
      </c>
      <c r="I21" s="743">
        <v>253639</v>
      </c>
      <c r="J21" s="743">
        <v>2316015</v>
      </c>
      <c r="K21" s="746">
        <v>11032701</v>
      </c>
      <c r="L21" s="746">
        <v>183048</v>
      </c>
      <c r="M21" s="743">
        <v>6164369</v>
      </c>
      <c r="N21" s="743">
        <v>1178615</v>
      </c>
      <c r="O21" s="743">
        <v>4231</v>
      </c>
      <c r="P21" s="743">
        <v>22</v>
      </c>
      <c r="Q21" s="743">
        <v>465836</v>
      </c>
      <c r="R21" s="743">
        <v>95728</v>
      </c>
      <c r="S21" s="743">
        <v>0</v>
      </c>
      <c r="T21" s="743">
        <v>2603410</v>
      </c>
      <c r="U21" s="743">
        <v>10695259</v>
      </c>
      <c r="V21" s="746">
        <v>337442</v>
      </c>
      <c r="W21" s="763" t="s">
        <v>46</v>
      </c>
      <c r="X21" s="748">
        <v>7</v>
      </c>
      <c r="Y21" s="55"/>
      <c r="Z21" s="48"/>
      <c r="AA21" s="48"/>
      <c r="AB21" s="48"/>
      <c r="AC21" s="48"/>
    </row>
    <row r="22" spans="1:29" s="45" customFormat="1" ht="16.5" customHeight="1">
      <c r="A22" s="741">
        <v>8</v>
      </c>
      <c r="B22" s="742" t="s">
        <v>47</v>
      </c>
      <c r="C22" s="743">
        <v>3978817</v>
      </c>
      <c r="D22" s="743">
        <v>4840559</v>
      </c>
      <c r="E22" s="743">
        <v>248988</v>
      </c>
      <c r="F22" s="743">
        <v>5800250</v>
      </c>
      <c r="G22" s="743">
        <v>1111420</v>
      </c>
      <c r="H22" s="743">
        <v>2693811</v>
      </c>
      <c r="I22" s="743">
        <v>1231633</v>
      </c>
      <c r="J22" s="743">
        <v>5331764</v>
      </c>
      <c r="K22" s="746">
        <v>25237242</v>
      </c>
      <c r="L22" s="746">
        <v>251302</v>
      </c>
      <c r="M22" s="743">
        <v>13496634</v>
      </c>
      <c r="N22" s="743">
        <v>2430179</v>
      </c>
      <c r="O22" s="743">
        <v>8958</v>
      </c>
      <c r="P22" s="743">
        <v>188</v>
      </c>
      <c r="Q22" s="743">
        <v>899247</v>
      </c>
      <c r="R22" s="743">
        <v>143579</v>
      </c>
      <c r="S22" s="743">
        <v>0</v>
      </c>
      <c r="T22" s="743">
        <v>6532119</v>
      </c>
      <c r="U22" s="743">
        <v>23762206</v>
      </c>
      <c r="V22" s="746">
        <v>1475036</v>
      </c>
      <c r="W22" s="763" t="s">
        <v>47</v>
      </c>
      <c r="X22" s="748">
        <v>8</v>
      </c>
      <c r="Y22" s="55"/>
      <c r="Z22" s="48"/>
      <c r="AA22" s="48"/>
      <c r="AB22" s="48"/>
      <c r="AC22" s="48"/>
    </row>
    <row r="23" spans="1:29" s="45" customFormat="1" ht="16.5" customHeight="1">
      <c r="A23" s="741">
        <v>9</v>
      </c>
      <c r="B23" s="742" t="s">
        <v>48</v>
      </c>
      <c r="C23" s="743">
        <v>520111</v>
      </c>
      <c r="D23" s="743">
        <v>792183</v>
      </c>
      <c r="E23" s="743">
        <v>72514</v>
      </c>
      <c r="F23" s="743">
        <v>1546723</v>
      </c>
      <c r="G23" s="743">
        <v>198136</v>
      </c>
      <c r="H23" s="743">
        <v>281384</v>
      </c>
      <c r="I23" s="743">
        <v>198971</v>
      </c>
      <c r="J23" s="743">
        <v>915895</v>
      </c>
      <c r="K23" s="746">
        <v>4525917</v>
      </c>
      <c r="L23" s="746">
        <v>12438</v>
      </c>
      <c r="M23" s="743">
        <v>2763274</v>
      </c>
      <c r="N23" s="743">
        <v>434260</v>
      </c>
      <c r="O23" s="743">
        <v>1558</v>
      </c>
      <c r="P23" s="743">
        <v>9</v>
      </c>
      <c r="Q23" s="743">
        <v>137316</v>
      </c>
      <c r="R23" s="743">
        <v>37605</v>
      </c>
      <c r="S23" s="743">
        <v>0</v>
      </c>
      <c r="T23" s="743">
        <v>889503</v>
      </c>
      <c r="U23" s="743">
        <v>4275961</v>
      </c>
      <c r="V23" s="746">
        <v>249956</v>
      </c>
      <c r="W23" s="763" t="s">
        <v>48</v>
      </c>
      <c r="X23" s="748">
        <v>9</v>
      </c>
      <c r="Y23" s="55"/>
      <c r="Z23" s="48"/>
      <c r="AA23" s="48"/>
      <c r="AB23" s="48"/>
      <c r="AC23" s="48"/>
    </row>
    <row r="24" spans="1:29" s="45" customFormat="1" ht="16.5" customHeight="1">
      <c r="A24" s="741">
        <v>11</v>
      </c>
      <c r="B24" s="742" t="s">
        <v>50</v>
      </c>
      <c r="C24" s="743">
        <v>5252852</v>
      </c>
      <c r="D24" s="743">
        <v>6348524</v>
      </c>
      <c r="E24" s="743">
        <v>250558</v>
      </c>
      <c r="F24" s="743">
        <v>10012386</v>
      </c>
      <c r="G24" s="743">
        <v>1451938</v>
      </c>
      <c r="H24" s="743">
        <v>2167800</v>
      </c>
      <c r="I24" s="743">
        <v>576008</v>
      </c>
      <c r="J24" s="743">
        <v>7196389</v>
      </c>
      <c r="K24" s="746">
        <v>33256455</v>
      </c>
      <c r="L24" s="746">
        <v>209003</v>
      </c>
      <c r="M24" s="743">
        <v>19593733</v>
      </c>
      <c r="N24" s="743">
        <v>3443037</v>
      </c>
      <c r="O24" s="743">
        <v>12457</v>
      </c>
      <c r="P24" s="743">
        <v>63</v>
      </c>
      <c r="Q24" s="743">
        <v>1177275</v>
      </c>
      <c r="R24" s="743">
        <v>174484</v>
      </c>
      <c r="S24" s="743">
        <v>0</v>
      </c>
      <c r="T24" s="743">
        <v>7777346</v>
      </c>
      <c r="U24" s="743">
        <v>32387397</v>
      </c>
      <c r="V24" s="746">
        <v>869058</v>
      </c>
      <c r="W24" s="763" t="s">
        <v>50</v>
      </c>
      <c r="X24" s="748">
        <v>11</v>
      </c>
      <c r="Y24" s="55"/>
      <c r="Z24" s="48"/>
      <c r="AA24" s="48"/>
      <c r="AB24" s="48"/>
      <c r="AC24" s="48"/>
    </row>
    <row r="25" spans="1:29" s="45" customFormat="1" ht="16.5" customHeight="1">
      <c r="A25" s="741">
        <v>13</v>
      </c>
      <c r="B25" s="742" t="s">
        <v>51</v>
      </c>
      <c r="C25" s="743">
        <v>926901</v>
      </c>
      <c r="D25" s="743">
        <v>1237144</v>
      </c>
      <c r="E25" s="743">
        <v>120991</v>
      </c>
      <c r="F25" s="743">
        <v>2088283</v>
      </c>
      <c r="G25" s="743">
        <v>292710</v>
      </c>
      <c r="H25" s="743">
        <v>422103</v>
      </c>
      <c r="I25" s="743">
        <v>74812</v>
      </c>
      <c r="J25" s="743">
        <v>1326688</v>
      </c>
      <c r="K25" s="746">
        <v>6489632</v>
      </c>
      <c r="L25" s="746">
        <v>65015</v>
      </c>
      <c r="M25" s="743">
        <v>3868219</v>
      </c>
      <c r="N25" s="743">
        <v>609311</v>
      </c>
      <c r="O25" s="743">
        <v>2209</v>
      </c>
      <c r="P25" s="743">
        <v>13</v>
      </c>
      <c r="Q25" s="743">
        <v>217752</v>
      </c>
      <c r="R25" s="743">
        <v>41102</v>
      </c>
      <c r="S25" s="743">
        <v>0</v>
      </c>
      <c r="T25" s="743">
        <v>1393341</v>
      </c>
      <c r="U25" s="743">
        <v>6196960</v>
      </c>
      <c r="V25" s="746">
        <v>292671</v>
      </c>
      <c r="W25" s="763" t="s">
        <v>51</v>
      </c>
      <c r="X25" s="748">
        <v>13</v>
      </c>
      <c r="Y25" s="55"/>
      <c r="Z25" s="48"/>
      <c r="AA25" s="48"/>
      <c r="AB25" s="48"/>
      <c r="AC25" s="48"/>
    </row>
    <row r="26" spans="1:29" s="45" customFormat="1" ht="16.5" customHeight="1">
      <c r="A26" s="741">
        <v>14</v>
      </c>
      <c r="B26" s="742" t="s">
        <v>52</v>
      </c>
      <c r="C26" s="743">
        <v>876996</v>
      </c>
      <c r="D26" s="743">
        <v>1150287</v>
      </c>
      <c r="E26" s="743">
        <v>54178</v>
      </c>
      <c r="F26" s="743">
        <v>1399724</v>
      </c>
      <c r="G26" s="743">
        <v>290167</v>
      </c>
      <c r="H26" s="743">
        <v>401721</v>
      </c>
      <c r="I26" s="743">
        <v>29885</v>
      </c>
      <c r="J26" s="743">
        <v>1281900</v>
      </c>
      <c r="K26" s="746">
        <v>5484858</v>
      </c>
      <c r="L26" s="746">
        <v>94607</v>
      </c>
      <c r="M26" s="743">
        <v>3197881</v>
      </c>
      <c r="N26" s="743">
        <v>511138</v>
      </c>
      <c r="O26" s="743">
        <v>1950</v>
      </c>
      <c r="P26" s="743">
        <v>13</v>
      </c>
      <c r="Q26" s="743">
        <v>199786</v>
      </c>
      <c r="R26" s="743">
        <v>34984</v>
      </c>
      <c r="S26" s="743">
        <v>0</v>
      </c>
      <c r="T26" s="743">
        <v>1244494</v>
      </c>
      <c r="U26" s="743">
        <v>5284853</v>
      </c>
      <c r="V26" s="746">
        <v>200005</v>
      </c>
      <c r="W26" s="763" t="s">
        <v>52</v>
      </c>
      <c r="X26" s="748">
        <v>14</v>
      </c>
      <c r="Y26" s="55"/>
      <c r="Z26" s="48"/>
      <c r="AA26" s="48"/>
      <c r="AB26" s="48"/>
      <c r="AC26" s="48"/>
    </row>
    <row r="27" spans="1:29" s="45" customFormat="1" ht="16.5" customHeight="1">
      <c r="A27" s="741">
        <v>15</v>
      </c>
      <c r="B27" s="742" t="s">
        <v>187</v>
      </c>
      <c r="C27" s="743">
        <v>5182895</v>
      </c>
      <c r="D27" s="743">
        <v>4562915</v>
      </c>
      <c r="E27" s="743">
        <v>244298</v>
      </c>
      <c r="F27" s="743">
        <v>7622642</v>
      </c>
      <c r="G27" s="743">
        <v>1160170</v>
      </c>
      <c r="H27" s="743">
        <v>2462373</v>
      </c>
      <c r="I27" s="743">
        <v>41666</v>
      </c>
      <c r="J27" s="743">
        <v>5716000</v>
      </c>
      <c r="K27" s="746">
        <v>26992959</v>
      </c>
      <c r="L27" s="746">
        <v>252751</v>
      </c>
      <c r="M27" s="743">
        <v>15345475</v>
      </c>
      <c r="N27" s="743">
        <v>2799730</v>
      </c>
      <c r="O27" s="743">
        <v>10182</v>
      </c>
      <c r="P27" s="743">
        <v>53</v>
      </c>
      <c r="Q27" s="743">
        <v>1020575</v>
      </c>
      <c r="R27" s="743">
        <v>202230</v>
      </c>
      <c r="S27" s="743">
        <v>0</v>
      </c>
      <c r="T27" s="743">
        <v>6061764</v>
      </c>
      <c r="U27" s="743">
        <v>25692760</v>
      </c>
      <c r="V27" s="746">
        <v>1300199</v>
      </c>
      <c r="W27" s="763" t="s">
        <v>187</v>
      </c>
      <c r="X27" s="748">
        <v>15</v>
      </c>
      <c r="Y27" s="55"/>
      <c r="Z27" s="48"/>
      <c r="AA27" s="48"/>
      <c r="AB27" s="48"/>
      <c r="AC27" s="48"/>
    </row>
    <row r="28" spans="1:29" s="45" customFormat="1" ht="16.5" customHeight="1">
      <c r="A28" s="741">
        <v>16</v>
      </c>
      <c r="B28" s="742" t="s">
        <v>54</v>
      </c>
      <c r="C28" s="743">
        <v>1604223</v>
      </c>
      <c r="D28" s="743">
        <v>2148527</v>
      </c>
      <c r="E28" s="743">
        <v>94834</v>
      </c>
      <c r="F28" s="743">
        <v>3361721</v>
      </c>
      <c r="G28" s="743">
        <v>526495</v>
      </c>
      <c r="H28" s="743">
        <v>715565</v>
      </c>
      <c r="I28" s="743">
        <v>5352</v>
      </c>
      <c r="J28" s="743">
        <v>2516087</v>
      </c>
      <c r="K28" s="746">
        <v>10972803</v>
      </c>
      <c r="L28" s="746">
        <v>114943</v>
      </c>
      <c r="M28" s="743">
        <v>6781656</v>
      </c>
      <c r="N28" s="743">
        <v>1138623</v>
      </c>
      <c r="O28" s="743">
        <v>4109</v>
      </c>
      <c r="P28" s="743">
        <v>21</v>
      </c>
      <c r="Q28" s="743">
        <v>385913</v>
      </c>
      <c r="R28" s="743">
        <v>63133</v>
      </c>
      <c r="S28" s="743">
        <v>0</v>
      </c>
      <c r="T28" s="743">
        <v>2377131</v>
      </c>
      <c r="U28" s="743">
        <v>10865529</v>
      </c>
      <c r="V28" s="746">
        <v>107275</v>
      </c>
      <c r="W28" s="763" t="s">
        <v>54</v>
      </c>
      <c r="X28" s="748">
        <v>16</v>
      </c>
      <c r="Y28" s="55"/>
      <c r="Z28" s="48"/>
      <c r="AA28" s="48"/>
      <c r="AB28" s="48"/>
      <c r="AC28" s="48"/>
    </row>
    <row r="29" spans="1:29" s="45" customFormat="1" ht="16.5" customHeight="1">
      <c r="A29" s="741">
        <v>17</v>
      </c>
      <c r="B29" s="742" t="s">
        <v>55</v>
      </c>
      <c r="C29" s="743">
        <v>1857252</v>
      </c>
      <c r="D29" s="743">
        <v>2082509</v>
      </c>
      <c r="E29" s="743">
        <v>367395</v>
      </c>
      <c r="F29" s="743">
        <v>3685750</v>
      </c>
      <c r="G29" s="743">
        <v>488179</v>
      </c>
      <c r="H29" s="743">
        <v>888956</v>
      </c>
      <c r="I29" s="743">
        <v>125125</v>
      </c>
      <c r="J29" s="743">
        <v>2642626</v>
      </c>
      <c r="K29" s="746">
        <v>12137792</v>
      </c>
      <c r="L29" s="746">
        <v>134206</v>
      </c>
      <c r="M29" s="743">
        <v>7120120</v>
      </c>
      <c r="N29" s="743">
        <v>1201509</v>
      </c>
      <c r="O29" s="743">
        <v>4385</v>
      </c>
      <c r="P29" s="743">
        <v>23</v>
      </c>
      <c r="Q29" s="743">
        <v>405065</v>
      </c>
      <c r="R29" s="743">
        <v>46296</v>
      </c>
      <c r="S29" s="743">
        <v>0</v>
      </c>
      <c r="T29" s="743">
        <v>2788545</v>
      </c>
      <c r="U29" s="743">
        <v>11700149</v>
      </c>
      <c r="V29" s="746">
        <v>437642</v>
      </c>
      <c r="W29" s="763" t="s">
        <v>55</v>
      </c>
      <c r="X29" s="748">
        <v>17</v>
      </c>
      <c r="Y29" s="55"/>
      <c r="Z29" s="48"/>
      <c r="AA29" s="48"/>
      <c r="AB29" s="48"/>
      <c r="AC29" s="48"/>
    </row>
    <row r="30" spans="1:29" s="45" customFormat="1" ht="16.5" customHeight="1">
      <c r="A30" s="741">
        <v>18</v>
      </c>
      <c r="B30" s="742" t="s">
        <v>56</v>
      </c>
      <c r="C30" s="743">
        <v>3500349</v>
      </c>
      <c r="D30" s="743">
        <v>3232934</v>
      </c>
      <c r="E30" s="743">
        <v>178496</v>
      </c>
      <c r="F30" s="743">
        <v>5833322</v>
      </c>
      <c r="G30" s="743">
        <v>858233</v>
      </c>
      <c r="H30" s="743">
        <v>1200747</v>
      </c>
      <c r="I30" s="743">
        <v>1004729</v>
      </c>
      <c r="J30" s="743">
        <v>3991909</v>
      </c>
      <c r="K30" s="746">
        <v>19800719</v>
      </c>
      <c r="L30" s="746">
        <v>300329</v>
      </c>
      <c r="M30" s="743">
        <v>11204734</v>
      </c>
      <c r="N30" s="743">
        <v>2019449</v>
      </c>
      <c r="O30" s="743">
        <v>7403</v>
      </c>
      <c r="P30" s="743">
        <v>39</v>
      </c>
      <c r="Q30" s="743">
        <v>701608</v>
      </c>
      <c r="R30" s="743">
        <v>152138</v>
      </c>
      <c r="S30" s="743">
        <v>0</v>
      </c>
      <c r="T30" s="743">
        <v>5266613</v>
      </c>
      <c r="U30" s="743">
        <v>19652313</v>
      </c>
      <c r="V30" s="746">
        <v>148406</v>
      </c>
      <c r="W30" s="763" t="s">
        <v>56</v>
      </c>
      <c r="X30" s="748">
        <v>18</v>
      </c>
      <c r="Y30" s="55"/>
      <c r="Z30" s="48"/>
      <c r="AA30" s="48"/>
      <c r="AB30" s="48"/>
      <c r="AC30" s="48"/>
    </row>
    <row r="31" spans="1:29" s="45" customFormat="1" ht="16.5" customHeight="1">
      <c r="A31" s="741">
        <v>19</v>
      </c>
      <c r="B31" s="742" t="s">
        <v>57</v>
      </c>
      <c r="C31" s="743">
        <v>1081385</v>
      </c>
      <c r="D31" s="743">
        <v>1204608</v>
      </c>
      <c r="E31" s="743">
        <v>104125</v>
      </c>
      <c r="F31" s="743">
        <v>1777730</v>
      </c>
      <c r="G31" s="743">
        <v>273915</v>
      </c>
      <c r="H31" s="743">
        <v>403385</v>
      </c>
      <c r="I31" s="743">
        <v>112058</v>
      </c>
      <c r="J31" s="743">
        <v>1353842</v>
      </c>
      <c r="K31" s="746">
        <v>6311048</v>
      </c>
      <c r="L31" s="746">
        <v>112417</v>
      </c>
      <c r="M31" s="743">
        <v>3713508</v>
      </c>
      <c r="N31" s="743">
        <v>616717</v>
      </c>
      <c r="O31" s="743">
        <v>2251</v>
      </c>
      <c r="P31" s="743">
        <v>12</v>
      </c>
      <c r="Q31" s="743">
        <v>221185</v>
      </c>
      <c r="R31" s="743">
        <v>38966</v>
      </c>
      <c r="S31" s="743">
        <v>0</v>
      </c>
      <c r="T31" s="743">
        <v>1427697</v>
      </c>
      <c r="U31" s="743">
        <v>6132753</v>
      </c>
      <c r="V31" s="746">
        <v>178295</v>
      </c>
      <c r="W31" s="763" t="s">
        <v>57</v>
      </c>
      <c r="X31" s="748">
        <v>19</v>
      </c>
      <c r="Y31" s="55"/>
      <c r="Z31" s="48"/>
      <c r="AA31" s="48"/>
      <c r="AB31" s="48"/>
      <c r="AC31" s="48"/>
    </row>
    <row r="32" spans="1:66" s="45" customFormat="1" ht="16.5" customHeight="1">
      <c r="A32" s="741">
        <v>20</v>
      </c>
      <c r="B32" s="742" t="s">
        <v>58</v>
      </c>
      <c r="C32" s="743">
        <v>2021951</v>
      </c>
      <c r="D32" s="743">
        <v>2101514</v>
      </c>
      <c r="E32" s="743">
        <v>102240</v>
      </c>
      <c r="F32" s="743">
        <v>3172674</v>
      </c>
      <c r="G32" s="743">
        <v>519256</v>
      </c>
      <c r="H32" s="743">
        <v>664186</v>
      </c>
      <c r="I32" s="743">
        <v>199891</v>
      </c>
      <c r="J32" s="743">
        <v>2487988</v>
      </c>
      <c r="K32" s="746">
        <v>11269701</v>
      </c>
      <c r="L32" s="746">
        <v>165227</v>
      </c>
      <c r="M32" s="743">
        <v>6714824</v>
      </c>
      <c r="N32" s="743">
        <v>1191493</v>
      </c>
      <c r="O32" s="743">
        <v>4190</v>
      </c>
      <c r="P32" s="743">
        <v>19</v>
      </c>
      <c r="Q32" s="743">
        <v>434570</v>
      </c>
      <c r="R32" s="743">
        <v>64265</v>
      </c>
      <c r="S32" s="743">
        <v>0</v>
      </c>
      <c r="T32" s="743">
        <v>2478381</v>
      </c>
      <c r="U32" s="743">
        <v>11052969</v>
      </c>
      <c r="V32" s="746">
        <v>216732</v>
      </c>
      <c r="W32" s="763" t="s">
        <v>58</v>
      </c>
      <c r="X32" s="748">
        <v>20</v>
      </c>
      <c r="Y32" s="55"/>
      <c r="Z32" s="48"/>
      <c r="AA32" s="48"/>
      <c r="AB32" s="48"/>
      <c r="AC32" s="48"/>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row>
    <row r="33" spans="1:29" s="45" customFormat="1" ht="16.5" customHeight="1">
      <c r="A33" s="741">
        <v>21</v>
      </c>
      <c r="B33" s="742" t="s">
        <v>59</v>
      </c>
      <c r="C33" s="743">
        <v>1051420</v>
      </c>
      <c r="D33" s="743">
        <v>1046732</v>
      </c>
      <c r="E33" s="743">
        <v>140342</v>
      </c>
      <c r="F33" s="743">
        <v>1690197</v>
      </c>
      <c r="G33" s="743">
        <v>268247</v>
      </c>
      <c r="H33" s="743">
        <v>389285</v>
      </c>
      <c r="I33" s="743">
        <v>317382</v>
      </c>
      <c r="J33" s="743">
        <v>1236450</v>
      </c>
      <c r="K33" s="746">
        <v>6140055</v>
      </c>
      <c r="L33" s="746">
        <v>87386</v>
      </c>
      <c r="M33" s="743">
        <v>3502496</v>
      </c>
      <c r="N33" s="743">
        <v>580067</v>
      </c>
      <c r="O33" s="743">
        <v>2117</v>
      </c>
      <c r="P33" s="743">
        <v>12</v>
      </c>
      <c r="Q33" s="743">
        <v>215291</v>
      </c>
      <c r="R33" s="743">
        <v>41739</v>
      </c>
      <c r="S33" s="743">
        <v>0</v>
      </c>
      <c r="T33" s="743">
        <v>1369718</v>
      </c>
      <c r="U33" s="743">
        <v>5798826</v>
      </c>
      <c r="V33" s="746">
        <v>341229</v>
      </c>
      <c r="W33" s="763" t="s">
        <v>59</v>
      </c>
      <c r="X33" s="748">
        <v>21</v>
      </c>
      <c r="Y33" s="55"/>
      <c r="Z33" s="48"/>
      <c r="AA33" s="48"/>
      <c r="AB33" s="48"/>
      <c r="AC33" s="48"/>
    </row>
    <row r="34" spans="1:29" s="45" customFormat="1" ht="16.5" customHeight="1">
      <c r="A34" s="741">
        <v>22</v>
      </c>
      <c r="B34" s="742" t="s">
        <v>188</v>
      </c>
      <c r="C34" s="743">
        <v>627784</v>
      </c>
      <c r="D34" s="743">
        <v>739190</v>
      </c>
      <c r="E34" s="743">
        <v>55184</v>
      </c>
      <c r="F34" s="743">
        <v>1133507</v>
      </c>
      <c r="G34" s="743">
        <v>235439</v>
      </c>
      <c r="H34" s="743">
        <v>176341</v>
      </c>
      <c r="I34" s="743">
        <v>84872</v>
      </c>
      <c r="J34" s="743">
        <v>847430</v>
      </c>
      <c r="K34" s="746">
        <v>3899747</v>
      </c>
      <c r="L34" s="746">
        <v>19376</v>
      </c>
      <c r="M34" s="743">
        <v>2319087</v>
      </c>
      <c r="N34" s="743">
        <v>389968</v>
      </c>
      <c r="O34" s="743">
        <v>1390</v>
      </c>
      <c r="P34" s="743">
        <v>6</v>
      </c>
      <c r="Q34" s="743">
        <v>138922</v>
      </c>
      <c r="R34" s="743">
        <v>32600</v>
      </c>
      <c r="S34" s="743">
        <v>0</v>
      </c>
      <c r="T34" s="743">
        <v>798846</v>
      </c>
      <c r="U34" s="743">
        <v>3700195</v>
      </c>
      <c r="V34" s="746">
        <v>199552</v>
      </c>
      <c r="W34" s="763" t="s">
        <v>188</v>
      </c>
      <c r="X34" s="748">
        <v>22</v>
      </c>
      <c r="Y34" s="55"/>
      <c r="Z34" s="48"/>
      <c r="AA34" s="48"/>
      <c r="AB34" s="48"/>
      <c r="AC34" s="48"/>
    </row>
    <row r="35" spans="1:29" s="45" customFormat="1" ht="16.5" customHeight="1">
      <c r="A35" s="741">
        <v>24</v>
      </c>
      <c r="B35" s="742" t="s">
        <v>510</v>
      </c>
      <c r="C35" s="743">
        <v>800498</v>
      </c>
      <c r="D35" s="743">
        <v>796547</v>
      </c>
      <c r="E35" s="743">
        <v>77503</v>
      </c>
      <c r="F35" s="743">
        <v>1210708</v>
      </c>
      <c r="G35" s="743">
        <v>209641</v>
      </c>
      <c r="H35" s="743">
        <v>294327</v>
      </c>
      <c r="I35" s="743">
        <v>50124</v>
      </c>
      <c r="J35" s="743">
        <v>969861</v>
      </c>
      <c r="K35" s="746">
        <v>4409208</v>
      </c>
      <c r="L35" s="746">
        <v>73646</v>
      </c>
      <c r="M35" s="743">
        <v>2603487</v>
      </c>
      <c r="N35" s="743">
        <v>459101</v>
      </c>
      <c r="O35" s="743">
        <v>1645</v>
      </c>
      <c r="P35" s="743">
        <v>9</v>
      </c>
      <c r="Q35" s="743">
        <v>176674</v>
      </c>
      <c r="R35" s="743">
        <v>27149</v>
      </c>
      <c r="S35" s="743">
        <v>0</v>
      </c>
      <c r="T35" s="743">
        <v>989730</v>
      </c>
      <c r="U35" s="743">
        <v>4331440</v>
      </c>
      <c r="V35" s="746">
        <v>77768</v>
      </c>
      <c r="W35" s="763" t="s">
        <v>510</v>
      </c>
      <c r="X35" s="748">
        <v>24</v>
      </c>
      <c r="Y35" s="55"/>
      <c r="Z35" s="48"/>
      <c r="AA35" s="48"/>
      <c r="AB35" s="48"/>
      <c r="AC35" s="48"/>
    </row>
    <row r="36" spans="1:29" s="45" customFormat="1" ht="16.5" customHeight="1">
      <c r="A36" s="741">
        <v>27</v>
      </c>
      <c r="B36" s="742" t="s">
        <v>511</v>
      </c>
      <c r="C36" s="743">
        <v>472423</v>
      </c>
      <c r="D36" s="743">
        <v>568990</v>
      </c>
      <c r="E36" s="743">
        <v>39091</v>
      </c>
      <c r="F36" s="743">
        <v>695235</v>
      </c>
      <c r="G36" s="743">
        <v>155340</v>
      </c>
      <c r="H36" s="743">
        <v>193810</v>
      </c>
      <c r="I36" s="743">
        <v>48754</v>
      </c>
      <c r="J36" s="743">
        <v>655110</v>
      </c>
      <c r="K36" s="746">
        <v>2828753</v>
      </c>
      <c r="L36" s="746">
        <v>33140</v>
      </c>
      <c r="M36" s="743">
        <v>1648392</v>
      </c>
      <c r="N36" s="743">
        <v>273873</v>
      </c>
      <c r="O36" s="743">
        <v>1021</v>
      </c>
      <c r="P36" s="743">
        <v>7</v>
      </c>
      <c r="Q36" s="743">
        <v>102624</v>
      </c>
      <c r="R36" s="743">
        <v>17610</v>
      </c>
      <c r="S36" s="743">
        <v>0</v>
      </c>
      <c r="T36" s="743">
        <v>611407</v>
      </c>
      <c r="U36" s="743">
        <v>2688073</v>
      </c>
      <c r="V36" s="746">
        <v>140680</v>
      </c>
      <c r="W36" s="763" t="s">
        <v>511</v>
      </c>
      <c r="X36" s="748">
        <v>27</v>
      </c>
      <c r="Y36" s="55"/>
      <c r="Z36" s="48"/>
      <c r="AA36" s="48"/>
      <c r="AB36" s="48"/>
      <c r="AC36" s="48"/>
    </row>
    <row r="37" spans="1:29" s="45" customFormat="1" ht="16.5" customHeight="1">
      <c r="A37" s="741">
        <v>31</v>
      </c>
      <c r="B37" s="742" t="s">
        <v>62</v>
      </c>
      <c r="C37" s="743">
        <v>724368</v>
      </c>
      <c r="D37" s="743">
        <v>760025</v>
      </c>
      <c r="E37" s="743">
        <v>117084</v>
      </c>
      <c r="F37" s="743">
        <v>1420717</v>
      </c>
      <c r="G37" s="743">
        <v>174001</v>
      </c>
      <c r="H37" s="743">
        <v>249296</v>
      </c>
      <c r="I37" s="743">
        <v>31220</v>
      </c>
      <c r="J37" s="743">
        <v>936983</v>
      </c>
      <c r="K37" s="746">
        <v>4413693</v>
      </c>
      <c r="L37" s="746">
        <v>51298</v>
      </c>
      <c r="M37" s="743">
        <v>2697551</v>
      </c>
      <c r="N37" s="743">
        <v>439143</v>
      </c>
      <c r="O37" s="743">
        <v>1577</v>
      </c>
      <c r="P37" s="743">
        <v>7</v>
      </c>
      <c r="Q37" s="743">
        <v>145396</v>
      </c>
      <c r="R37" s="743">
        <v>30629</v>
      </c>
      <c r="S37" s="743">
        <v>0</v>
      </c>
      <c r="T37" s="743">
        <v>900666</v>
      </c>
      <c r="U37" s="743">
        <v>4266267</v>
      </c>
      <c r="V37" s="746">
        <v>147427</v>
      </c>
      <c r="W37" s="763" t="s">
        <v>62</v>
      </c>
      <c r="X37" s="748">
        <v>31</v>
      </c>
      <c r="Y37" s="55"/>
      <c r="Z37" s="48"/>
      <c r="AA37" s="48"/>
      <c r="AB37" s="48"/>
      <c r="AC37" s="48"/>
    </row>
    <row r="38" spans="1:29" s="45" customFormat="1" ht="16.5" customHeight="1">
      <c r="A38" s="741">
        <v>32</v>
      </c>
      <c r="B38" s="742" t="s">
        <v>63</v>
      </c>
      <c r="C38" s="743">
        <v>703613</v>
      </c>
      <c r="D38" s="743">
        <v>951718</v>
      </c>
      <c r="E38" s="743">
        <v>20359</v>
      </c>
      <c r="F38" s="743">
        <v>1262314</v>
      </c>
      <c r="G38" s="743">
        <v>220030</v>
      </c>
      <c r="H38" s="743">
        <v>323736</v>
      </c>
      <c r="I38" s="743">
        <v>716530</v>
      </c>
      <c r="J38" s="743">
        <v>1747637</v>
      </c>
      <c r="K38" s="746">
        <v>5945937</v>
      </c>
      <c r="L38" s="746">
        <v>39060</v>
      </c>
      <c r="M38" s="743">
        <v>2788402</v>
      </c>
      <c r="N38" s="743">
        <v>463711</v>
      </c>
      <c r="O38" s="743">
        <v>1667</v>
      </c>
      <c r="P38" s="743">
        <v>8</v>
      </c>
      <c r="Q38" s="743">
        <v>147628</v>
      </c>
      <c r="R38" s="743">
        <v>35148</v>
      </c>
      <c r="S38" s="743">
        <v>0</v>
      </c>
      <c r="T38" s="743">
        <v>1727104</v>
      </c>
      <c r="U38" s="743">
        <v>5202729</v>
      </c>
      <c r="V38" s="746">
        <v>743208</v>
      </c>
      <c r="W38" s="763" t="s">
        <v>63</v>
      </c>
      <c r="X38" s="748">
        <v>32</v>
      </c>
      <c r="Y38" s="55"/>
      <c r="Z38" s="48"/>
      <c r="AA38" s="48"/>
      <c r="AB38" s="48"/>
      <c r="AC38" s="48"/>
    </row>
    <row r="39" spans="1:29" s="45" customFormat="1" ht="16.5" customHeight="1">
      <c r="A39" s="741">
        <v>37</v>
      </c>
      <c r="B39" s="742" t="s">
        <v>64</v>
      </c>
      <c r="C39" s="743">
        <v>269087</v>
      </c>
      <c r="D39" s="743">
        <v>357862</v>
      </c>
      <c r="E39" s="743">
        <v>29774</v>
      </c>
      <c r="F39" s="743">
        <v>531608</v>
      </c>
      <c r="G39" s="743">
        <v>116535</v>
      </c>
      <c r="H39" s="743">
        <v>132523</v>
      </c>
      <c r="I39" s="743">
        <v>21800</v>
      </c>
      <c r="J39" s="743">
        <v>399821</v>
      </c>
      <c r="K39" s="746">
        <v>1859011</v>
      </c>
      <c r="L39" s="746">
        <v>32006</v>
      </c>
      <c r="M39" s="743">
        <v>1055626</v>
      </c>
      <c r="N39" s="743">
        <v>175449</v>
      </c>
      <c r="O39" s="743">
        <v>636</v>
      </c>
      <c r="P39" s="743">
        <v>4</v>
      </c>
      <c r="Q39" s="743">
        <v>65341</v>
      </c>
      <c r="R39" s="743">
        <v>15689</v>
      </c>
      <c r="S39" s="743">
        <v>0</v>
      </c>
      <c r="T39" s="743">
        <v>418182</v>
      </c>
      <c r="U39" s="743">
        <v>1762933</v>
      </c>
      <c r="V39" s="746">
        <v>96078</v>
      </c>
      <c r="W39" s="763" t="s">
        <v>64</v>
      </c>
      <c r="X39" s="748">
        <v>37</v>
      </c>
      <c r="Y39" s="55"/>
      <c r="Z39" s="48"/>
      <c r="AA39" s="48"/>
      <c r="AB39" s="48"/>
      <c r="AC39" s="48"/>
    </row>
    <row r="40" spans="1:29" s="45" customFormat="1" ht="16.5" customHeight="1">
      <c r="A40" s="741">
        <v>39</v>
      </c>
      <c r="B40" s="742" t="s">
        <v>65</v>
      </c>
      <c r="C40" s="743">
        <v>357911</v>
      </c>
      <c r="D40" s="743">
        <v>422964</v>
      </c>
      <c r="E40" s="743">
        <v>28497</v>
      </c>
      <c r="F40" s="743">
        <v>707064</v>
      </c>
      <c r="G40" s="743">
        <v>138725</v>
      </c>
      <c r="H40" s="743">
        <v>142376</v>
      </c>
      <c r="I40" s="743">
        <v>20</v>
      </c>
      <c r="J40" s="743">
        <v>485196</v>
      </c>
      <c r="K40" s="746">
        <v>2282753</v>
      </c>
      <c r="L40" s="746">
        <v>49840</v>
      </c>
      <c r="M40" s="743">
        <v>1367997</v>
      </c>
      <c r="N40" s="743">
        <v>250093</v>
      </c>
      <c r="O40" s="743">
        <v>883</v>
      </c>
      <c r="P40" s="743">
        <v>5</v>
      </c>
      <c r="Q40" s="743">
        <v>72866</v>
      </c>
      <c r="R40" s="743">
        <v>17278</v>
      </c>
      <c r="S40" s="743">
        <v>0</v>
      </c>
      <c r="T40" s="743">
        <v>487290</v>
      </c>
      <c r="U40" s="743">
        <v>2246251</v>
      </c>
      <c r="V40" s="746">
        <v>36502</v>
      </c>
      <c r="W40" s="763" t="s">
        <v>65</v>
      </c>
      <c r="X40" s="748">
        <v>39</v>
      </c>
      <c r="Y40" s="55"/>
      <c r="Z40" s="48"/>
      <c r="AA40" s="48"/>
      <c r="AB40" s="48"/>
      <c r="AC40" s="48"/>
    </row>
    <row r="41" spans="1:29" s="45" customFormat="1" ht="16.5" customHeight="1">
      <c r="A41" s="741">
        <v>40</v>
      </c>
      <c r="B41" s="742" t="s">
        <v>512</v>
      </c>
      <c r="C41" s="743">
        <v>247602</v>
      </c>
      <c r="D41" s="743">
        <v>362446</v>
      </c>
      <c r="E41" s="743">
        <v>12101</v>
      </c>
      <c r="F41" s="743">
        <v>436949</v>
      </c>
      <c r="G41" s="743">
        <v>118271</v>
      </c>
      <c r="H41" s="743">
        <v>74940</v>
      </c>
      <c r="I41" s="743">
        <v>23336</v>
      </c>
      <c r="J41" s="743">
        <v>389586</v>
      </c>
      <c r="K41" s="746">
        <v>1665232</v>
      </c>
      <c r="L41" s="746">
        <v>28740</v>
      </c>
      <c r="M41" s="743">
        <v>992968</v>
      </c>
      <c r="N41" s="743">
        <v>154588</v>
      </c>
      <c r="O41" s="743">
        <v>556</v>
      </c>
      <c r="P41" s="743">
        <v>3</v>
      </c>
      <c r="Q41" s="743">
        <v>53454</v>
      </c>
      <c r="R41" s="743">
        <v>12849</v>
      </c>
      <c r="S41" s="743">
        <v>0</v>
      </c>
      <c r="T41" s="743">
        <v>332349</v>
      </c>
      <c r="U41" s="743">
        <v>1575508</v>
      </c>
      <c r="V41" s="746">
        <v>89724</v>
      </c>
      <c r="W41" s="763" t="s">
        <v>512</v>
      </c>
      <c r="X41" s="748">
        <v>40</v>
      </c>
      <c r="Y41" s="55"/>
      <c r="Z41" s="48"/>
      <c r="AA41" s="48"/>
      <c r="AB41" s="48"/>
      <c r="AC41" s="48"/>
    </row>
    <row r="42" spans="1:29" s="45" customFormat="1" ht="16.5" customHeight="1">
      <c r="A42" s="741">
        <v>42</v>
      </c>
      <c r="B42" s="742" t="s">
        <v>66</v>
      </c>
      <c r="C42" s="743">
        <v>653144</v>
      </c>
      <c r="D42" s="743">
        <v>715744</v>
      </c>
      <c r="E42" s="743">
        <v>81860</v>
      </c>
      <c r="F42" s="743">
        <v>1164219</v>
      </c>
      <c r="G42" s="743">
        <v>186377</v>
      </c>
      <c r="H42" s="743">
        <v>230577</v>
      </c>
      <c r="I42" s="743">
        <v>147075</v>
      </c>
      <c r="J42" s="743">
        <v>827430</v>
      </c>
      <c r="K42" s="746">
        <v>4006425</v>
      </c>
      <c r="L42" s="746">
        <v>48743</v>
      </c>
      <c r="M42" s="743">
        <v>2253241</v>
      </c>
      <c r="N42" s="743">
        <v>410311</v>
      </c>
      <c r="O42" s="743">
        <v>1488</v>
      </c>
      <c r="P42" s="743">
        <v>7</v>
      </c>
      <c r="Q42" s="743">
        <v>136072</v>
      </c>
      <c r="R42" s="743">
        <v>16026</v>
      </c>
      <c r="S42" s="743">
        <v>0</v>
      </c>
      <c r="T42" s="743">
        <v>860516</v>
      </c>
      <c r="U42" s="743">
        <v>3726405</v>
      </c>
      <c r="V42" s="746">
        <v>280020</v>
      </c>
      <c r="W42" s="763" t="s">
        <v>66</v>
      </c>
      <c r="X42" s="748">
        <v>42</v>
      </c>
      <c r="Y42" s="55"/>
      <c r="Z42" s="48"/>
      <c r="AA42" s="48"/>
      <c r="AB42" s="48"/>
      <c r="AC42" s="48"/>
    </row>
    <row r="43" spans="1:29" s="45" customFormat="1" ht="16.5" customHeight="1">
      <c r="A43" s="741">
        <v>43</v>
      </c>
      <c r="B43" s="742" t="s">
        <v>513</v>
      </c>
      <c r="C43" s="743">
        <v>1664448</v>
      </c>
      <c r="D43" s="743">
        <v>2135988</v>
      </c>
      <c r="E43" s="743">
        <v>132798</v>
      </c>
      <c r="F43" s="743">
        <v>2767909</v>
      </c>
      <c r="G43" s="743">
        <v>494706</v>
      </c>
      <c r="H43" s="743">
        <v>697827</v>
      </c>
      <c r="I43" s="743">
        <v>88182</v>
      </c>
      <c r="J43" s="743">
        <v>2358198</v>
      </c>
      <c r="K43" s="746">
        <v>10340055</v>
      </c>
      <c r="L43" s="746">
        <v>130013</v>
      </c>
      <c r="M43" s="743">
        <v>6153334</v>
      </c>
      <c r="N43" s="743">
        <v>1061459</v>
      </c>
      <c r="O43" s="743">
        <v>3807</v>
      </c>
      <c r="P43" s="743">
        <v>20</v>
      </c>
      <c r="Q43" s="743">
        <v>378686</v>
      </c>
      <c r="R43" s="743">
        <v>52558</v>
      </c>
      <c r="S43" s="743">
        <v>0</v>
      </c>
      <c r="T43" s="743">
        <v>2268140</v>
      </c>
      <c r="U43" s="743">
        <v>10048017</v>
      </c>
      <c r="V43" s="746">
        <v>292038</v>
      </c>
      <c r="W43" s="763" t="s">
        <v>513</v>
      </c>
      <c r="X43" s="748">
        <v>43</v>
      </c>
      <c r="Y43" s="55"/>
      <c r="Z43" s="48"/>
      <c r="AA43" s="48"/>
      <c r="AB43" s="48"/>
      <c r="AC43" s="48"/>
    </row>
    <row r="44" spans="1:29" s="45" customFormat="1" ht="16.5" customHeight="1">
      <c r="A44" s="741">
        <v>45</v>
      </c>
      <c r="B44" s="742" t="s">
        <v>67</v>
      </c>
      <c r="C44" s="743">
        <v>324476</v>
      </c>
      <c r="D44" s="743">
        <v>489758</v>
      </c>
      <c r="E44" s="743">
        <v>22347</v>
      </c>
      <c r="F44" s="743">
        <v>776766</v>
      </c>
      <c r="G44" s="743">
        <v>136527</v>
      </c>
      <c r="H44" s="743">
        <v>137538</v>
      </c>
      <c r="I44" s="743">
        <v>684</v>
      </c>
      <c r="J44" s="743">
        <v>544953</v>
      </c>
      <c r="K44" s="746">
        <v>2433050</v>
      </c>
      <c r="L44" s="746">
        <v>23679</v>
      </c>
      <c r="M44" s="743">
        <v>1546847</v>
      </c>
      <c r="N44" s="743">
        <v>228934</v>
      </c>
      <c r="O44" s="743">
        <v>812</v>
      </c>
      <c r="P44" s="743">
        <v>5</v>
      </c>
      <c r="Q44" s="743">
        <v>74658</v>
      </c>
      <c r="R44" s="743">
        <v>17557</v>
      </c>
      <c r="S44" s="743">
        <v>0</v>
      </c>
      <c r="T44" s="743">
        <v>497142</v>
      </c>
      <c r="U44" s="743">
        <v>2389632</v>
      </c>
      <c r="V44" s="746">
        <v>43418</v>
      </c>
      <c r="W44" s="763" t="s">
        <v>67</v>
      </c>
      <c r="X44" s="748">
        <v>45</v>
      </c>
      <c r="Y44" s="55"/>
      <c r="Z44" s="48"/>
      <c r="AA44" s="48"/>
      <c r="AB44" s="48"/>
      <c r="AC44" s="48"/>
    </row>
    <row r="45" spans="1:29" s="45" customFormat="1" ht="16.5" customHeight="1">
      <c r="A45" s="741">
        <v>46</v>
      </c>
      <c r="B45" s="742" t="s">
        <v>68</v>
      </c>
      <c r="C45" s="743">
        <v>363416</v>
      </c>
      <c r="D45" s="743">
        <v>548386</v>
      </c>
      <c r="E45" s="743">
        <v>46436</v>
      </c>
      <c r="F45" s="743">
        <v>657351</v>
      </c>
      <c r="G45" s="743">
        <v>129008</v>
      </c>
      <c r="H45" s="743">
        <v>147729</v>
      </c>
      <c r="I45" s="743">
        <v>3501</v>
      </c>
      <c r="J45" s="743">
        <v>571569</v>
      </c>
      <c r="K45" s="746">
        <v>2467398</v>
      </c>
      <c r="L45" s="746">
        <v>45221</v>
      </c>
      <c r="M45" s="743">
        <v>1511807</v>
      </c>
      <c r="N45" s="743">
        <v>235451</v>
      </c>
      <c r="O45" s="743">
        <v>860</v>
      </c>
      <c r="P45" s="743">
        <v>6</v>
      </c>
      <c r="Q45" s="743">
        <v>89489</v>
      </c>
      <c r="R45" s="743">
        <v>7262</v>
      </c>
      <c r="S45" s="743">
        <v>0</v>
      </c>
      <c r="T45" s="743">
        <v>542095</v>
      </c>
      <c r="U45" s="743">
        <v>2432191</v>
      </c>
      <c r="V45" s="746">
        <v>35207</v>
      </c>
      <c r="W45" s="763" t="s">
        <v>68</v>
      </c>
      <c r="X45" s="748">
        <v>46</v>
      </c>
      <c r="Y45" s="55"/>
      <c r="Z45" s="48"/>
      <c r="AA45" s="48"/>
      <c r="AB45" s="48"/>
      <c r="AC45" s="48"/>
    </row>
    <row r="46" spans="1:29" s="45" customFormat="1" ht="16.5" customHeight="1">
      <c r="A46" s="766">
        <v>50</v>
      </c>
      <c r="B46" s="767" t="s">
        <v>514</v>
      </c>
      <c r="C46" s="743">
        <v>971131</v>
      </c>
      <c r="D46" s="743">
        <v>962773</v>
      </c>
      <c r="E46" s="743">
        <v>75684</v>
      </c>
      <c r="F46" s="743">
        <v>1415953</v>
      </c>
      <c r="G46" s="743">
        <v>275454</v>
      </c>
      <c r="H46" s="743">
        <v>341941</v>
      </c>
      <c r="I46" s="743">
        <v>15029</v>
      </c>
      <c r="J46" s="743">
        <v>1182343</v>
      </c>
      <c r="K46" s="746">
        <v>5240309</v>
      </c>
      <c r="L46" s="746">
        <v>89748</v>
      </c>
      <c r="M46" s="743">
        <v>3025339</v>
      </c>
      <c r="N46" s="743">
        <v>523665</v>
      </c>
      <c r="O46" s="743">
        <v>1951</v>
      </c>
      <c r="P46" s="743">
        <v>12</v>
      </c>
      <c r="Q46" s="743">
        <v>200422</v>
      </c>
      <c r="R46" s="743">
        <v>38266</v>
      </c>
      <c r="S46" s="743">
        <v>0</v>
      </c>
      <c r="T46" s="743">
        <v>1187418</v>
      </c>
      <c r="U46" s="743">
        <v>5066822</v>
      </c>
      <c r="V46" s="746">
        <v>173487</v>
      </c>
      <c r="W46" s="763" t="s">
        <v>514</v>
      </c>
      <c r="X46" s="748">
        <v>50</v>
      </c>
      <c r="Y46" s="55"/>
      <c r="Z46" s="48"/>
      <c r="AA46" s="48"/>
      <c r="AB46" s="48"/>
      <c r="AC46" s="48"/>
    </row>
    <row r="47" spans="1:29" s="45" customFormat="1" ht="16.5" customHeight="1">
      <c r="A47" s="741">
        <v>57</v>
      </c>
      <c r="B47" s="742" t="s">
        <v>515</v>
      </c>
      <c r="C47" s="743">
        <v>378546</v>
      </c>
      <c r="D47" s="743">
        <v>499975</v>
      </c>
      <c r="E47" s="743">
        <v>42007</v>
      </c>
      <c r="F47" s="743">
        <v>715812</v>
      </c>
      <c r="G47" s="743">
        <v>170854</v>
      </c>
      <c r="H47" s="743">
        <v>147788</v>
      </c>
      <c r="I47" s="743">
        <v>0</v>
      </c>
      <c r="J47" s="743">
        <v>553401</v>
      </c>
      <c r="K47" s="746">
        <v>2508383</v>
      </c>
      <c r="L47" s="746">
        <v>37770</v>
      </c>
      <c r="M47" s="743">
        <v>1454475</v>
      </c>
      <c r="N47" s="743">
        <v>260178</v>
      </c>
      <c r="O47" s="743">
        <v>976</v>
      </c>
      <c r="P47" s="743">
        <v>7</v>
      </c>
      <c r="Q47" s="743">
        <v>96781</v>
      </c>
      <c r="R47" s="743">
        <v>15175</v>
      </c>
      <c r="S47" s="743">
        <v>0</v>
      </c>
      <c r="T47" s="743">
        <v>636496</v>
      </c>
      <c r="U47" s="743">
        <v>2501859</v>
      </c>
      <c r="V47" s="746">
        <v>6524</v>
      </c>
      <c r="W47" s="763" t="s">
        <v>515</v>
      </c>
      <c r="X47" s="748">
        <v>57</v>
      </c>
      <c r="Y47" s="55"/>
      <c r="Z47" s="48"/>
      <c r="AA47" s="48"/>
      <c r="AB47" s="48"/>
      <c r="AC47" s="48"/>
    </row>
    <row r="48" spans="1:29" s="45" customFormat="1" ht="16.5" customHeight="1">
      <c r="A48" s="741">
        <v>62</v>
      </c>
      <c r="B48" s="742" t="s">
        <v>516</v>
      </c>
      <c r="C48" s="743">
        <v>299981</v>
      </c>
      <c r="D48" s="743">
        <v>394681</v>
      </c>
      <c r="E48" s="743">
        <v>30773</v>
      </c>
      <c r="F48" s="743">
        <v>624744</v>
      </c>
      <c r="G48" s="743">
        <v>182407</v>
      </c>
      <c r="H48" s="743">
        <v>117089</v>
      </c>
      <c r="I48" s="743">
        <v>7177</v>
      </c>
      <c r="J48" s="743">
        <v>408617</v>
      </c>
      <c r="K48" s="746">
        <v>2065469</v>
      </c>
      <c r="L48" s="746">
        <v>6547</v>
      </c>
      <c r="M48" s="743">
        <v>1178656</v>
      </c>
      <c r="N48" s="743">
        <v>205498</v>
      </c>
      <c r="O48" s="743">
        <v>754</v>
      </c>
      <c r="P48" s="743">
        <v>5</v>
      </c>
      <c r="Q48" s="743">
        <v>84055</v>
      </c>
      <c r="R48" s="743">
        <v>10134</v>
      </c>
      <c r="S48" s="743">
        <v>0</v>
      </c>
      <c r="T48" s="743">
        <v>461503</v>
      </c>
      <c r="U48" s="743">
        <v>1947151</v>
      </c>
      <c r="V48" s="746">
        <v>118319</v>
      </c>
      <c r="W48" s="763" t="s">
        <v>516</v>
      </c>
      <c r="X48" s="748">
        <v>62</v>
      </c>
      <c r="Y48" s="55"/>
      <c r="Z48" s="48"/>
      <c r="AA48" s="48"/>
      <c r="AB48" s="48"/>
      <c r="AC48" s="48"/>
    </row>
    <row r="49" spans="1:29" s="45" customFormat="1" ht="16.5" customHeight="1">
      <c r="A49" s="741">
        <v>65</v>
      </c>
      <c r="B49" s="742" t="s">
        <v>189</v>
      </c>
      <c r="C49" s="743">
        <v>525065</v>
      </c>
      <c r="D49" s="743">
        <v>703796</v>
      </c>
      <c r="E49" s="743">
        <v>91138</v>
      </c>
      <c r="F49" s="743">
        <v>995346</v>
      </c>
      <c r="G49" s="743">
        <v>201164</v>
      </c>
      <c r="H49" s="743">
        <v>218411</v>
      </c>
      <c r="I49" s="743">
        <v>99289</v>
      </c>
      <c r="J49" s="743">
        <v>749518</v>
      </c>
      <c r="K49" s="746">
        <v>3583727</v>
      </c>
      <c r="L49" s="746">
        <v>25861</v>
      </c>
      <c r="M49" s="743">
        <v>2127557</v>
      </c>
      <c r="N49" s="743">
        <v>339720</v>
      </c>
      <c r="O49" s="743">
        <v>1231</v>
      </c>
      <c r="P49" s="743">
        <v>8</v>
      </c>
      <c r="Q49" s="743">
        <v>122212</v>
      </c>
      <c r="R49" s="743">
        <v>14868</v>
      </c>
      <c r="S49" s="743">
        <v>0</v>
      </c>
      <c r="T49" s="743">
        <v>811049</v>
      </c>
      <c r="U49" s="743">
        <v>3442506</v>
      </c>
      <c r="V49" s="746">
        <v>141221</v>
      </c>
      <c r="W49" s="763" t="s">
        <v>189</v>
      </c>
      <c r="X49" s="748">
        <v>65</v>
      </c>
      <c r="Y49" s="55"/>
      <c r="Z49" s="48"/>
      <c r="AA49" s="48"/>
      <c r="AB49" s="48"/>
      <c r="AC49" s="48"/>
    </row>
    <row r="50" spans="1:29" s="45" customFormat="1" ht="16.5" customHeight="1">
      <c r="A50" s="741">
        <v>70</v>
      </c>
      <c r="B50" s="742" t="s">
        <v>517</v>
      </c>
      <c r="C50" s="743">
        <v>638722</v>
      </c>
      <c r="D50" s="743">
        <v>801786</v>
      </c>
      <c r="E50" s="743">
        <v>76753</v>
      </c>
      <c r="F50" s="743">
        <v>1149459</v>
      </c>
      <c r="G50" s="743">
        <v>210647</v>
      </c>
      <c r="H50" s="743">
        <v>270291</v>
      </c>
      <c r="I50" s="743">
        <v>341</v>
      </c>
      <c r="J50" s="743">
        <v>931448</v>
      </c>
      <c r="K50" s="746">
        <v>4079447</v>
      </c>
      <c r="L50" s="746">
        <v>57774</v>
      </c>
      <c r="M50" s="743">
        <v>2401264</v>
      </c>
      <c r="N50" s="743">
        <v>391075</v>
      </c>
      <c r="O50" s="743">
        <v>1445</v>
      </c>
      <c r="P50" s="743">
        <v>9</v>
      </c>
      <c r="Q50" s="743">
        <v>140368</v>
      </c>
      <c r="R50" s="743">
        <v>25264</v>
      </c>
      <c r="S50" s="743">
        <v>0</v>
      </c>
      <c r="T50" s="743">
        <v>881175</v>
      </c>
      <c r="U50" s="743">
        <v>3898375</v>
      </c>
      <c r="V50" s="746">
        <v>181072</v>
      </c>
      <c r="W50" s="763" t="s">
        <v>517</v>
      </c>
      <c r="X50" s="748">
        <v>70</v>
      </c>
      <c r="Y50" s="55"/>
      <c r="Z50" s="48"/>
      <c r="AA50" s="48"/>
      <c r="AB50" s="48"/>
      <c r="AC50" s="48"/>
    </row>
    <row r="51" spans="1:29" s="45" customFormat="1" ht="16.5" customHeight="1">
      <c r="A51" s="741">
        <v>73</v>
      </c>
      <c r="B51" s="742" t="s">
        <v>191</v>
      </c>
      <c r="C51" s="743">
        <v>1402509</v>
      </c>
      <c r="D51" s="743">
        <v>1635560</v>
      </c>
      <c r="E51" s="743">
        <v>168523</v>
      </c>
      <c r="F51" s="743">
        <v>2300095</v>
      </c>
      <c r="G51" s="743">
        <v>440763</v>
      </c>
      <c r="H51" s="743">
        <v>499011</v>
      </c>
      <c r="I51" s="743">
        <v>521257</v>
      </c>
      <c r="J51" s="743">
        <v>1896341</v>
      </c>
      <c r="K51" s="746">
        <v>8864058</v>
      </c>
      <c r="L51" s="746">
        <v>96479</v>
      </c>
      <c r="M51" s="743">
        <v>5028875</v>
      </c>
      <c r="N51" s="743">
        <v>819166</v>
      </c>
      <c r="O51" s="743">
        <v>3005</v>
      </c>
      <c r="P51" s="743">
        <v>19</v>
      </c>
      <c r="Q51" s="743">
        <v>297514</v>
      </c>
      <c r="R51" s="743">
        <v>54803</v>
      </c>
      <c r="S51" s="743">
        <v>0</v>
      </c>
      <c r="T51" s="743">
        <v>1990738</v>
      </c>
      <c r="U51" s="743">
        <v>8290598</v>
      </c>
      <c r="V51" s="746">
        <v>573460</v>
      </c>
      <c r="W51" s="763" t="s">
        <v>191</v>
      </c>
      <c r="X51" s="748">
        <v>73</v>
      </c>
      <c r="Y51" s="55"/>
      <c r="Z51" s="48"/>
      <c r="AA51" s="48"/>
      <c r="AB51" s="48"/>
      <c r="AC51" s="48"/>
    </row>
    <row r="52" spans="1:29" s="45" customFormat="1" ht="16.5" customHeight="1">
      <c r="A52" s="741">
        <v>79</v>
      </c>
      <c r="B52" s="742" t="s">
        <v>193</v>
      </c>
      <c r="C52" s="743">
        <v>907258</v>
      </c>
      <c r="D52" s="743">
        <v>1125972</v>
      </c>
      <c r="E52" s="743">
        <v>92931</v>
      </c>
      <c r="F52" s="743">
        <v>1431092</v>
      </c>
      <c r="G52" s="743">
        <v>270244</v>
      </c>
      <c r="H52" s="743">
        <v>369540</v>
      </c>
      <c r="I52" s="743">
        <v>92650</v>
      </c>
      <c r="J52" s="743">
        <v>1239838</v>
      </c>
      <c r="K52" s="746">
        <v>5529527</v>
      </c>
      <c r="L52" s="746">
        <v>72295</v>
      </c>
      <c r="M52" s="743">
        <v>3277576</v>
      </c>
      <c r="N52" s="743">
        <v>540252</v>
      </c>
      <c r="O52" s="743">
        <v>1964</v>
      </c>
      <c r="P52" s="743">
        <v>12</v>
      </c>
      <c r="Q52" s="743">
        <v>197591</v>
      </c>
      <c r="R52" s="743">
        <v>36186</v>
      </c>
      <c r="S52" s="743">
        <v>0</v>
      </c>
      <c r="T52" s="743">
        <v>1271719</v>
      </c>
      <c r="U52" s="743">
        <v>5397595</v>
      </c>
      <c r="V52" s="746">
        <v>131931</v>
      </c>
      <c r="W52" s="763" t="s">
        <v>518</v>
      </c>
      <c r="X52" s="748">
        <v>79</v>
      </c>
      <c r="Y52" s="55"/>
      <c r="Z52" s="48"/>
      <c r="AA52" s="48"/>
      <c r="AB52" s="48"/>
      <c r="AC52" s="48"/>
    </row>
    <row r="53" spans="1:29" s="45" customFormat="1" ht="16.5" customHeight="1">
      <c r="A53" s="741">
        <v>86</v>
      </c>
      <c r="B53" s="742" t="s">
        <v>519</v>
      </c>
      <c r="C53" s="743">
        <v>1443889</v>
      </c>
      <c r="D53" s="743">
        <v>1194828</v>
      </c>
      <c r="E53" s="743">
        <v>83228</v>
      </c>
      <c r="F53" s="743">
        <v>1896478</v>
      </c>
      <c r="G53" s="743">
        <v>367612</v>
      </c>
      <c r="H53" s="743">
        <v>456922</v>
      </c>
      <c r="I53" s="743">
        <v>139605</v>
      </c>
      <c r="J53" s="743">
        <v>1567685</v>
      </c>
      <c r="K53" s="746">
        <v>7150247</v>
      </c>
      <c r="L53" s="746">
        <v>24417</v>
      </c>
      <c r="M53" s="743">
        <v>4022218</v>
      </c>
      <c r="N53" s="743">
        <v>737724</v>
      </c>
      <c r="O53" s="743">
        <v>2712</v>
      </c>
      <c r="P53" s="743">
        <v>17</v>
      </c>
      <c r="Q53" s="743">
        <v>307626</v>
      </c>
      <c r="R53" s="743">
        <v>43051</v>
      </c>
      <c r="S53" s="743">
        <v>0</v>
      </c>
      <c r="T53" s="743">
        <v>1805989</v>
      </c>
      <c r="U53" s="743">
        <v>6943754</v>
      </c>
      <c r="V53" s="746">
        <v>206493</v>
      </c>
      <c r="W53" s="763" t="s">
        <v>519</v>
      </c>
      <c r="X53" s="748">
        <v>86</v>
      </c>
      <c r="Y53" s="55"/>
      <c r="Z53" s="48"/>
      <c r="AA53" s="48"/>
      <c r="AB53" s="48"/>
      <c r="AC53" s="48"/>
    </row>
    <row r="54" spans="1:29" s="45" customFormat="1" ht="16.5" customHeight="1">
      <c r="A54" s="741">
        <v>93</v>
      </c>
      <c r="B54" s="742" t="s">
        <v>195</v>
      </c>
      <c r="C54" s="743">
        <v>1696272</v>
      </c>
      <c r="D54" s="743">
        <v>1441947</v>
      </c>
      <c r="E54" s="743">
        <v>97287</v>
      </c>
      <c r="F54" s="743">
        <v>1829438</v>
      </c>
      <c r="G54" s="743">
        <v>422357</v>
      </c>
      <c r="H54" s="743">
        <v>372399</v>
      </c>
      <c r="I54" s="743">
        <v>196848</v>
      </c>
      <c r="J54" s="743">
        <v>1811651</v>
      </c>
      <c r="K54" s="746">
        <v>7868198</v>
      </c>
      <c r="L54" s="746">
        <v>27528</v>
      </c>
      <c r="M54" s="743">
        <v>4452368</v>
      </c>
      <c r="N54" s="743">
        <v>794645</v>
      </c>
      <c r="O54" s="743">
        <v>2901</v>
      </c>
      <c r="P54" s="743">
        <v>18</v>
      </c>
      <c r="Q54" s="743">
        <v>342954</v>
      </c>
      <c r="R54" s="743">
        <v>38064</v>
      </c>
      <c r="S54" s="743">
        <v>0</v>
      </c>
      <c r="T54" s="743">
        <v>1985137</v>
      </c>
      <c r="U54" s="743">
        <v>7643614</v>
      </c>
      <c r="V54" s="746">
        <v>224584</v>
      </c>
      <c r="W54" s="763" t="s">
        <v>195</v>
      </c>
      <c r="X54" s="748">
        <v>93</v>
      </c>
      <c r="Y54" s="55"/>
      <c r="Z54" s="48"/>
      <c r="AA54" s="48"/>
      <c r="AB54" s="48"/>
      <c r="AC54" s="48"/>
    </row>
    <row r="55" spans="1:29" s="45" customFormat="1" ht="16.5" customHeight="1">
      <c r="A55" s="768">
        <v>95</v>
      </c>
      <c r="B55" s="769" t="s">
        <v>197</v>
      </c>
      <c r="C55" s="750">
        <v>1887303</v>
      </c>
      <c r="D55" s="750">
        <v>2126792</v>
      </c>
      <c r="E55" s="753">
        <v>136788</v>
      </c>
      <c r="F55" s="753">
        <v>2726459</v>
      </c>
      <c r="G55" s="753">
        <v>712117</v>
      </c>
      <c r="H55" s="753">
        <v>719039</v>
      </c>
      <c r="I55" s="753">
        <v>337371</v>
      </c>
      <c r="J55" s="753">
        <v>2345916</v>
      </c>
      <c r="K55" s="750">
        <v>10991787</v>
      </c>
      <c r="L55" s="750">
        <v>133670</v>
      </c>
      <c r="M55" s="753">
        <v>5966192</v>
      </c>
      <c r="N55" s="753">
        <v>1138304</v>
      </c>
      <c r="O55" s="750">
        <v>4198</v>
      </c>
      <c r="P55" s="753">
        <v>25</v>
      </c>
      <c r="Q55" s="753">
        <v>474402</v>
      </c>
      <c r="R55" s="750">
        <v>125601</v>
      </c>
      <c r="S55" s="753">
        <v>0</v>
      </c>
      <c r="T55" s="750">
        <v>2674448</v>
      </c>
      <c r="U55" s="753">
        <v>10516839</v>
      </c>
      <c r="V55" s="750">
        <v>474947</v>
      </c>
      <c r="W55" s="770" t="s">
        <v>197</v>
      </c>
      <c r="X55" s="771">
        <v>95</v>
      </c>
      <c r="Y55" s="55"/>
      <c r="Z55" s="48"/>
      <c r="AA55" s="48"/>
      <c r="AB55" s="48"/>
      <c r="AC55" s="48"/>
    </row>
    <row r="56" spans="1:29" s="45" customFormat="1" ht="16.5" customHeight="1">
      <c r="A56" s="741">
        <v>301</v>
      </c>
      <c r="B56" s="742" t="s">
        <v>70</v>
      </c>
      <c r="C56" s="743">
        <v>178910</v>
      </c>
      <c r="D56" s="743">
        <v>216979</v>
      </c>
      <c r="E56" s="743">
        <v>0</v>
      </c>
      <c r="F56" s="743">
        <v>41460</v>
      </c>
      <c r="G56" s="743">
        <v>1422</v>
      </c>
      <c r="H56" s="743">
        <v>0</v>
      </c>
      <c r="I56" s="743">
        <v>107191</v>
      </c>
      <c r="J56" s="743">
        <v>15333</v>
      </c>
      <c r="K56" s="746">
        <v>561294</v>
      </c>
      <c r="L56" s="746">
        <v>41405</v>
      </c>
      <c r="M56" s="743">
        <v>307743</v>
      </c>
      <c r="N56" s="743">
        <v>68249</v>
      </c>
      <c r="O56" s="743">
        <v>253</v>
      </c>
      <c r="P56" s="743">
        <v>2</v>
      </c>
      <c r="Q56" s="743">
        <v>32035</v>
      </c>
      <c r="R56" s="743">
        <v>9815</v>
      </c>
      <c r="S56" s="743">
        <v>0</v>
      </c>
      <c r="T56" s="743">
        <v>21303</v>
      </c>
      <c r="U56" s="743">
        <v>480805</v>
      </c>
      <c r="V56" s="746">
        <v>80489</v>
      </c>
      <c r="W56" s="763" t="s">
        <v>70</v>
      </c>
      <c r="X56" s="748">
        <v>301</v>
      </c>
      <c r="Y56" s="55"/>
      <c r="Z56" s="48"/>
      <c r="AA56" s="48"/>
      <c r="AB56" s="48"/>
      <c r="AC56" s="48"/>
    </row>
    <row r="57" spans="1:29" s="45" customFormat="1" ht="16.5" customHeight="1" hidden="1">
      <c r="A57" s="741">
        <v>302</v>
      </c>
      <c r="B57" s="742" t="s">
        <v>198</v>
      </c>
      <c r="C57" s="743">
        <v>0</v>
      </c>
      <c r="D57" s="743">
        <v>0</v>
      </c>
      <c r="E57" s="743">
        <v>0</v>
      </c>
      <c r="F57" s="743">
        <v>0</v>
      </c>
      <c r="G57" s="743">
        <v>0</v>
      </c>
      <c r="H57" s="743">
        <v>0</v>
      </c>
      <c r="I57" s="743">
        <v>0</v>
      </c>
      <c r="J57" s="743">
        <v>0</v>
      </c>
      <c r="K57" s="746">
        <v>0</v>
      </c>
      <c r="L57" s="746">
        <v>0</v>
      </c>
      <c r="M57" s="743">
        <v>0</v>
      </c>
      <c r="N57" s="743">
        <v>0</v>
      </c>
      <c r="O57" s="743">
        <v>0</v>
      </c>
      <c r="P57" s="743">
        <v>0</v>
      </c>
      <c r="Q57" s="743">
        <v>0</v>
      </c>
      <c r="R57" s="743">
        <v>0</v>
      </c>
      <c r="S57" s="743">
        <v>0</v>
      </c>
      <c r="T57" s="743">
        <v>0</v>
      </c>
      <c r="U57" s="743">
        <v>0</v>
      </c>
      <c r="V57" s="746">
        <v>0</v>
      </c>
      <c r="W57" s="763" t="s">
        <v>198</v>
      </c>
      <c r="X57" s="748">
        <v>302</v>
      </c>
      <c r="Y57" s="55"/>
      <c r="Z57" s="48"/>
      <c r="AA57" s="48"/>
      <c r="AB57" s="48"/>
      <c r="AC57" s="48"/>
    </row>
    <row r="58" spans="1:29" s="45" customFormat="1" ht="16.5" customHeight="1">
      <c r="A58" s="741">
        <v>303</v>
      </c>
      <c r="B58" s="742" t="s">
        <v>74</v>
      </c>
      <c r="C58" s="743">
        <v>0</v>
      </c>
      <c r="D58" s="743">
        <v>1641</v>
      </c>
      <c r="E58" s="743">
        <v>0</v>
      </c>
      <c r="F58" s="743">
        <v>0</v>
      </c>
      <c r="G58" s="743">
        <v>0</v>
      </c>
      <c r="H58" s="743">
        <v>0</v>
      </c>
      <c r="I58" s="743">
        <v>53631</v>
      </c>
      <c r="J58" s="743">
        <v>3530</v>
      </c>
      <c r="K58" s="746">
        <v>58802</v>
      </c>
      <c r="L58" s="746">
        <v>9599</v>
      </c>
      <c r="M58" s="743">
        <v>-16</v>
      </c>
      <c r="N58" s="743">
        <v>0</v>
      </c>
      <c r="O58" s="743">
        <v>1642</v>
      </c>
      <c r="P58" s="743">
        <v>0</v>
      </c>
      <c r="Q58" s="743">
        <v>0</v>
      </c>
      <c r="R58" s="743">
        <v>5</v>
      </c>
      <c r="S58" s="743">
        <v>0</v>
      </c>
      <c r="T58" s="743">
        <v>2853</v>
      </c>
      <c r="U58" s="743">
        <v>14084</v>
      </c>
      <c r="V58" s="746">
        <v>44718</v>
      </c>
      <c r="W58" s="763" t="s">
        <v>74</v>
      </c>
      <c r="X58" s="748">
        <v>303</v>
      </c>
      <c r="Y58" s="55"/>
      <c r="Z58" s="48"/>
      <c r="AA58" s="48"/>
      <c r="AB58" s="48"/>
      <c r="AC58" s="48"/>
    </row>
    <row r="59" spans="1:29" s="45" customFormat="1" ht="16.5" customHeight="1">
      <c r="A59" s="741">
        <v>305</v>
      </c>
      <c r="B59" s="742" t="s">
        <v>75</v>
      </c>
      <c r="C59" s="743">
        <v>276259</v>
      </c>
      <c r="D59" s="743">
        <v>338082</v>
      </c>
      <c r="E59" s="743">
        <v>0</v>
      </c>
      <c r="F59" s="743">
        <v>72523</v>
      </c>
      <c r="G59" s="743">
        <v>1500</v>
      </c>
      <c r="H59" s="743">
        <v>0</v>
      </c>
      <c r="I59" s="743">
        <v>471406</v>
      </c>
      <c r="J59" s="743">
        <v>12231</v>
      </c>
      <c r="K59" s="746">
        <v>1172000</v>
      </c>
      <c r="L59" s="746">
        <v>60054</v>
      </c>
      <c r="M59" s="743">
        <v>458117</v>
      </c>
      <c r="N59" s="743">
        <v>103068</v>
      </c>
      <c r="O59" s="743">
        <v>383</v>
      </c>
      <c r="P59" s="743">
        <v>2</v>
      </c>
      <c r="Q59" s="743">
        <v>51435</v>
      </c>
      <c r="R59" s="743">
        <v>25446</v>
      </c>
      <c r="S59" s="743">
        <v>0</v>
      </c>
      <c r="T59" s="743">
        <v>18000</v>
      </c>
      <c r="U59" s="743">
        <v>716503</v>
      </c>
      <c r="V59" s="746">
        <v>455497</v>
      </c>
      <c r="W59" s="763" t="s">
        <v>75</v>
      </c>
      <c r="X59" s="748">
        <v>305</v>
      </c>
      <c r="Y59" s="55"/>
      <c r="Z59" s="48"/>
      <c r="AA59" s="48"/>
      <c r="AB59" s="48"/>
      <c r="AC59" s="48"/>
    </row>
    <row r="60" spans="1:29" s="45" customFormat="1" ht="16.5" customHeight="1">
      <c r="A60" s="741">
        <v>306</v>
      </c>
      <c r="B60" s="742" t="s">
        <v>81</v>
      </c>
      <c r="C60" s="743">
        <v>2717905</v>
      </c>
      <c r="D60" s="743">
        <v>941912</v>
      </c>
      <c r="E60" s="743">
        <v>0</v>
      </c>
      <c r="F60" s="743">
        <v>0</v>
      </c>
      <c r="G60" s="743">
        <v>1494</v>
      </c>
      <c r="H60" s="743">
        <v>0</v>
      </c>
      <c r="I60" s="743">
        <v>720310</v>
      </c>
      <c r="J60" s="743">
        <v>106676</v>
      </c>
      <c r="K60" s="746">
        <v>4488296</v>
      </c>
      <c r="L60" s="746">
        <v>97029</v>
      </c>
      <c r="M60" s="743">
        <v>1828888</v>
      </c>
      <c r="N60" s="743">
        <v>727897</v>
      </c>
      <c r="O60" s="743">
        <v>523104</v>
      </c>
      <c r="P60" s="743">
        <v>10</v>
      </c>
      <c r="Q60" s="743">
        <v>334061</v>
      </c>
      <c r="R60" s="743">
        <v>104529</v>
      </c>
      <c r="S60" s="743">
        <v>0</v>
      </c>
      <c r="T60" s="743">
        <v>163966</v>
      </c>
      <c r="U60" s="743">
        <v>3779486</v>
      </c>
      <c r="V60" s="746">
        <v>708811</v>
      </c>
      <c r="W60" s="763" t="s">
        <v>81</v>
      </c>
      <c r="X60" s="748">
        <v>306</v>
      </c>
      <c r="Y60" s="55"/>
      <c r="Z60" s="48"/>
      <c r="AA60" s="48"/>
      <c r="AB60" s="48"/>
      <c r="AC60" s="48"/>
    </row>
    <row r="61" spans="1:29" s="45" customFormat="1" ht="16.5" customHeight="1">
      <c r="A61" s="741">
        <v>307</v>
      </c>
      <c r="B61" s="742" t="s">
        <v>82</v>
      </c>
      <c r="C61" s="743">
        <v>4571843</v>
      </c>
      <c r="D61" s="743">
        <v>1003300</v>
      </c>
      <c r="E61" s="743">
        <v>0</v>
      </c>
      <c r="F61" s="743">
        <v>0</v>
      </c>
      <c r="G61" s="743">
        <v>2348</v>
      </c>
      <c r="H61" s="743">
        <v>0</v>
      </c>
      <c r="I61" s="743">
        <v>1577924</v>
      </c>
      <c r="J61" s="743">
        <v>184421</v>
      </c>
      <c r="K61" s="746">
        <v>7339835</v>
      </c>
      <c r="L61" s="746">
        <v>183378</v>
      </c>
      <c r="M61" s="743">
        <v>2794518</v>
      </c>
      <c r="N61" s="743">
        <v>1047260</v>
      </c>
      <c r="O61" s="743">
        <v>342049</v>
      </c>
      <c r="P61" s="743">
        <v>15</v>
      </c>
      <c r="Q61" s="743">
        <v>631516</v>
      </c>
      <c r="R61" s="743">
        <v>231132</v>
      </c>
      <c r="S61" s="743">
        <v>0</v>
      </c>
      <c r="T61" s="743">
        <v>251185</v>
      </c>
      <c r="U61" s="743">
        <v>5481053</v>
      </c>
      <c r="V61" s="746">
        <v>1858783</v>
      </c>
      <c r="W61" s="763" t="s">
        <v>82</v>
      </c>
      <c r="X61" s="748">
        <v>307</v>
      </c>
      <c r="Y61" s="55"/>
      <c r="Z61" s="48"/>
      <c r="AA61" s="48"/>
      <c r="AB61" s="48"/>
      <c r="AC61" s="48"/>
    </row>
    <row r="62" spans="1:29" s="45" customFormat="1" ht="16.5" customHeight="1">
      <c r="A62" s="741">
        <v>308</v>
      </c>
      <c r="B62" s="742" t="s">
        <v>87</v>
      </c>
      <c r="C62" s="743">
        <v>777753</v>
      </c>
      <c r="D62" s="743">
        <v>196031</v>
      </c>
      <c r="E62" s="743">
        <v>0</v>
      </c>
      <c r="F62" s="743">
        <v>0</v>
      </c>
      <c r="G62" s="743">
        <v>1237</v>
      </c>
      <c r="H62" s="743">
        <v>0</v>
      </c>
      <c r="I62" s="743">
        <v>265597</v>
      </c>
      <c r="J62" s="743">
        <v>16522</v>
      </c>
      <c r="K62" s="746">
        <v>1257140</v>
      </c>
      <c r="L62" s="746">
        <v>54889</v>
      </c>
      <c r="M62" s="743">
        <v>429237</v>
      </c>
      <c r="N62" s="743">
        <v>154396</v>
      </c>
      <c r="O62" s="743">
        <v>57364</v>
      </c>
      <c r="P62" s="743">
        <v>3</v>
      </c>
      <c r="Q62" s="743">
        <v>94234</v>
      </c>
      <c r="R62" s="743">
        <v>21692</v>
      </c>
      <c r="S62" s="743">
        <v>0</v>
      </c>
      <c r="T62" s="743">
        <v>95113</v>
      </c>
      <c r="U62" s="743">
        <v>906928</v>
      </c>
      <c r="V62" s="746">
        <v>350212</v>
      </c>
      <c r="W62" s="763" t="s">
        <v>87</v>
      </c>
      <c r="X62" s="748">
        <v>308</v>
      </c>
      <c r="Y62" s="55"/>
      <c r="Z62" s="48"/>
      <c r="AA62" s="48"/>
      <c r="AB62" s="48"/>
      <c r="AC62" s="48"/>
    </row>
    <row r="63" spans="1:29" s="45" customFormat="1" ht="16.5" customHeight="1">
      <c r="A63" s="772">
        <v>309</v>
      </c>
      <c r="B63" s="737" t="s">
        <v>88</v>
      </c>
      <c r="C63" s="743">
        <v>9616493</v>
      </c>
      <c r="D63" s="743">
        <v>12250733</v>
      </c>
      <c r="E63" s="743">
        <v>0</v>
      </c>
      <c r="F63" s="743">
        <v>0</v>
      </c>
      <c r="G63" s="743">
        <v>19799</v>
      </c>
      <c r="H63" s="743">
        <v>0</v>
      </c>
      <c r="I63" s="743">
        <v>2719621</v>
      </c>
      <c r="J63" s="743">
        <v>597700</v>
      </c>
      <c r="K63" s="746">
        <v>25204346</v>
      </c>
      <c r="L63" s="746">
        <v>427530</v>
      </c>
      <c r="M63" s="743">
        <v>13697543</v>
      </c>
      <c r="N63" s="743">
        <v>4269121</v>
      </c>
      <c r="O63" s="743">
        <v>956213</v>
      </c>
      <c r="P63" s="743">
        <v>81</v>
      </c>
      <c r="Q63" s="743">
        <v>2081363</v>
      </c>
      <c r="R63" s="743">
        <v>372760</v>
      </c>
      <c r="S63" s="743">
        <v>0</v>
      </c>
      <c r="T63" s="743">
        <v>767087</v>
      </c>
      <c r="U63" s="743">
        <v>22571697</v>
      </c>
      <c r="V63" s="773">
        <v>2632649</v>
      </c>
      <c r="W63" s="739" t="s">
        <v>88</v>
      </c>
      <c r="X63" s="774">
        <v>309</v>
      </c>
      <c r="Y63" s="55"/>
      <c r="Z63" s="48"/>
      <c r="AA63" s="48"/>
      <c r="AB63" s="48"/>
      <c r="AC63" s="48"/>
    </row>
    <row r="64" spans="1:29" s="45" customFormat="1" ht="12">
      <c r="A64" s="548"/>
      <c r="B64" s="775"/>
      <c r="C64" s="775" t="s">
        <v>520</v>
      </c>
      <c r="D64" s="776"/>
      <c r="E64" s="776"/>
      <c r="F64" s="776"/>
      <c r="G64" s="776"/>
      <c r="H64" s="776"/>
      <c r="I64" s="776"/>
      <c r="J64" s="776"/>
      <c r="K64" s="776"/>
      <c r="L64" s="776"/>
      <c r="M64" s="776"/>
      <c r="N64" s="776"/>
      <c r="O64" s="776"/>
      <c r="P64" s="776"/>
      <c r="Q64" s="776"/>
      <c r="R64" s="776"/>
      <c r="S64" s="776"/>
      <c r="T64" s="776"/>
      <c r="U64" s="776"/>
      <c r="V64" s="776"/>
      <c r="W64" s="777"/>
      <c r="X64" s="778"/>
      <c r="Y64" s="48"/>
      <c r="Z64" s="48"/>
      <c r="AA64" s="48"/>
      <c r="AB64" s="48"/>
      <c r="AC64" s="48"/>
    </row>
    <row r="65" spans="1:29" s="45" customFormat="1" ht="12">
      <c r="A65" s="548"/>
      <c r="B65" s="730"/>
      <c r="C65" s="730" t="s">
        <v>199</v>
      </c>
      <c r="D65" s="779"/>
      <c r="E65" s="779"/>
      <c r="F65" s="779"/>
      <c r="G65" s="779"/>
      <c r="H65" s="779"/>
      <c r="I65" s="779"/>
      <c r="J65" s="779"/>
      <c r="K65" s="780"/>
      <c r="L65" s="779"/>
      <c r="M65" s="779"/>
      <c r="N65" s="779"/>
      <c r="O65" s="779"/>
      <c r="P65" s="779"/>
      <c r="Q65" s="779"/>
      <c r="R65" s="779"/>
      <c r="S65" s="779"/>
      <c r="T65" s="779"/>
      <c r="U65" s="779"/>
      <c r="V65" s="779"/>
      <c r="W65" s="731"/>
      <c r="X65" s="781"/>
      <c r="Y65" s="48"/>
      <c r="Z65" s="48"/>
      <c r="AA65" s="48"/>
      <c r="AB65" s="48"/>
      <c r="AC65" s="48"/>
    </row>
    <row r="66" spans="1:29" s="45" customFormat="1" ht="12">
      <c r="A66" s="50"/>
      <c r="B66" s="50"/>
      <c r="C66" s="50"/>
      <c r="D66" s="51"/>
      <c r="E66" s="51"/>
      <c r="F66" s="51"/>
      <c r="G66" s="51"/>
      <c r="H66" s="51"/>
      <c r="I66" s="51"/>
      <c r="J66" s="51"/>
      <c r="K66" s="52"/>
      <c r="L66" s="51"/>
      <c r="M66" s="51"/>
      <c r="N66" s="51"/>
      <c r="O66" s="51"/>
      <c r="P66" s="51"/>
      <c r="Q66" s="51"/>
      <c r="R66" s="51"/>
      <c r="S66" s="51"/>
      <c r="T66" s="51"/>
      <c r="U66" s="51"/>
      <c r="V66" s="51"/>
      <c r="W66" s="44"/>
      <c r="X66" s="48"/>
      <c r="Y66" s="48"/>
      <c r="Z66" s="48"/>
      <c r="AA66" s="48"/>
      <c r="AB66" s="48"/>
      <c r="AC66" s="48"/>
    </row>
    <row r="67" spans="1:29" s="45" customFormat="1" ht="11.25">
      <c r="A67" s="521"/>
      <c r="B67" s="521"/>
      <c r="C67" s="55"/>
      <c r="D67" s="55"/>
      <c r="E67" s="55"/>
      <c r="F67" s="55"/>
      <c r="G67" s="55"/>
      <c r="H67" s="55"/>
      <c r="I67" s="55"/>
      <c r="J67" s="55"/>
      <c r="K67" s="55"/>
      <c r="L67" s="55"/>
      <c r="M67" s="55"/>
      <c r="N67" s="55"/>
      <c r="O67" s="55"/>
      <c r="P67" s="55"/>
      <c r="Q67" s="55"/>
      <c r="R67" s="55"/>
      <c r="S67" s="55"/>
      <c r="T67" s="55"/>
      <c r="U67" s="55"/>
      <c r="V67" s="55"/>
      <c r="W67" s="521"/>
      <c r="X67" s="55"/>
      <c r="Y67" s="55"/>
      <c r="Z67" s="55"/>
      <c r="AA67" s="55"/>
      <c r="AB67" s="48"/>
      <c r="AC67" s="48"/>
    </row>
    <row r="68" spans="1:29" s="45" customFormat="1" ht="11.25">
      <c r="A68" s="521"/>
      <c r="B68" s="521"/>
      <c r="C68" s="55"/>
      <c r="D68" s="55"/>
      <c r="E68" s="55"/>
      <c r="F68" s="522"/>
      <c r="G68" s="55"/>
      <c r="H68" s="55"/>
      <c r="I68" s="55"/>
      <c r="J68" s="55"/>
      <c r="K68" s="55"/>
      <c r="L68" s="55"/>
      <c r="M68" s="55"/>
      <c r="N68" s="55"/>
      <c r="O68" s="55"/>
      <c r="P68" s="55"/>
      <c r="Q68" s="523"/>
      <c r="R68" s="55"/>
      <c r="S68" s="55"/>
      <c r="T68" s="55"/>
      <c r="U68" s="55"/>
      <c r="V68" s="55"/>
      <c r="W68" s="521"/>
      <c r="X68" s="55"/>
      <c r="Y68" s="55"/>
      <c r="Z68" s="55"/>
      <c r="AA68" s="55"/>
      <c r="AB68" s="48"/>
      <c r="AC68" s="48"/>
    </row>
    <row r="69" spans="1:29" s="45" customFormat="1" ht="11.25">
      <c r="A69" s="521"/>
      <c r="B69" s="523"/>
      <c r="C69" s="55"/>
      <c r="D69" s="55"/>
      <c r="E69" s="55"/>
      <c r="F69" s="522"/>
      <c r="G69" s="55"/>
      <c r="H69" s="55"/>
      <c r="I69" s="55"/>
      <c r="J69" s="55"/>
      <c r="K69" s="55"/>
      <c r="L69" s="55"/>
      <c r="M69" s="55"/>
      <c r="N69" s="55"/>
      <c r="O69" s="55"/>
      <c r="P69" s="55"/>
      <c r="Q69" s="523"/>
      <c r="R69" s="55"/>
      <c r="S69" s="55"/>
      <c r="T69" s="55"/>
      <c r="U69" s="55"/>
      <c r="V69" s="55"/>
      <c r="W69" s="523"/>
      <c r="X69" s="55"/>
      <c r="Y69" s="55"/>
      <c r="Z69" s="55"/>
      <c r="AA69" s="55"/>
      <c r="AB69" s="48"/>
      <c r="AC69" s="48"/>
    </row>
    <row r="70" spans="1:29" s="45" customFormat="1" ht="11.25">
      <c r="A70" s="521"/>
      <c r="B70" s="523"/>
      <c r="C70" s="55"/>
      <c r="D70" s="55"/>
      <c r="E70" s="55"/>
      <c r="F70" s="55"/>
      <c r="G70" s="55"/>
      <c r="H70" s="55"/>
      <c r="I70" s="55"/>
      <c r="J70" s="55"/>
      <c r="K70" s="55"/>
      <c r="L70" s="55"/>
      <c r="M70" s="55"/>
      <c r="N70" s="55"/>
      <c r="O70" s="55"/>
      <c r="P70" s="55"/>
      <c r="Q70" s="55"/>
      <c r="R70" s="55"/>
      <c r="S70" s="55"/>
      <c r="T70" s="55"/>
      <c r="U70" s="55"/>
      <c r="V70" s="55"/>
      <c r="W70" s="523"/>
      <c r="X70" s="55"/>
      <c r="Y70" s="55"/>
      <c r="Z70" s="55"/>
      <c r="AA70" s="55"/>
      <c r="AB70" s="48"/>
      <c r="AC70" s="48"/>
    </row>
    <row r="71" spans="1:29" s="45" customFormat="1" ht="11.25">
      <c r="A71" s="521"/>
      <c r="B71" s="523"/>
      <c r="C71" s="55"/>
      <c r="D71" s="55"/>
      <c r="E71" s="55"/>
      <c r="F71" s="55"/>
      <c r="G71" s="55"/>
      <c r="H71" s="55"/>
      <c r="I71" s="55"/>
      <c r="J71" s="55"/>
      <c r="K71" s="55"/>
      <c r="L71" s="55"/>
      <c r="M71" s="55"/>
      <c r="N71" s="55"/>
      <c r="O71" s="55"/>
      <c r="P71" s="55"/>
      <c r="Q71" s="55"/>
      <c r="R71" s="55"/>
      <c r="S71" s="55"/>
      <c r="T71" s="55"/>
      <c r="U71" s="55"/>
      <c r="V71" s="55"/>
      <c r="W71" s="523"/>
      <c r="X71" s="55"/>
      <c r="Y71" s="55"/>
      <c r="Z71" s="55"/>
      <c r="AA71" s="55"/>
      <c r="AB71" s="48"/>
      <c r="AC71" s="48"/>
    </row>
    <row r="72" spans="1:29" s="45" customFormat="1" ht="11.25">
      <c r="A72" s="521"/>
      <c r="B72" s="523"/>
      <c r="C72" s="55"/>
      <c r="D72" s="55"/>
      <c r="E72" s="55"/>
      <c r="F72" s="55"/>
      <c r="G72" s="55"/>
      <c r="H72" s="55"/>
      <c r="I72" s="55"/>
      <c r="J72" s="55"/>
      <c r="K72" s="55"/>
      <c r="L72" s="55"/>
      <c r="M72" s="55"/>
      <c r="N72" s="55"/>
      <c r="O72" s="55"/>
      <c r="P72" s="55"/>
      <c r="Q72" s="55"/>
      <c r="R72" s="55"/>
      <c r="S72" s="55"/>
      <c r="T72" s="55"/>
      <c r="U72" s="55"/>
      <c r="V72" s="55"/>
      <c r="W72" s="523"/>
      <c r="X72" s="55"/>
      <c r="Y72" s="55"/>
      <c r="Z72" s="55"/>
      <c r="AA72" s="55"/>
      <c r="AB72" s="48"/>
      <c r="AC72" s="48"/>
    </row>
    <row r="73" spans="1:29" s="45" customFormat="1" ht="11.25">
      <c r="A73" s="521"/>
      <c r="B73" s="523"/>
      <c r="C73" s="55"/>
      <c r="D73" s="55"/>
      <c r="E73" s="55"/>
      <c r="F73" s="55"/>
      <c r="G73" s="55"/>
      <c r="H73" s="55"/>
      <c r="I73" s="55"/>
      <c r="J73" s="55"/>
      <c r="K73" s="55"/>
      <c r="L73" s="55"/>
      <c r="M73" s="55"/>
      <c r="N73" s="55"/>
      <c r="O73" s="55"/>
      <c r="P73" s="55"/>
      <c r="Q73" s="55"/>
      <c r="R73" s="55"/>
      <c r="S73" s="55"/>
      <c r="T73" s="55"/>
      <c r="U73" s="55"/>
      <c r="V73" s="55"/>
      <c r="W73" s="523"/>
      <c r="X73" s="55"/>
      <c r="Y73" s="55"/>
      <c r="Z73" s="55"/>
      <c r="AA73" s="55"/>
      <c r="AB73" s="48"/>
      <c r="AC73" s="48"/>
    </row>
    <row r="74" spans="1:29" s="45" customFormat="1" ht="11.25">
      <c r="A74" s="521"/>
      <c r="B74" s="523"/>
      <c r="C74" s="55"/>
      <c r="D74" s="55"/>
      <c r="E74" s="55"/>
      <c r="F74" s="55"/>
      <c r="G74" s="55"/>
      <c r="H74" s="55"/>
      <c r="I74" s="55"/>
      <c r="J74" s="55"/>
      <c r="K74" s="55"/>
      <c r="L74" s="55"/>
      <c r="M74" s="55"/>
      <c r="N74" s="55"/>
      <c r="O74" s="55"/>
      <c r="P74" s="55"/>
      <c r="Q74" s="55"/>
      <c r="R74" s="55"/>
      <c r="S74" s="55"/>
      <c r="T74" s="55"/>
      <c r="U74" s="55"/>
      <c r="V74" s="55"/>
      <c r="W74" s="523"/>
      <c r="X74" s="55"/>
      <c r="Y74" s="55"/>
      <c r="Z74" s="55"/>
      <c r="AA74" s="55"/>
      <c r="AB74" s="48"/>
      <c r="AC74" s="48"/>
    </row>
    <row r="75" spans="1:29" s="45" customFormat="1" ht="11.25">
      <c r="A75" s="521"/>
      <c r="B75" s="523"/>
      <c r="C75" s="55"/>
      <c r="D75" s="55"/>
      <c r="E75" s="55"/>
      <c r="F75" s="55"/>
      <c r="G75" s="55"/>
      <c r="H75" s="55"/>
      <c r="I75" s="55"/>
      <c r="J75" s="55"/>
      <c r="K75" s="55"/>
      <c r="L75" s="55"/>
      <c r="M75" s="55"/>
      <c r="N75" s="55"/>
      <c r="O75" s="55"/>
      <c r="P75" s="55"/>
      <c r="Q75" s="55"/>
      <c r="R75" s="55"/>
      <c r="S75" s="55"/>
      <c r="T75" s="55"/>
      <c r="U75" s="55"/>
      <c r="V75" s="55"/>
      <c r="W75" s="523"/>
      <c r="X75" s="55"/>
      <c r="Y75" s="55"/>
      <c r="Z75" s="55"/>
      <c r="AA75" s="55"/>
      <c r="AB75" s="48"/>
      <c r="AC75" s="48"/>
    </row>
    <row r="76" spans="1:29" s="45" customFormat="1" ht="11.25">
      <c r="A76" s="521"/>
      <c r="B76" s="523"/>
      <c r="C76" s="55"/>
      <c r="D76" s="55"/>
      <c r="E76" s="55"/>
      <c r="F76" s="55"/>
      <c r="G76" s="55"/>
      <c r="H76" s="55"/>
      <c r="I76" s="55"/>
      <c r="J76" s="55"/>
      <c r="K76" s="55"/>
      <c r="L76" s="55"/>
      <c r="M76" s="55"/>
      <c r="N76" s="55"/>
      <c r="O76" s="55"/>
      <c r="P76" s="55"/>
      <c r="Q76" s="55"/>
      <c r="R76" s="55"/>
      <c r="S76" s="55"/>
      <c r="T76" s="55"/>
      <c r="U76" s="55"/>
      <c r="V76" s="55"/>
      <c r="W76" s="523"/>
      <c r="X76" s="55"/>
      <c r="Y76" s="55"/>
      <c r="Z76" s="55"/>
      <c r="AA76" s="55"/>
      <c r="AB76" s="48"/>
      <c r="AC76" s="48"/>
    </row>
    <row r="77" spans="1:27" ht="12">
      <c r="A77" s="94"/>
      <c r="B77" s="523"/>
      <c r="C77" s="55"/>
      <c r="D77" s="55"/>
      <c r="E77" s="55"/>
      <c r="F77" s="55"/>
      <c r="G77" s="55"/>
      <c r="H77" s="55"/>
      <c r="I77" s="55"/>
      <c r="J77" s="55"/>
      <c r="K77" s="55"/>
      <c r="L77" s="55"/>
      <c r="M77" s="55"/>
      <c r="N77" s="55"/>
      <c r="O77" s="55"/>
      <c r="P77" s="55"/>
      <c r="Q77" s="55"/>
      <c r="R77" s="55"/>
      <c r="S77" s="55"/>
      <c r="T77" s="55"/>
      <c r="U77" s="55"/>
      <c r="V77" s="55"/>
      <c r="W77" s="523"/>
      <c r="X77" s="94"/>
      <c r="Y77" s="94"/>
      <c r="Z77" s="94"/>
      <c r="AA77" s="94"/>
    </row>
    <row r="78" spans="1:65" ht="12">
      <c r="A78" s="94"/>
      <c r="B78" s="523"/>
      <c r="C78" s="55"/>
      <c r="D78" s="55"/>
      <c r="E78" s="55"/>
      <c r="F78" s="55"/>
      <c r="G78" s="55"/>
      <c r="H78" s="55"/>
      <c r="I78" s="55"/>
      <c r="J78" s="55"/>
      <c r="K78" s="55"/>
      <c r="L78" s="55"/>
      <c r="M78" s="55"/>
      <c r="N78" s="55"/>
      <c r="O78" s="55"/>
      <c r="P78" s="55"/>
      <c r="Q78" s="55"/>
      <c r="R78" s="55"/>
      <c r="S78" s="55"/>
      <c r="T78" s="55"/>
      <c r="U78" s="55"/>
      <c r="V78" s="55"/>
      <c r="W78" s="523"/>
      <c r="X78" s="94"/>
      <c r="Y78" s="94"/>
      <c r="Z78" s="94"/>
      <c r="AA78" s="94"/>
      <c r="BM78" s="43">
        <f>SUM($BM$70:$BM$76)-BM12</f>
        <v>0</v>
      </c>
    </row>
    <row r="79" spans="1:27" ht="1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row>
    <row r="80" spans="1:27" ht="1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row>
    <row r="81" spans="1:27" ht="1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row>
    <row r="82" spans="1:27" ht="1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row>
    <row r="83" spans="1:27" ht="1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row>
    <row r="84" spans="1:27" ht="1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row>
    <row r="85" spans="1:27" ht="1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row>
  </sheetData>
  <sheetProtection/>
  <printOptions horizontalCentered="1"/>
  <pageMargins left="0.16" right="0.1968503937007874" top="0.5905511811023623" bottom="0.16" header="0.3" footer="0.52"/>
  <pageSetup blackAndWhite="1" firstPageNumber="76" useFirstPageNumber="1" horizontalDpi="300" verticalDpi="300" orientation="portrait" pageOrder="overThenDown" paperSize="9" scale="66" r:id="rId2"/>
  <headerFooter alignWithMargins="0">
    <oddHeader>&amp;C&amp;F</oddHeader>
    <oddFooter>&amp;C&amp;A</oddFooter>
  </headerFooter>
  <colBreaks count="1" manualBreakCount="1">
    <brk id="11" max="64"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view="pageBreakPreview" zoomScaleSheetLayoutView="100" zoomScalePageLayoutView="0" workbookViewId="0" topLeftCell="A1">
      <selection activeCell="A1" sqref="A1"/>
    </sheetView>
  </sheetViews>
  <sheetFormatPr defaultColWidth="9.00390625" defaultRowHeight="12.75"/>
  <cols>
    <col min="1" max="1" width="4.25390625" style="219" customWidth="1"/>
    <col min="2" max="2" width="11.75390625" style="219"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219" customWidth="1"/>
    <col min="21" max="21" width="4.625" style="0" customWidth="1"/>
  </cols>
  <sheetData>
    <row r="1" spans="1:21" ht="20.25" customHeight="1">
      <c r="A1" s="1130" t="s">
        <v>615</v>
      </c>
      <c r="B1" s="962"/>
      <c r="C1" s="650"/>
      <c r="D1" s="650"/>
      <c r="E1" s="1091"/>
      <c r="F1" s="650"/>
      <c r="G1" s="650"/>
      <c r="H1" s="650"/>
      <c r="I1" s="650"/>
      <c r="J1" s="650"/>
      <c r="K1" s="650"/>
      <c r="L1" s="548"/>
      <c r="M1" s="548"/>
      <c r="N1" s="548"/>
      <c r="O1" s="548"/>
      <c r="P1" s="548"/>
      <c r="Q1" s="548"/>
      <c r="R1" s="548"/>
      <c r="S1" s="548"/>
      <c r="T1" s="544"/>
      <c r="U1" s="548"/>
    </row>
    <row r="2" spans="1:21" ht="15" customHeight="1">
      <c r="A2" s="1092" t="s">
        <v>272</v>
      </c>
      <c r="B2" s="962"/>
      <c r="C2" s="650"/>
      <c r="D2" s="650"/>
      <c r="E2" s="1091"/>
      <c r="F2" s="650"/>
      <c r="G2" s="650"/>
      <c r="H2" s="650"/>
      <c r="I2" s="650"/>
      <c r="J2" s="650"/>
      <c r="K2" s="650"/>
      <c r="L2" s="548"/>
      <c r="M2" s="548"/>
      <c r="N2" s="548"/>
      <c r="O2" s="548"/>
      <c r="P2" s="548"/>
      <c r="Q2" s="548"/>
      <c r="R2" s="548"/>
      <c r="S2" s="548"/>
      <c r="T2" s="544"/>
      <c r="U2" s="548"/>
    </row>
    <row r="3" spans="1:21" ht="12.75" customHeight="1">
      <c r="A3" s="1093"/>
      <c r="B3" s="1093"/>
      <c r="C3" s="1094" t="s">
        <v>399</v>
      </c>
      <c r="D3" s="1095"/>
      <c r="E3" s="1096"/>
      <c r="F3" s="1095"/>
      <c r="G3" s="1096"/>
      <c r="H3" s="1096"/>
      <c r="I3" s="1096"/>
      <c r="J3" s="1096"/>
      <c r="K3" s="1097"/>
      <c r="L3" s="788" t="s">
        <v>161</v>
      </c>
      <c r="M3" s="788" t="s">
        <v>400</v>
      </c>
      <c r="N3" s="788" t="s">
        <v>401</v>
      </c>
      <c r="O3" s="788" t="s">
        <v>402</v>
      </c>
      <c r="P3" s="788"/>
      <c r="Q3" s="788" t="s">
        <v>161</v>
      </c>
      <c r="R3" s="1098" t="s">
        <v>403</v>
      </c>
      <c r="S3" s="1099"/>
      <c r="T3" s="1100"/>
      <c r="U3" s="1101"/>
    </row>
    <row r="4" spans="1:21" ht="12.75" customHeight="1">
      <c r="A4" s="661" t="s">
        <v>7</v>
      </c>
      <c r="B4" s="661" t="s">
        <v>8</v>
      </c>
      <c r="C4" s="1102" t="s">
        <v>404</v>
      </c>
      <c r="D4" s="1103"/>
      <c r="E4" s="1102" t="s">
        <v>405</v>
      </c>
      <c r="F4" s="1103"/>
      <c r="G4" s="1102" t="s">
        <v>406</v>
      </c>
      <c r="H4" s="1104"/>
      <c r="I4" s="1102" t="s">
        <v>407</v>
      </c>
      <c r="J4" s="1104"/>
      <c r="K4" s="1105" t="s">
        <v>218</v>
      </c>
      <c r="L4" s="744"/>
      <c r="M4" s="744" t="s">
        <v>408</v>
      </c>
      <c r="N4" s="744"/>
      <c r="O4" s="744"/>
      <c r="P4" s="744" t="s">
        <v>409</v>
      </c>
      <c r="Q4" s="744"/>
      <c r="R4" s="1106"/>
      <c r="S4" s="1101"/>
      <c r="T4" s="606" t="s">
        <v>8</v>
      </c>
      <c r="U4" s="746" t="s">
        <v>7</v>
      </c>
    </row>
    <row r="5" spans="1:21" ht="12.75" customHeight="1">
      <c r="A5" s="661"/>
      <c r="B5" s="661"/>
      <c r="C5" s="788" t="s">
        <v>410</v>
      </c>
      <c r="D5" s="1107" t="s">
        <v>411</v>
      </c>
      <c r="E5" s="788" t="s">
        <v>410</v>
      </c>
      <c r="F5" s="1107" t="s">
        <v>411</v>
      </c>
      <c r="G5" s="788" t="s">
        <v>410</v>
      </c>
      <c r="H5" s="1106" t="s">
        <v>411</v>
      </c>
      <c r="I5" s="788" t="s">
        <v>410</v>
      </c>
      <c r="J5" s="1106" t="s">
        <v>411</v>
      </c>
      <c r="K5" s="1105" t="s">
        <v>410</v>
      </c>
      <c r="L5" s="744" t="s">
        <v>412</v>
      </c>
      <c r="M5" s="744" t="s">
        <v>413</v>
      </c>
      <c r="N5" s="744" t="s">
        <v>414</v>
      </c>
      <c r="O5" s="744" t="s">
        <v>415</v>
      </c>
      <c r="P5" s="744"/>
      <c r="Q5" s="744" t="s">
        <v>416</v>
      </c>
      <c r="R5" s="744" t="s">
        <v>417</v>
      </c>
      <c r="S5" s="791" t="s">
        <v>418</v>
      </c>
      <c r="T5" s="658"/>
      <c r="U5" s="746"/>
    </row>
    <row r="6" spans="1:21" ht="12.75" customHeight="1">
      <c r="A6" s="1108"/>
      <c r="B6" s="448" t="s">
        <v>619</v>
      </c>
      <c r="C6" s="440"/>
      <c r="D6" s="441"/>
      <c r="E6" s="441"/>
      <c r="F6" s="441"/>
      <c r="G6" s="441"/>
      <c r="H6" s="441"/>
      <c r="I6" s="441"/>
      <c r="J6" s="441"/>
      <c r="K6" s="441"/>
      <c r="L6" s="441"/>
      <c r="M6" s="441"/>
      <c r="N6" s="441"/>
      <c r="O6" s="441"/>
      <c r="P6" s="441"/>
      <c r="Q6" s="1080">
        <v>26977845</v>
      </c>
      <c r="R6" s="1080"/>
      <c r="S6" s="1080"/>
      <c r="T6" s="448" t="s">
        <v>619</v>
      </c>
      <c r="U6" s="441"/>
    </row>
    <row r="7" spans="1:21" ht="12.75" customHeight="1">
      <c r="A7" s="447"/>
      <c r="B7" s="606" t="s">
        <v>34</v>
      </c>
      <c r="C7" s="1081">
        <v>17048953</v>
      </c>
      <c r="D7" s="442">
        <v>54.160000000000004</v>
      </c>
      <c r="E7" s="1081">
        <v>237704</v>
      </c>
      <c r="F7" s="442">
        <v>0.76</v>
      </c>
      <c r="G7" s="1081">
        <v>9321398</v>
      </c>
      <c r="H7" s="443">
        <v>29.61</v>
      </c>
      <c r="I7" s="1081">
        <v>4868756</v>
      </c>
      <c r="J7" s="443">
        <v>15.47</v>
      </c>
      <c r="K7" s="1081">
        <v>31476811</v>
      </c>
      <c r="L7" s="1081">
        <v>4381444</v>
      </c>
      <c r="M7" s="1081">
        <v>535</v>
      </c>
      <c r="N7" s="1081">
        <v>525977</v>
      </c>
      <c r="O7" s="1081">
        <v>2526290</v>
      </c>
      <c r="P7" s="1081">
        <v>-1351377</v>
      </c>
      <c r="Q7" s="1081">
        <v>22691188</v>
      </c>
      <c r="R7" s="1081">
        <v>694499056</v>
      </c>
      <c r="S7" s="1081">
        <v>5790918</v>
      </c>
      <c r="T7" s="606" t="s">
        <v>34</v>
      </c>
      <c r="U7" s="1082"/>
    </row>
    <row r="8" spans="1:21" ht="12.75" customHeight="1">
      <c r="A8" s="447"/>
      <c r="B8" s="606" t="s">
        <v>35</v>
      </c>
      <c r="C8" s="1081">
        <v>734338</v>
      </c>
      <c r="D8" s="442">
        <v>50.269999999999996</v>
      </c>
      <c r="E8" s="1081">
        <v>21755</v>
      </c>
      <c r="F8" s="442">
        <v>1.49</v>
      </c>
      <c r="G8" s="1081">
        <v>489139</v>
      </c>
      <c r="H8" s="443">
        <v>33.48</v>
      </c>
      <c r="I8" s="1081">
        <v>215584</v>
      </c>
      <c r="J8" s="443">
        <v>14.76</v>
      </c>
      <c r="K8" s="1081">
        <v>1460816</v>
      </c>
      <c r="L8" s="1081">
        <v>194249</v>
      </c>
      <c r="M8" s="1081">
        <v>3</v>
      </c>
      <c r="N8" s="1081">
        <v>5744</v>
      </c>
      <c r="O8" s="1081">
        <v>73934</v>
      </c>
      <c r="P8" s="1081">
        <v>-20833</v>
      </c>
      <c r="Q8" s="1081">
        <v>1166053</v>
      </c>
      <c r="R8" s="1081">
        <v>34721539</v>
      </c>
      <c r="S8" s="1081">
        <v>683944</v>
      </c>
      <c r="T8" s="606" t="s">
        <v>35</v>
      </c>
      <c r="U8" s="1082"/>
    </row>
    <row r="9" spans="1:21" ht="12.75" customHeight="1">
      <c r="A9" s="447"/>
      <c r="B9" s="606" t="s">
        <v>36</v>
      </c>
      <c r="C9" s="1081">
        <v>17783291</v>
      </c>
      <c r="D9" s="442">
        <v>53.980000000000004</v>
      </c>
      <c r="E9" s="1081">
        <v>259459</v>
      </c>
      <c r="F9" s="442">
        <v>0.79</v>
      </c>
      <c r="G9" s="1081">
        <v>9810537</v>
      </c>
      <c r="H9" s="443">
        <v>29.79</v>
      </c>
      <c r="I9" s="1081">
        <v>5084340</v>
      </c>
      <c r="J9" s="443">
        <v>15.44</v>
      </c>
      <c r="K9" s="1081">
        <v>32937627</v>
      </c>
      <c r="L9" s="1081">
        <v>4575693</v>
      </c>
      <c r="M9" s="1081">
        <v>538</v>
      </c>
      <c r="N9" s="1081">
        <v>531721</v>
      </c>
      <c r="O9" s="1081">
        <v>2600224</v>
      </c>
      <c r="P9" s="1081">
        <v>-1372210</v>
      </c>
      <c r="Q9" s="1081">
        <v>23857241</v>
      </c>
      <c r="R9" s="1081">
        <v>729220595</v>
      </c>
      <c r="S9" s="1081">
        <v>6474862</v>
      </c>
      <c r="T9" s="606" t="s">
        <v>36</v>
      </c>
      <c r="U9" s="1082"/>
    </row>
    <row r="10" spans="1:21" ht="12.75" customHeight="1">
      <c r="A10" s="447"/>
      <c r="B10" s="606" t="s">
        <v>38</v>
      </c>
      <c r="C10" s="439" t="s">
        <v>95</v>
      </c>
      <c r="D10" s="439" t="s">
        <v>95</v>
      </c>
      <c r="E10" s="439" t="s">
        <v>95</v>
      </c>
      <c r="F10" s="439" t="s">
        <v>95</v>
      </c>
      <c r="G10" s="439" t="s">
        <v>95</v>
      </c>
      <c r="H10" s="439" t="s">
        <v>95</v>
      </c>
      <c r="I10" s="439" t="s">
        <v>95</v>
      </c>
      <c r="J10" s="439" t="s">
        <v>95</v>
      </c>
      <c r="K10" s="439" t="s">
        <v>95</v>
      </c>
      <c r="L10" s="439" t="s">
        <v>95</v>
      </c>
      <c r="M10" s="439" t="s">
        <v>95</v>
      </c>
      <c r="N10" s="439" t="s">
        <v>95</v>
      </c>
      <c r="O10" s="439" t="s">
        <v>95</v>
      </c>
      <c r="P10" s="439" t="s">
        <v>95</v>
      </c>
      <c r="Q10" s="1081">
        <v>3120604</v>
      </c>
      <c r="R10" s="1083" t="s">
        <v>95</v>
      </c>
      <c r="S10" s="1083" t="s">
        <v>95</v>
      </c>
      <c r="T10" s="606" t="s">
        <v>38</v>
      </c>
      <c r="U10" s="1082"/>
    </row>
    <row r="11" spans="1:21" ht="21" customHeight="1">
      <c r="A11" s="1109">
        <v>1</v>
      </c>
      <c r="B11" s="885" t="s">
        <v>40</v>
      </c>
      <c r="C11" s="1081">
        <v>5357339</v>
      </c>
      <c r="D11" s="1084">
        <v>55.620000000000005</v>
      </c>
      <c r="E11" s="1081">
        <v>0</v>
      </c>
      <c r="F11" s="1084">
        <v>0</v>
      </c>
      <c r="G11" s="1081">
        <v>2557227</v>
      </c>
      <c r="H11" s="1084">
        <v>26.55</v>
      </c>
      <c r="I11" s="1081">
        <v>1717146</v>
      </c>
      <c r="J11" s="1084">
        <v>17.83</v>
      </c>
      <c r="K11" s="1081">
        <v>9631712</v>
      </c>
      <c r="L11" s="1081">
        <v>1431526</v>
      </c>
      <c r="M11" s="1081">
        <v>303</v>
      </c>
      <c r="N11" s="1081">
        <v>236075</v>
      </c>
      <c r="O11" s="1081">
        <v>769190</v>
      </c>
      <c r="P11" s="1081">
        <v>-602196</v>
      </c>
      <c r="Q11" s="1081">
        <v>6592422</v>
      </c>
      <c r="R11" s="1081">
        <v>170357733</v>
      </c>
      <c r="S11" s="1081">
        <v>0</v>
      </c>
      <c r="T11" s="885" t="s">
        <v>40</v>
      </c>
      <c r="U11" s="1085">
        <v>1</v>
      </c>
    </row>
    <row r="12" spans="1:21" ht="12.75" customHeight="1">
      <c r="A12" s="1109">
        <v>2</v>
      </c>
      <c r="B12" s="885" t="s">
        <v>41</v>
      </c>
      <c r="C12" s="1081">
        <v>1287626</v>
      </c>
      <c r="D12" s="1084">
        <v>55.629999999999995</v>
      </c>
      <c r="E12" s="1081">
        <v>0</v>
      </c>
      <c r="F12" s="1084">
        <v>0</v>
      </c>
      <c r="G12" s="1081">
        <v>728717</v>
      </c>
      <c r="H12" s="1084">
        <v>31.48</v>
      </c>
      <c r="I12" s="1081">
        <v>298256</v>
      </c>
      <c r="J12" s="1084">
        <v>12.89</v>
      </c>
      <c r="K12" s="1081">
        <v>2314599</v>
      </c>
      <c r="L12" s="1081">
        <v>322860</v>
      </c>
      <c r="M12" s="1081">
        <v>0</v>
      </c>
      <c r="N12" s="1081">
        <v>19713</v>
      </c>
      <c r="O12" s="1081">
        <v>182845</v>
      </c>
      <c r="P12" s="1081">
        <v>-26353</v>
      </c>
      <c r="Q12" s="1081">
        <v>1762828</v>
      </c>
      <c r="R12" s="1081">
        <v>64381315</v>
      </c>
      <c r="S12" s="1081">
        <v>0</v>
      </c>
      <c r="T12" s="885" t="s">
        <v>41</v>
      </c>
      <c r="U12" s="1085">
        <v>2</v>
      </c>
    </row>
    <row r="13" spans="1:21" ht="12.75" customHeight="1">
      <c r="A13" s="1109">
        <v>3</v>
      </c>
      <c r="B13" s="885" t="s">
        <v>42</v>
      </c>
      <c r="C13" s="1081">
        <v>1774808</v>
      </c>
      <c r="D13" s="1084">
        <v>53.2</v>
      </c>
      <c r="E13" s="1081">
        <v>0</v>
      </c>
      <c r="F13" s="1084">
        <v>0</v>
      </c>
      <c r="G13" s="1081">
        <v>1066784</v>
      </c>
      <c r="H13" s="1084">
        <v>31.97</v>
      </c>
      <c r="I13" s="1081">
        <v>494785</v>
      </c>
      <c r="J13" s="1084">
        <v>14.83</v>
      </c>
      <c r="K13" s="1081">
        <v>3336377</v>
      </c>
      <c r="L13" s="1081">
        <v>516186</v>
      </c>
      <c r="M13" s="1081">
        <v>29</v>
      </c>
      <c r="N13" s="1081">
        <v>103190</v>
      </c>
      <c r="O13" s="1081">
        <v>185741</v>
      </c>
      <c r="P13" s="1081">
        <v>-251171</v>
      </c>
      <c r="Q13" s="1081">
        <v>2280060</v>
      </c>
      <c r="R13" s="1081">
        <v>56884818</v>
      </c>
      <c r="S13" s="1081">
        <v>0</v>
      </c>
      <c r="T13" s="885" t="s">
        <v>42</v>
      </c>
      <c r="U13" s="1085">
        <v>3</v>
      </c>
    </row>
    <row r="14" spans="1:21" ht="12.75" customHeight="1">
      <c r="A14" s="1109">
        <v>4</v>
      </c>
      <c r="B14" s="885" t="s">
        <v>43</v>
      </c>
      <c r="C14" s="1081">
        <v>644265</v>
      </c>
      <c r="D14" s="1084">
        <v>44.55000000000001</v>
      </c>
      <c r="E14" s="1081">
        <v>93153</v>
      </c>
      <c r="F14" s="1084">
        <v>6.44</v>
      </c>
      <c r="G14" s="1081">
        <v>487204</v>
      </c>
      <c r="H14" s="1084">
        <v>33.69</v>
      </c>
      <c r="I14" s="1081">
        <v>221632</v>
      </c>
      <c r="J14" s="1084">
        <v>15.32</v>
      </c>
      <c r="K14" s="1081">
        <v>1446254</v>
      </c>
      <c r="L14" s="1081">
        <v>227373</v>
      </c>
      <c r="M14" s="1081">
        <v>0</v>
      </c>
      <c r="N14" s="1081">
        <v>18885</v>
      </c>
      <c r="O14" s="1081">
        <v>145121</v>
      </c>
      <c r="P14" s="1081">
        <v>30451</v>
      </c>
      <c r="Q14" s="1081">
        <v>1085326</v>
      </c>
      <c r="R14" s="1081">
        <v>39046431</v>
      </c>
      <c r="S14" s="1081">
        <v>1863046</v>
      </c>
      <c r="T14" s="885" t="s">
        <v>43</v>
      </c>
      <c r="U14" s="1085">
        <v>4</v>
      </c>
    </row>
    <row r="15" spans="1:21" ht="12.75" customHeight="1">
      <c r="A15" s="1109">
        <v>5</v>
      </c>
      <c r="B15" s="885" t="s">
        <v>44</v>
      </c>
      <c r="C15" s="1081">
        <v>1662518</v>
      </c>
      <c r="D15" s="1084">
        <v>59.34</v>
      </c>
      <c r="E15" s="1081">
        <v>0</v>
      </c>
      <c r="F15" s="1084">
        <v>0</v>
      </c>
      <c r="G15" s="1081">
        <v>773070</v>
      </c>
      <c r="H15" s="1084">
        <v>27.59</v>
      </c>
      <c r="I15" s="1081">
        <v>366208</v>
      </c>
      <c r="J15" s="1084">
        <v>13.07</v>
      </c>
      <c r="K15" s="1081">
        <v>2801796</v>
      </c>
      <c r="L15" s="1081">
        <v>333930</v>
      </c>
      <c r="M15" s="1081">
        <v>0</v>
      </c>
      <c r="N15" s="1081">
        <v>78509</v>
      </c>
      <c r="O15" s="1081">
        <v>406077</v>
      </c>
      <c r="P15" s="1081">
        <v>-65294</v>
      </c>
      <c r="Q15" s="1081">
        <v>1917986</v>
      </c>
      <c r="R15" s="1081">
        <v>75568994</v>
      </c>
      <c r="S15" s="1081">
        <v>0</v>
      </c>
      <c r="T15" s="885" t="s">
        <v>44</v>
      </c>
      <c r="U15" s="1085">
        <v>5</v>
      </c>
    </row>
    <row r="16" spans="1:21" ht="12.75" customHeight="1">
      <c r="A16" s="1109">
        <v>6</v>
      </c>
      <c r="B16" s="885" t="s">
        <v>45</v>
      </c>
      <c r="C16" s="1081">
        <v>168555</v>
      </c>
      <c r="D16" s="1084">
        <v>51.17</v>
      </c>
      <c r="E16" s="1081">
        <v>16512</v>
      </c>
      <c r="F16" s="1084">
        <v>5.01</v>
      </c>
      <c r="G16" s="1081">
        <v>94380</v>
      </c>
      <c r="H16" s="1084">
        <v>28.65</v>
      </c>
      <c r="I16" s="1081">
        <v>49989</v>
      </c>
      <c r="J16" s="1084">
        <v>15.17</v>
      </c>
      <c r="K16" s="1081">
        <v>329436</v>
      </c>
      <c r="L16" s="1081">
        <v>44552</v>
      </c>
      <c r="M16" s="1081">
        <v>0</v>
      </c>
      <c r="N16" s="1081">
        <v>523</v>
      </c>
      <c r="O16" s="1081">
        <v>16437</v>
      </c>
      <c r="P16" s="1081">
        <v>-10775</v>
      </c>
      <c r="Q16" s="1081">
        <v>257149</v>
      </c>
      <c r="R16" s="1081">
        <v>7023107</v>
      </c>
      <c r="S16" s="1081">
        <v>330227</v>
      </c>
      <c r="T16" s="885" t="s">
        <v>45</v>
      </c>
      <c r="U16" s="1085">
        <v>6</v>
      </c>
    </row>
    <row r="17" spans="1:21" ht="12.75" customHeight="1">
      <c r="A17" s="1109">
        <v>7</v>
      </c>
      <c r="B17" s="885" t="s">
        <v>46</v>
      </c>
      <c r="C17" s="1081">
        <v>633853</v>
      </c>
      <c r="D17" s="1084">
        <v>64.64000000000001</v>
      </c>
      <c r="E17" s="1081">
        <v>0</v>
      </c>
      <c r="F17" s="1084">
        <v>0</v>
      </c>
      <c r="G17" s="1081">
        <v>240987</v>
      </c>
      <c r="H17" s="1084">
        <v>24.57</v>
      </c>
      <c r="I17" s="1081">
        <v>105835</v>
      </c>
      <c r="J17" s="1084">
        <v>10.79</v>
      </c>
      <c r="K17" s="1081">
        <v>980675</v>
      </c>
      <c r="L17" s="1081">
        <v>96606</v>
      </c>
      <c r="M17" s="1081">
        <v>0</v>
      </c>
      <c r="N17" s="1081">
        <v>5965</v>
      </c>
      <c r="O17" s="1081">
        <v>182481</v>
      </c>
      <c r="P17" s="1081">
        <v>-89089</v>
      </c>
      <c r="Q17" s="1081">
        <v>606534</v>
      </c>
      <c r="R17" s="1081">
        <v>23476034</v>
      </c>
      <c r="S17" s="1081">
        <v>0</v>
      </c>
      <c r="T17" s="885" t="s">
        <v>46</v>
      </c>
      <c r="U17" s="1085">
        <v>7</v>
      </c>
    </row>
    <row r="18" spans="1:21" ht="12.75" customHeight="1">
      <c r="A18" s="1109">
        <v>8</v>
      </c>
      <c r="B18" s="885" t="s">
        <v>47</v>
      </c>
      <c r="C18" s="1081">
        <v>481985</v>
      </c>
      <c r="D18" s="1084">
        <v>47.300000000000004</v>
      </c>
      <c r="E18" s="1081">
        <v>0</v>
      </c>
      <c r="F18" s="1084">
        <v>0</v>
      </c>
      <c r="G18" s="1081">
        <v>347632</v>
      </c>
      <c r="H18" s="1084">
        <v>34.12</v>
      </c>
      <c r="I18" s="1081">
        <v>189329</v>
      </c>
      <c r="J18" s="1084">
        <v>18.58</v>
      </c>
      <c r="K18" s="1081">
        <v>1018946</v>
      </c>
      <c r="L18" s="1081">
        <v>163585</v>
      </c>
      <c r="M18" s="1081">
        <v>0</v>
      </c>
      <c r="N18" s="1081">
        <v>4681</v>
      </c>
      <c r="O18" s="1081">
        <v>85438</v>
      </c>
      <c r="P18" s="1081">
        <v>-16995</v>
      </c>
      <c r="Q18" s="1081">
        <v>748247</v>
      </c>
      <c r="R18" s="1081">
        <v>25637540</v>
      </c>
      <c r="S18" s="1081">
        <v>0</v>
      </c>
      <c r="T18" s="885" t="s">
        <v>47</v>
      </c>
      <c r="U18" s="1085">
        <v>8</v>
      </c>
    </row>
    <row r="19" spans="1:21" ht="12.75" customHeight="1">
      <c r="A19" s="1109">
        <v>9</v>
      </c>
      <c r="B19" s="885" t="s">
        <v>48</v>
      </c>
      <c r="C19" s="1081">
        <v>57489</v>
      </c>
      <c r="D19" s="1084">
        <v>41.53000000000001</v>
      </c>
      <c r="E19" s="1081">
        <v>0</v>
      </c>
      <c r="F19" s="1084">
        <v>0</v>
      </c>
      <c r="G19" s="1081">
        <v>51394</v>
      </c>
      <c r="H19" s="1084">
        <v>37.12</v>
      </c>
      <c r="I19" s="1081">
        <v>29553</v>
      </c>
      <c r="J19" s="1084">
        <v>21.35</v>
      </c>
      <c r="K19" s="1081">
        <v>138436</v>
      </c>
      <c r="L19" s="1081">
        <v>26482</v>
      </c>
      <c r="M19" s="1081">
        <v>0</v>
      </c>
      <c r="N19" s="1081">
        <v>74</v>
      </c>
      <c r="O19" s="1081">
        <v>4362</v>
      </c>
      <c r="P19" s="1081">
        <v>965</v>
      </c>
      <c r="Q19" s="1081">
        <v>108483</v>
      </c>
      <c r="R19" s="1081">
        <v>3463181</v>
      </c>
      <c r="S19" s="1081">
        <v>0</v>
      </c>
      <c r="T19" s="885" t="s">
        <v>48</v>
      </c>
      <c r="U19" s="1085">
        <v>9</v>
      </c>
    </row>
    <row r="20" spans="1:21" ht="12.75" customHeight="1">
      <c r="A20" s="1109">
        <v>11</v>
      </c>
      <c r="B20" s="885" t="s">
        <v>50</v>
      </c>
      <c r="C20" s="1081">
        <v>588927</v>
      </c>
      <c r="D20" s="1084">
        <v>48.470000000000006</v>
      </c>
      <c r="E20" s="1081">
        <v>0</v>
      </c>
      <c r="F20" s="1084">
        <v>0</v>
      </c>
      <c r="G20" s="1081">
        <v>422640</v>
      </c>
      <c r="H20" s="1084">
        <v>34.79</v>
      </c>
      <c r="I20" s="1081">
        <v>203435</v>
      </c>
      <c r="J20" s="1084">
        <v>16.74</v>
      </c>
      <c r="K20" s="1081">
        <v>1215002</v>
      </c>
      <c r="L20" s="1081">
        <v>175674</v>
      </c>
      <c r="M20" s="1081">
        <v>0</v>
      </c>
      <c r="N20" s="1081">
        <v>16659</v>
      </c>
      <c r="O20" s="1081">
        <v>59734</v>
      </c>
      <c r="P20" s="1081">
        <v>-15649</v>
      </c>
      <c r="Q20" s="1081">
        <v>947286</v>
      </c>
      <c r="R20" s="1081">
        <v>32718166</v>
      </c>
      <c r="S20" s="1081">
        <v>0</v>
      </c>
      <c r="T20" s="885" t="s">
        <v>50</v>
      </c>
      <c r="U20" s="1085">
        <v>11</v>
      </c>
    </row>
    <row r="21" spans="1:21" ht="16.5" customHeight="1">
      <c r="A21" s="1109">
        <v>13</v>
      </c>
      <c r="B21" s="885" t="s">
        <v>51</v>
      </c>
      <c r="C21" s="1081">
        <v>136371</v>
      </c>
      <c r="D21" s="1084">
        <v>48.5</v>
      </c>
      <c r="E21" s="1081">
        <v>0</v>
      </c>
      <c r="F21" s="1084">
        <v>0</v>
      </c>
      <c r="G21" s="1081">
        <v>102225</v>
      </c>
      <c r="H21" s="1084">
        <v>36.36</v>
      </c>
      <c r="I21" s="1081">
        <v>42565</v>
      </c>
      <c r="J21" s="1084">
        <v>15.14</v>
      </c>
      <c r="K21" s="1081">
        <v>281161</v>
      </c>
      <c r="L21" s="1081">
        <v>44432</v>
      </c>
      <c r="M21" s="1081">
        <v>0</v>
      </c>
      <c r="N21" s="1081">
        <v>902</v>
      </c>
      <c r="O21" s="1081">
        <v>4200</v>
      </c>
      <c r="P21" s="1081">
        <v>-8181</v>
      </c>
      <c r="Q21" s="1081">
        <v>223446</v>
      </c>
      <c r="R21" s="1081">
        <v>5069545</v>
      </c>
      <c r="S21" s="1081">
        <v>0</v>
      </c>
      <c r="T21" s="885" t="s">
        <v>51</v>
      </c>
      <c r="U21" s="1085">
        <v>13</v>
      </c>
    </row>
    <row r="22" spans="1:21" ht="12.75" customHeight="1">
      <c r="A22" s="1109">
        <v>14</v>
      </c>
      <c r="B22" s="885" t="s">
        <v>52</v>
      </c>
      <c r="C22" s="1081">
        <v>103885</v>
      </c>
      <c r="D22" s="1084">
        <v>48.73</v>
      </c>
      <c r="E22" s="1081">
        <v>2352</v>
      </c>
      <c r="F22" s="1084">
        <v>1.1</v>
      </c>
      <c r="G22" s="1081">
        <v>73966</v>
      </c>
      <c r="H22" s="1084">
        <v>34.69</v>
      </c>
      <c r="I22" s="1081">
        <v>33005</v>
      </c>
      <c r="J22" s="1084">
        <v>15.48</v>
      </c>
      <c r="K22" s="1081">
        <v>213208</v>
      </c>
      <c r="L22" s="1081">
        <v>32619</v>
      </c>
      <c r="M22" s="1081">
        <v>42</v>
      </c>
      <c r="N22" s="1081">
        <v>179</v>
      </c>
      <c r="O22" s="1081">
        <v>5850</v>
      </c>
      <c r="P22" s="1081">
        <v>-2906</v>
      </c>
      <c r="Q22" s="1081">
        <v>171612</v>
      </c>
      <c r="R22" s="1081">
        <v>4946917</v>
      </c>
      <c r="S22" s="1081">
        <v>235238</v>
      </c>
      <c r="T22" s="885" t="s">
        <v>52</v>
      </c>
      <c r="U22" s="1085">
        <v>14</v>
      </c>
    </row>
    <row r="23" spans="1:21" ht="12.75" customHeight="1">
      <c r="A23" s="1109">
        <v>15</v>
      </c>
      <c r="B23" s="885" t="s">
        <v>187</v>
      </c>
      <c r="C23" s="1081">
        <v>825599</v>
      </c>
      <c r="D23" s="1084">
        <v>56.709999999999994</v>
      </c>
      <c r="E23" s="1081">
        <v>0</v>
      </c>
      <c r="F23" s="1084">
        <v>0</v>
      </c>
      <c r="G23" s="1081">
        <v>447012</v>
      </c>
      <c r="H23" s="1084">
        <v>30.7</v>
      </c>
      <c r="I23" s="1081">
        <v>183269</v>
      </c>
      <c r="J23" s="1084">
        <v>12.59</v>
      </c>
      <c r="K23" s="1081">
        <v>1455880</v>
      </c>
      <c r="L23" s="1081">
        <v>176128</v>
      </c>
      <c r="M23" s="1081">
        <v>0</v>
      </c>
      <c r="N23" s="1081">
        <v>24795</v>
      </c>
      <c r="O23" s="1081">
        <v>180125</v>
      </c>
      <c r="P23" s="1081">
        <v>-34380</v>
      </c>
      <c r="Q23" s="1081">
        <v>1040452</v>
      </c>
      <c r="R23" s="1081">
        <v>37527259</v>
      </c>
      <c r="S23" s="1081">
        <v>0</v>
      </c>
      <c r="T23" s="885" t="s">
        <v>187</v>
      </c>
      <c r="U23" s="1085">
        <v>15</v>
      </c>
    </row>
    <row r="24" spans="1:21" ht="12.75" customHeight="1">
      <c r="A24" s="1109">
        <v>16</v>
      </c>
      <c r="B24" s="885" t="s">
        <v>54</v>
      </c>
      <c r="C24" s="1081">
        <v>235318</v>
      </c>
      <c r="D24" s="1084">
        <v>50.88999999999999</v>
      </c>
      <c r="E24" s="1081">
        <v>0</v>
      </c>
      <c r="F24" s="1084">
        <v>0</v>
      </c>
      <c r="G24" s="1081">
        <v>153541</v>
      </c>
      <c r="H24" s="1084">
        <v>33.21</v>
      </c>
      <c r="I24" s="1081">
        <v>73494</v>
      </c>
      <c r="J24" s="1084">
        <v>15.9</v>
      </c>
      <c r="K24" s="1081">
        <v>462353</v>
      </c>
      <c r="L24" s="1081">
        <v>61071</v>
      </c>
      <c r="M24" s="1081">
        <v>0</v>
      </c>
      <c r="N24" s="1081">
        <v>672</v>
      </c>
      <c r="O24" s="1081">
        <v>16557</v>
      </c>
      <c r="P24" s="1081">
        <v>-9941</v>
      </c>
      <c r="Q24" s="1081">
        <v>374112</v>
      </c>
      <c r="R24" s="1081">
        <v>11205621</v>
      </c>
      <c r="S24" s="1081">
        <v>0</v>
      </c>
      <c r="T24" s="885" t="s">
        <v>54</v>
      </c>
      <c r="U24" s="1085">
        <v>16</v>
      </c>
    </row>
    <row r="25" spans="1:21" ht="12.75" customHeight="1">
      <c r="A25" s="1109">
        <v>17</v>
      </c>
      <c r="B25" s="885" t="s">
        <v>55</v>
      </c>
      <c r="C25" s="1081">
        <v>255115</v>
      </c>
      <c r="D25" s="1084">
        <v>49.14999999999999</v>
      </c>
      <c r="E25" s="1081">
        <v>0</v>
      </c>
      <c r="F25" s="1084">
        <v>0</v>
      </c>
      <c r="G25" s="1081">
        <v>170438</v>
      </c>
      <c r="H25" s="1084">
        <v>32.84</v>
      </c>
      <c r="I25" s="1081">
        <v>93456</v>
      </c>
      <c r="J25" s="1084">
        <v>18.01</v>
      </c>
      <c r="K25" s="1081">
        <v>519009</v>
      </c>
      <c r="L25" s="1081">
        <v>78911</v>
      </c>
      <c r="M25" s="1081">
        <v>0</v>
      </c>
      <c r="N25" s="1081">
        <v>6486</v>
      </c>
      <c r="O25" s="1081">
        <v>14703</v>
      </c>
      <c r="P25" s="1081">
        <v>-13839</v>
      </c>
      <c r="Q25" s="1081">
        <v>405070</v>
      </c>
      <c r="R25" s="1081">
        <v>11091987</v>
      </c>
      <c r="S25" s="1081">
        <v>0</v>
      </c>
      <c r="T25" s="885" t="s">
        <v>55</v>
      </c>
      <c r="U25" s="1085">
        <v>17</v>
      </c>
    </row>
    <row r="26" spans="1:21" ht="12.75" customHeight="1">
      <c r="A26" s="1109">
        <v>18</v>
      </c>
      <c r="B26" s="885" t="s">
        <v>56</v>
      </c>
      <c r="C26" s="1081">
        <v>694980</v>
      </c>
      <c r="D26" s="1084">
        <v>56.47999999999999</v>
      </c>
      <c r="E26" s="1081">
        <v>0</v>
      </c>
      <c r="F26" s="1084">
        <v>0</v>
      </c>
      <c r="G26" s="1081">
        <v>366710</v>
      </c>
      <c r="H26" s="1084">
        <v>29.81</v>
      </c>
      <c r="I26" s="1081">
        <v>168628</v>
      </c>
      <c r="J26" s="1084">
        <v>13.71</v>
      </c>
      <c r="K26" s="1081">
        <v>1230318</v>
      </c>
      <c r="L26" s="1081">
        <v>144844</v>
      </c>
      <c r="M26" s="1081">
        <v>0</v>
      </c>
      <c r="N26" s="1081">
        <v>5260</v>
      </c>
      <c r="O26" s="1081">
        <v>65717</v>
      </c>
      <c r="P26" s="1081">
        <v>-151107</v>
      </c>
      <c r="Q26" s="1081">
        <v>863390</v>
      </c>
      <c r="R26" s="1081">
        <v>26029227</v>
      </c>
      <c r="S26" s="1081">
        <v>0</v>
      </c>
      <c r="T26" s="885" t="s">
        <v>56</v>
      </c>
      <c r="U26" s="1085">
        <v>18</v>
      </c>
    </row>
    <row r="27" spans="1:21" ht="12.75" customHeight="1">
      <c r="A27" s="1109">
        <v>19</v>
      </c>
      <c r="B27" s="885" t="s">
        <v>57</v>
      </c>
      <c r="C27" s="1081">
        <v>161245</v>
      </c>
      <c r="D27" s="1084">
        <v>53.46000000000001</v>
      </c>
      <c r="E27" s="1081">
        <v>0</v>
      </c>
      <c r="F27" s="1084">
        <v>0</v>
      </c>
      <c r="G27" s="1081">
        <v>89120</v>
      </c>
      <c r="H27" s="1084">
        <v>29.55</v>
      </c>
      <c r="I27" s="1081">
        <v>51252</v>
      </c>
      <c r="J27" s="1084">
        <v>16.99</v>
      </c>
      <c r="K27" s="1081">
        <v>301617</v>
      </c>
      <c r="L27" s="1081">
        <v>39771</v>
      </c>
      <c r="M27" s="1081">
        <v>0</v>
      </c>
      <c r="N27" s="1081">
        <v>64</v>
      </c>
      <c r="O27" s="1081">
        <v>13673</v>
      </c>
      <c r="P27" s="1081">
        <v>-9829</v>
      </c>
      <c r="Q27" s="1081">
        <v>238280</v>
      </c>
      <c r="R27" s="1081">
        <v>6449810</v>
      </c>
      <c r="S27" s="1081">
        <v>0</v>
      </c>
      <c r="T27" s="885" t="s">
        <v>57</v>
      </c>
      <c r="U27" s="1085">
        <v>19</v>
      </c>
    </row>
    <row r="28" spans="1:21" ht="12.75" customHeight="1">
      <c r="A28" s="1109">
        <v>20</v>
      </c>
      <c r="B28" s="885" t="s">
        <v>58</v>
      </c>
      <c r="C28" s="1081">
        <v>248941</v>
      </c>
      <c r="D28" s="1084">
        <v>53.1</v>
      </c>
      <c r="E28" s="1081">
        <v>0</v>
      </c>
      <c r="F28" s="1084">
        <v>0</v>
      </c>
      <c r="G28" s="1081">
        <v>146156</v>
      </c>
      <c r="H28" s="1084">
        <v>31.18</v>
      </c>
      <c r="I28" s="1081">
        <v>73686</v>
      </c>
      <c r="J28" s="1084">
        <v>15.72</v>
      </c>
      <c r="K28" s="1081">
        <v>468783</v>
      </c>
      <c r="L28" s="1081">
        <v>54546</v>
      </c>
      <c r="M28" s="1081">
        <v>0</v>
      </c>
      <c r="N28" s="1081">
        <v>1006</v>
      </c>
      <c r="O28" s="1081">
        <v>25304</v>
      </c>
      <c r="P28" s="1081">
        <v>5880</v>
      </c>
      <c r="Q28" s="1081">
        <v>393807</v>
      </c>
      <c r="R28" s="1081">
        <v>13830046</v>
      </c>
      <c r="S28" s="1081">
        <v>0</v>
      </c>
      <c r="T28" s="885" t="s">
        <v>58</v>
      </c>
      <c r="U28" s="1085">
        <v>20</v>
      </c>
    </row>
    <row r="29" spans="1:21" ht="12.75" customHeight="1">
      <c r="A29" s="1109">
        <v>21</v>
      </c>
      <c r="B29" s="885" t="s">
        <v>59</v>
      </c>
      <c r="C29" s="1081">
        <v>174975</v>
      </c>
      <c r="D29" s="1084">
        <v>54.63000000000001</v>
      </c>
      <c r="E29" s="1081">
        <v>0</v>
      </c>
      <c r="F29" s="1084">
        <v>0</v>
      </c>
      <c r="G29" s="1081">
        <v>94887</v>
      </c>
      <c r="H29" s="1084">
        <v>29.63</v>
      </c>
      <c r="I29" s="1081">
        <v>50408</v>
      </c>
      <c r="J29" s="1084">
        <v>15.74</v>
      </c>
      <c r="K29" s="1081">
        <v>320270</v>
      </c>
      <c r="L29" s="1081">
        <v>39995</v>
      </c>
      <c r="M29" s="1081">
        <v>112</v>
      </c>
      <c r="N29" s="1081">
        <v>233</v>
      </c>
      <c r="O29" s="1081">
        <v>8168</v>
      </c>
      <c r="P29" s="1081">
        <v>-15708</v>
      </c>
      <c r="Q29" s="1081">
        <v>256054</v>
      </c>
      <c r="R29" s="1081">
        <v>6033615</v>
      </c>
      <c r="S29" s="1081">
        <v>0</v>
      </c>
      <c r="T29" s="885" t="s">
        <v>59</v>
      </c>
      <c r="U29" s="1085">
        <v>21</v>
      </c>
    </row>
    <row r="30" spans="1:21" ht="12.75" customHeight="1">
      <c r="A30" s="1109">
        <v>22</v>
      </c>
      <c r="B30" s="885" t="s">
        <v>188</v>
      </c>
      <c r="C30" s="1081">
        <v>108250</v>
      </c>
      <c r="D30" s="1084">
        <v>49.78</v>
      </c>
      <c r="E30" s="1081">
        <v>0</v>
      </c>
      <c r="F30" s="1084">
        <v>0</v>
      </c>
      <c r="G30" s="1081">
        <v>74836</v>
      </c>
      <c r="H30" s="1084">
        <v>34.41</v>
      </c>
      <c r="I30" s="1081">
        <v>34391</v>
      </c>
      <c r="J30" s="1084">
        <v>15.81</v>
      </c>
      <c r="K30" s="1081">
        <v>217477</v>
      </c>
      <c r="L30" s="1081">
        <v>27465</v>
      </c>
      <c r="M30" s="1081">
        <v>0</v>
      </c>
      <c r="N30" s="1081">
        <v>815</v>
      </c>
      <c r="O30" s="1081">
        <v>15182</v>
      </c>
      <c r="P30" s="1081">
        <v>-3723</v>
      </c>
      <c r="Q30" s="1081">
        <v>170292</v>
      </c>
      <c r="R30" s="1081">
        <v>4705252</v>
      </c>
      <c r="S30" s="1081">
        <v>0</v>
      </c>
      <c r="T30" s="885" t="s">
        <v>188</v>
      </c>
      <c r="U30" s="1085">
        <v>22</v>
      </c>
    </row>
    <row r="31" spans="1:21" ht="16.5" customHeight="1">
      <c r="A31" s="1109">
        <v>24</v>
      </c>
      <c r="B31" s="885" t="s">
        <v>537</v>
      </c>
      <c r="C31" s="1081">
        <v>135418</v>
      </c>
      <c r="D31" s="1084">
        <v>53.35000000000001</v>
      </c>
      <c r="E31" s="1081">
        <v>0</v>
      </c>
      <c r="F31" s="1084">
        <v>0</v>
      </c>
      <c r="G31" s="1081">
        <v>82882</v>
      </c>
      <c r="H31" s="1084">
        <v>32.66</v>
      </c>
      <c r="I31" s="1081">
        <v>35507</v>
      </c>
      <c r="J31" s="1084">
        <v>13.99</v>
      </c>
      <c r="K31" s="1081">
        <v>253807</v>
      </c>
      <c r="L31" s="1081">
        <v>32582</v>
      </c>
      <c r="M31" s="1081">
        <v>0</v>
      </c>
      <c r="N31" s="1081">
        <v>229</v>
      </c>
      <c r="O31" s="1081">
        <v>11590</v>
      </c>
      <c r="P31" s="1081">
        <v>-10412</v>
      </c>
      <c r="Q31" s="1081">
        <v>198994</v>
      </c>
      <c r="R31" s="1081">
        <v>5168624</v>
      </c>
      <c r="S31" s="1081">
        <v>0</v>
      </c>
      <c r="T31" s="885" t="s">
        <v>537</v>
      </c>
      <c r="U31" s="1085">
        <v>24</v>
      </c>
    </row>
    <row r="32" spans="1:21" ht="12.75" customHeight="1">
      <c r="A32" s="1109">
        <v>27</v>
      </c>
      <c r="B32" s="885" t="s">
        <v>538</v>
      </c>
      <c r="C32" s="1081">
        <v>70261</v>
      </c>
      <c r="D32" s="1084">
        <v>54.96</v>
      </c>
      <c r="E32" s="1081">
        <v>0</v>
      </c>
      <c r="F32" s="1084">
        <v>0</v>
      </c>
      <c r="G32" s="1081">
        <v>40176</v>
      </c>
      <c r="H32" s="1084">
        <v>31.43</v>
      </c>
      <c r="I32" s="1081">
        <v>17399</v>
      </c>
      <c r="J32" s="1084">
        <v>13.61</v>
      </c>
      <c r="K32" s="1081">
        <v>127836</v>
      </c>
      <c r="L32" s="1081">
        <v>15222</v>
      </c>
      <c r="M32" s="1081">
        <v>0</v>
      </c>
      <c r="N32" s="1081">
        <v>51</v>
      </c>
      <c r="O32" s="1081">
        <v>4284</v>
      </c>
      <c r="P32" s="1081">
        <v>-4038</v>
      </c>
      <c r="Q32" s="1081">
        <v>104241</v>
      </c>
      <c r="R32" s="1081">
        <v>2939750</v>
      </c>
      <c r="S32" s="1081">
        <v>0</v>
      </c>
      <c r="T32" s="885" t="s">
        <v>538</v>
      </c>
      <c r="U32" s="1085">
        <v>27</v>
      </c>
    </row>
    <row r="33" spans="1:21" ht="12.75" customHeight="1">
      <c r="A33" s="1109">
        <v>31</v>
      </c>
      <c r="B33" s="885" t="s">
        <v>62</v>
      </c>
      <c r="C33" s="1081">
        <v>86534</v>
      </c>
      <c r="D33" s="1084">
        <v>53.78999999999999</v>
      </c>
      <c r="E33" s="1081">
        <v>0</v>
      </c>
      <c r="F33" s="1084">
        <v>0</v>
      </c>
      <c r="G33" s="1081">
        <v>55146</v>
      </c>
      <c r="H33" s="1084">
        <v>34.28</v>
      </c>
      <c r="I33" s="1081">
        <v>19193</v>
      </c>
      <c r="J33" s="1084">
        <v>11.93</v>
      </c>
      <c r="K33" s="1081">
        <v>160873</v>
      </c>
      <c r="L33" s="1081">
        <v>19217</v>
      </c>
      <c r="M33" s="1081">
        <v>0</v>
      </c>
      <c r="N33" s="1081">
        <v>1272</v>
      </c>
      <c r="O33" s="1081">
        <v>9865</v>
      </c>
      <c r="P33" s="1081">
        <v>-857</v>
      </c>
      <c r="Q33" s="1081">
        <v>129662</v>
      </c>
      <c r="R33" s="1081">
        <v>4554437</v>
      </c>
      <c r="S33" s="1081">
        <v>0</v>
      </c>
      <c r="T33" s="885" t="s">
        <v>62</v>
      </c>
      <c r="U33" s="1085">
        <v>31</v>
      </c>
    </row>
    <row r="34" spans="1:21" ht="12.75" customHeight="1">
      <c r="A34" s="1109">
        <v>32</v>
      </c>
      <c r="B34" s="885" t="s">
        <v>63</v>
      </c>
      <c r="C34" s="1081">
        <v>84694</v>
      </c>
      <c r="D34" s="1084">
        <v>50.949999999999996</v>
      </c>
      <c r="E34" s="1081">
        <v>0</v>
      </c>
      <c r="F34" s="1084">
        <v>0</v>
      </c>
      <c r="G34" s="1081">
        <v>55563</v>
      </c>
      <c r="H34" s="1084">
        <v>33.43</v>
      </c>
      <c r="I34" s="1081">
        <v>25960</v>
      </c>
      <c r="J34" s="1084">
        <v>15.62</v>
      </c>
      <c r="K34" s="1081">
        <v>166217</v>
      </c>
      <c r="L34" s="1081">
        <v>24665</v>
      </c>
      <c r="M34" s="1081">
        <v>0</v>
      </c>
      <c r="N34" s="1081">
        <v>2300</v>
      </c>
      <c r="O34" s="1081">
        <v>9377</v>
      </c>
      <c r="P34" s="1081">
        <v>-693</v>
      </c>
      <c r="Q34" s="1081">
        <v>129182</v>
      </c>
      <c r="R34" s="1081">
        <v>4234738</v>
      </c>
      <c r="S34" s="1081">
        <v>0</v>
      </c>
      <c r="T34" s="885" t="s">
        <v>63</v>
      </c>
      <c r="U34" s="1085">
        <v>32</v>
      </c>
    </row>
    <row r="35" spans="1:21" ht="12.75" customHeight="1">
      <c r="A35" s="1109">
        <v>37</v>
      </c>
      <c r="B35" s="885" t="s">
        <v>64</v>
      </c>
      <c r="C35" s="1081">
        <v>39003</v>
      </c>
      <c r="D35" s="1084">
        <v>44.72</v>
      </c>
      <c r="E35" s="1081">
        <v>2691</v>
      </c>
      <c r="F35" s="1084">
        <v>3.09</v>
      </c>
      <c r="G35" s="1081">
        <v>31428</v>
      </c>
      <c r="H35" s="1084">
        <v>36.03</v>
      </c>
      <c r="I35" s="1081">
        <v>14094</v>
      </c>
      <c r="J35" s="1084">
        <v>16.16</v>
      </c>
      <c r="K35" s="1081">
        <v>87216</v>
      </c>
      <c r="L35" s="1081">
        <v>13513</v>
      </c>
      <c r="M35" s="1081">
        <v>0</v>
      </c>
      <c r="N35" s="1081">
        <v>102</v>
      </c>
      <c r="O35" s="1081">
        <v>2168</v>
      </c>
      <c r="P35" s="1081">
        <v>-3214</v>
      </c>
      <c r="Q35" s="1081">
        <v>68219</v>
      </c>
      <c r="R35" s="1081">
        <v>1561102</v>
      </c>
      <c r="S35" s="1081">
        <v>89699</v>
      </c>
      <c r="T35" s="885" t="s">
        <v>64</v>
      </c>
      <c r="U35" s="1085">
        <v>37</v>
      </c>
    </row>
    <row r="36" spans="1:21" ht="12.75" customHeight="1">
      <c r="A36" s="1109">
        <v>39</v>
      </c>
      <c r="B36" s="885" t="s">
        <v>65</v>
      </c>
      <c r="C36" s="1081">
        <v>65082</v>
      </c>
      <c r="D36" s="1084">
        <v>51.99</v>
      </c>
      <c r="E36" s="1081">
        <v>3947</v>
      </c>
      <c r="F36" s="1084">
        <v>3.15</v>
      </c>
      <c r="G36" s="1081">
        <v>39537</v>
      </c>
      <c r="H36" s="1084">
        <v>31.58</v>
      </c>
      <c r="I36" s="1081">
        <v>16623</v>
      </c>
      <c r="J36" s="1084">
        <v>13.28</v>
      </c>
      <c r="K36" s="1081">
        <v>125189</v>
      </c>
      <c r="L36" s="1081">
        <v>14888</v>
      </c>
      <c r="M36" s="1081">
        <v>3</v>
      </c>
      <c r="N36" s="1081">
        <v>152</v>
      </c>
      <c r="O36" s="1081">
        <v>4562</v>
      </c>
      <c r="P36" s="1081">
        <v>-4945</v>
      </c>
      <c r="Q36" s="1081">
        <v>100639</v>
      </c>
      <c r="R36" s="1081">
        <v>2503149</v>
      </c>
      <c r="S36" s="1081">
        <v>140986</v>
      </c>
      <c r="T36" s="885" t="s">
        <v>65</v>
      </c>
      <c r="U36" s="1085">
        <v>39</v>
      </c>
    </row>
    <row r="37" spans="1:21" ht="12.75" customHeight="1">
      <c r="A37" s="1109">
        <v>40</v>
      </c>
      <c r="B37" s="885" t="s">
        <v>539</v>
      </c>
      <c r="C37" s="1081">
        <v>36206</v>
      </c>
      <c r="D37" s="1084">
        <v>45.97</v>
      </c>
      <c r="E37" s="1081">
        <v>4403</v>
      </c>
      <c r="F37" s="1084">
        <v>5.59</v>
      </c>
      <c r="G37" s="1081">
        <v>27025</v>
      </c>
      <c r="H37" s="1084">
        <v>34.31</v>
      </c>
      <c r="I37" s="1081">
        <v>11133</v>
      </c>
      <c r="J37" s="1084">
        <v>14.13</v>
      </c>
      <c r="K37" s="1081">
        <v>78767</v>
      </c>
      <c r="L37" s="1081">
        <v>9894</v>
      </c>
      <c r="M37" s="1081">
        <v>0</v>
      </c>
      <c r="N37" s="1081">
        <v>21</v>
      </c>
      <c r="O37" s="1081">
        <v>1252</v>
      </c>
      <c r="P37" s="1081">
        <v>-1628</v>
      </c>
      <c r="Q37" s="1081">
        <v>65972</v>
      </c>
      <c r="R37" s="1081">
        <v>1489971</v>
      </c>
      <c r="S37" s="1081">
        <v>80055</v>
      </c>
      <c r="T37" s="885" t="s">
        <v>539</v>
      </c>
      <c r="U37" s="1085">
        <v>40</v>
      </c>
    </row>
    <row r="38" spans="1:21" ht="12.75" customHeight="1">
      <c r="A38" s="1109">
        <v>42</v>
      </c>
      <c r="B38" s="885" t="s">
        <v>66</v>
      </c>
      <c r="C38" s="1081">
        <v>102765</v>
      </c>
      <c r="D38" s="1084">
        <v>52.31999999999999</v>
      </c>
      <c r="E38" s="1081">
        <v>0</v>
      </c>
      <c r="F38" s="1084">
        <v>0</v>
      </c>
      <c r="G38" s="1081">
        <v>65377</v>
      </c>
      <c r="H38" s="1084">
        <v>33.28</v>
      </c>
      <c r="I38" s="1081">
        <v>28291</v>
      </c>
      <c r="J38" s="1084">
        <v>14.4</v>
      </c>
      <c r="K38" s="1081">
        <v>196433</v>
      </c>
      <c r="L38" s="1081">
        <v>26148</v>
      </c>
      <c r="M38" s="1081">
        <v>0</v>
      </c>
      <c r="N38" s="1081">
        <v>781</v>
      </c>
      <c r="O38" s="1081">
        <v>8781</v>
      </c>
      <c r="P38" s="1081">
        <v>-6012</v>
      </c>
      <c r="Q38" s="1081">
        <v>154711</v>
      </c>
      <c r="R38" s="1081">
        <v>4143758</v>
      </c>
      <c r="S38" s="1081">
        <v>0</v>
      </c>
      <c r="T38" s="885" t="s">
        <v>66</v>
      </c>
      <c r="U38" s="1085">
        <v>42</v>
      </c>
    </row>
    <row r="39" spans="1:21" ht="12.75" customHeight="1">
      <c r="A39" s="1109">
        <v>43</v>
      </c>
      <c r="B39" s="885" t="s">
        <v>540</v>
      </c>
      <c r="C39" s="1081">
        <v>217428</v>
      </c>
      <c r="D39" s="1084">
        <v>49.260000000000005</v>
      </c>
      <c r="E39" s="1081">
        <v>17811</v>
      </c>
      <c r="F39" s="1084">
        <v>4.03</v>
      </c>
      <c r="G39" s="1081">
        <v>141510</v>
      </c>
      <c r="H39" s="1084">
        <v>32.05</v>
      </c>
      <c r="I39" s="1081">
        <v>64713</v>
      </c>
      <c r="J39" s="1084">
        <v>14.66</v>
      </c>
      <c r="K39" s="1081">
        <v>441462</v>
      </c>
      <c r="L39" s="1081">
        <v>59820</v>
      </c>
      <c r="M39" s="1081">
        <v>0</v>
      </c>
      <c r="N39" s="1081">
        <v>891</v>
      </c>
      <c r="O39" s="1081">
        <v>35740</v>
      </c>
      <c r="P39" s="1081">
        <v>-986</v>
      </c>
      <c r="Q39" s="1081">
        <v>344025</v>
      </c>
      <c r="R39" s="1081">
        <v>11150158</v>
      </c>
      <c r="S39" s="1081">
        <v>593712</v>
      </c>
      <c r="T39" s="885" t="s">
        <v>540</v>
      </c>
      <c r="U39" s="1085">
        <v>43</v>
      </c>
    </row>
    <row r="40" spans="1:21" ht="12.75" customHeight="1">
      <c r="A40" s="1109">
        <v>45</v>
      </c>
      <c r="B40" s="885" t="s">
        <v>67</v>
      </c>
      <c r="C40" s="1081">
        <v>48559</v>
      </c>
      <c r="D40" s="1084">
        <v>50.099999999999994</v>
      </c>
      <c r="E40" s="1081">
        <v>0</v>
      </c>
      <c r="F40" s="1084">
        <v>0</v>
      </c>
      <c r="G40" s="1081">
        <v>32072</v>
      </c>
      <c r="H40" s="1084">
        <v>33.09</v>
      </c>
      <c r="I40" s="1081">
        <v>16293</v>
      </c>
      <c r="J40" s="1084">
        <v>16.81</v>
      </c>
      <c r="K40" s="1081">
        <v>96924</v>
      </c>
      <c r="L40" s="1081">
        <v>14298</v>
      </c>
      <c r="M40" s="1081">
        <v>0</v>
      </c>
      <c r="N40" s="1081">
        <v>121</v>
      </c>
      <c r="O40" s="1081">
        <v>2784</v>
      </c>
      <c r="P40" s="1081">
        <v>-2029</v>
      </c>
      <c r="Q40" s="1081">
        <v>77692</v>
      </c>
      <c r="R40" s="1081">
        <v>1942414</v>
      </c>
      <c r="S40" s="1081">
        <v>0</v>
      </c>
      <c r="T40" s="885" t="s">
        <v>67</v>
      </c>
      <c r="U40" s="1085">
        <v>45</v>
      </c>
    </row>
    <row r="41" spans="1:21" ht="16.5" customHeight="1">
      <c r="A41" s="1109">
        <v>46</v>
      </c>
      <c r="B41" s="885" t="s">
        <v>68</v>
      </c>
      <c r="C41" s="1081">
        <v>31161</v>
      </c>
      <c r="D41" s="1084">
        <v>40.76999999999999</v>
      </c>
      <c r="E41" s="1081">
        <v>6354</v>
      </c>
      <c r="F41" s="1084">
        <v>8.32</v>
      </c>
      <c r="G41" s="1081">
        <v>25559</v>
      </c>
      <c r="H41" s="1084">
        <v>33.45</v>
      </c>
      <c r="I41" s="1081">
        <v>13338</v>
      </c>
      <c r="J41" s="1084">
        <v>17.46</v>
      </c>
      <c r="K41" s="1081">
        <v>76412</v>
      </c>
      <c r="L41" s="1081">
        <v>11603</v>
      </c>
      <c r="M41" s="1081">
        <v>0</v>
      </c>
      <c r="N41" s="1081">
        <v>52</v>
      </c>
      <c r="O41" s="1081">
        <v>3880</v>
      </c>
      <c r="P41" s="1081">
        <v>557</v>
      </c>
      <c r="Q41" s="1081">
        <v>61434</v>
      </c>
      <c r="R41" s="1081">
        <v>2077367</v>
      </c>
      <c r="S41" s="1081">
        <v>127072</v>
      </c>
      <c r="T41" s="885" t="s">
        <v>68</v>
      </c>
      <c r="U41" s="1085">
        <v>46</v>
      </c>
    </row>
    <row r="42" spans="1:21" ht="12.75" customHeight="1">
      <c r="A42" s="1109">
        <v>50</v>
      </c>
      <c r="B42" s="885" t="s">
        <v>541</v>
      </c>
      <c r="C42" s="1081">
        <v>120476</v>
      </c>
      <c r="D42" s="1084">
        <v>46.77</v>
      </c>
      <c r="E42" s="1081">
        <v>12709</v>
      </c>
      <c r="F42" s="1084">
        <v>4.93</v>
      </c>
      <c r="G42" s="1081">
        <v>81374</v>
      </c>
      <c r="H42" s="1084">
        <v>31.58</v>
      </c>
      <c r="I42" s="1081">
        <v>43089</v>
      </c>
      <c r="J42" s="1084">
        <v>16.72</v>
      </c>
      <c r="K42" s="1081">
        <v>257648</v>
      </c>
      <c r="L42" s="1081">
        <v>32411</v>
      </c>
      <c r="M42" s="1081">
        <v>0</v>
      </c>
      <c r="N42" s="1081">
        <v>113</v>
      </c>
      <c r="O42" s="1081">
        <v>10051</v>
      </c>
      <c r="P42" s="1081">
        <v>-2944</v>
      </c>
      <c r="Q42" s="1081">
        <v>212129</v>
      </c>
      <c r="R42" s="1081">
        <v>6146808</v>
      </c>
      <c r="S42" s="1081">
        <v>284956</v>
      </c>
      <c r="T42" s="885" t="s">
        <v>541</v>
      </c>
      <c r="U42" s="1085">
        <v>50</v>
      </c>
    </row>
    <row r="43" spans="1:21" ht="12.75" customHeight="1">
      <c r="A43" s="1109">
        <v>57</v>
      </c>
      <c r="B43" s="885" t="s">
        <v>542</v>
      </c>
      <c r="C43" s="1081">
        <v>45964</v>
      </c>
      <c r="D43" s="1084">
        <v>48.800000000000004</v>
      </c>
      <c r="E43" s="1081">
        <v>3407</v>
      </c>
      <c r="F43" s="1084">
        <v>3.62</v>
      </c>
      <c r="G43" s="1081">
        <v>31149</v>
      </c>
      <c r="H43" s="1084">
        <v>33.08</v>
      </c>
      <c r="I43" s="1081">
        <v>13651</v>
      </c>
      <c r="J43" s="1084">
        <v>14.5</v>
      </c>
      <c r="K43" s="1081">
        <v>94171</v>
      </c>
      <c r="L43" s="1081">
        <v>12293</v>
      </c>
      <c r="M43" s="1081">
        <v>0</v>
      </c>
      <c r="N43" s="1081">
        <v>76</v>
      </c>
      <c r="O43" s="1081">
        <v>6746</v>
      </c>
      <c r="P43" s="1081">
        <v>1668</v>
      </c>
      <c r="Q43" s="1081">
        <v>76724</v>
      </c>
      <c r="R43" s="1081">
        <v>2703792</v>
      </c>
      <c r="S43" s="1081">
        <v>146829</v>
      </c>
      <c r="T43" s="885" t="s">
        <v>542</v>
      </c>
      <c r="U43" s="1085">
        <v>57</v>
      </c>
    </row>
    <row r="44" spans="1:21" ht="12.75" customHeight="1">
      <c r="A44" s="1109">
        <v>62</v>
      </c>
      <c r="B44" s="885" t="s">
        <v>560</v>
      </c>
      <c r="C44" s="1081">
        <v>15859</v>
      </c>
      <c r="D44" s="1084">
        <v>47.62</v>
      </c>
      <c r="E44" s="1081">
        <v>953</v>
      </c>
      <c r="F44" s="1084">
        <v>2.86</v>
      </c>
      <c r="G44" s="1081">
        <v>11271</v>
      </c>
      <c r="H44" s="1084">
        <v>33.85</v>
      </c>
      <c r="I44" s="1081">
        <v>5218</v>
      </c>
      <c r="J44" s="1084">
        <v>15.67</v>
      </c>
      <c r="K44" s="1081">
        <v>33301</v>
      </c>
      <c r="L44" s="1081">
        <v>5043</v>
      </c>
      <c r="M44" s="1081">
        <v>0</v>
      </c>
      <c r="N44" s="1081">
        <v>1</v>
      </c>
      <c r="O44" s="1081">
        <v>5053</v>
      </c>
      <c r="P44" s="1081">
        <v>4081</v>
      </c>
      <c r="Q44" s="1081">
        <v>27285</v>
      </c>
      <c r="R44" s="1081">
        <v>1865809</v>
      </c>
      <c r="S44" s="1081">
        <v>99303</v>
      </c>
      <c r="T44" s="885" t="s">
        <v>560</v>
      </c>
      <c r="U44" s="1085">
        <v>62</v>
      </c>
    </row>
    <row r="45" spans="1:21" ht="12.75" customHeight="1">
      <c r="A45" s="1109">
        <v>65</v>
      </c>
      <c r="B45" s="885" t="s">
        <v>564</v>
      </c>
      <c r="C45" s="1081">
        <v>79042</v>
      </c>
      <c r="D45" s="1084">
        <v>44.98</v>
      </c>
      <c r="E45" s="1081">
        <v>11802</v>
      </c>
      <c r="F45" s="1084">
        <v>6.72</v>
      </c>
      <c r="G45" s="1081">
        <v>58416</v>
      </c>
      <c r="H45" s="1084">
        <v>33.24</v>
      </c>
      <c r="I45" s="1081">
        <v>26460</v>
      </c>
      <c r="J45" s="1084">
        <v>15.06</v>
      </c>
      <c r="K45" s="1081">
        <v>175720</v>
      </c>
      <c r="L45" s="1081">
        <v>24917</v>
      </c>
      <c r="M45" s="1081">
        <v>0</v>
      </c>
      <c r="N45" s="1081">
        <v>134</v>
      </c>
      <c r="O45" s="1081">
        <v>4553</v>
      </c>
      <c r="P45" s="1081">
        <v>-6789</v>
      </c>
      <c r="Q45" s="1081">
        <v>139327</v>
      </c>
      <c r="R45" s="1081">
        <v>2982719</v>
      </c>
      <c r="S45" s="1081">
        <v>143081</v>
      </c>
      <c r="T45" s="885" t="s">
        <v>564</v>
      </c>
      <c r="U45" s="1085">
        <v>65</v>
      </c>
    </row>
    <row r="46" spans="1:21" ht="12.75" customHeight="1">
      <c r="A46" s="1109">
        <v>70</v>
      </c>
      <c r="B46" s="885" t="s">
        <v>545</v>
      </c>
      <c r="C46" s="1081">
        <v>84582</v>
      </c>
      <c r="D46" s="1084">
        <v>43.48</v>
      </c>
      <c r="E46" s="1081">
        <v>13537</v>
      </c>
      <c r="F46" s="1084">
        <v>6.96</v>
      </c>
      <c r="G46" s="1081">
        <v>62531</v>
      </c>
      <c r="H46" s="1084">
        <v>32.14</v>
      </c>
      <c r="I46" s="1081">
        <v>33881</v>
      </c>
      <c r="J46" s="1084">
        <v>17.42</v>
      </c>
      <c r="K46" s="1081">
        <v>194531</v>
      </c>
      <c r="L46" s="1081">
        <v>27704</v>
      </c>
      <c r="M46" s="1081">
        <v>0</v>
      </c>
      <c r="N46" s="1081">
        <v>32</v>
      </c>
      <c r="O46" s="1081">
        <v>1475</v>
      </c>
      <c r="P46" s="1081">
        <v>-5937</v>
      </c>
      <c r="Q46" s="1081">
        <v>159383</v>
      </c>
      <c r="R46" s="1081">
        <v>3524255</v>
      </c>
      <c r="S46" s="1081">
        <v>208267</v>
      </c>
      <c r="T46" s="885" t="s">
        <v>545</v>
      </c>
      <c r="U46" s="1085">
        <v>70</v>
      </c>
    </row>
    <row r="47" spans="1:21" ht="12.75" customHeight="1">
      <c r="A47" s="1109">
        <v>73</v>
      </c>
      <c r="B47" s="885" t="s">
        <v>565</v>
      </c>
      <c r="C47" s="1081">
        <v>184894</v>
      </c>
      <c r="D47" s="1084">
        <v>52.77000000000001</v>
      </c>
      <c r="E47" s="1081">
        <v>4326</v>
      </c>
      <c r="F47" s="1084">
        <v>1.23</v>
      </c>
      <c r="G47" s="1081">
        <v>112568</v>
      </c>
      <c r="H47" s="1084">
        <v>32.12</v>
      </c>
      <c r="I47" s="1081">
        <v>48653</v>
      </c>
      <c r="J47" s="1084">
        <v>13.88</v>
      </c>
      <c r="K47" s="1081">
        <v>350441</v>
      </c>
      <c r="L47" s="1081">
        <v>44490</v>
      </c>
      <c r="M47" s="1081">
        <v>0</v>
      </c>
      <c r="N47" s="1081">
        <v>286</v>
      </c>
      <c r="O47" s="1081">
        <v>10998</v>
      </c>
      <c r="P47" s="1081">
        <v>-8872</v>
      </c>
      <c r="Q47" s="1081">
        <v>285795</v>
      </c>
      <c r="R47" s="1081">
        <v>8038918</v>
      </c>
      <c r="S47" s="1081">
        <v>432562</v>
      </c>
      <c r="T47" s="885" t="s">
        <v>565</v>
      </c>
      <c r="U47" s="1085">
        <v>73</v>
      </c>
    </row>
    <row r="48" spans="1:21" ht="12.75" customHeight="1">
      <c r="A48" s="1109">
        <v>79</v>
      </c>
      <c r="B48" s="885" t="s">
        <v>566</v>
      </c>
      <c r="C48" s="1081">
        <v>131724</v>
      </c>
      <c r="D48" s="1084">
        <v>52.410000000000004</v>
      </c>
      <c r="E48" s="1081">
        <v>5918</v>
      </c>
      <c r="F48" s="1084">
        <v>2.35</v>
      </c>
      <c r="G48" s="1081">
        <v>80312</v>
      </c>
      <c r="H48" s="1084">
        <v>31.95</v>
      </c>
      <c r="I48" s="1081">
        <v>33396</v>
      </c>
      <c r="J48" s="1084">
        <v>13.29</v>
      </c>
      <c r="K48" s="1081">
        <v>251350</v>
      </c>
      <c r="L48" s="1081">
        <v>32202</v>
      </c>
      <c r="M48" s="1081">
        <v>29</v>
      </c>
      <c r="N48" s="1081">
        <v>228</v>
      </c>
      <c r="O48" s="1081">
        <v>14709</v>
      </c>
      <c r="P48" s="1081">
        <v>-7963</v>
      </c>
      <c r="Q48" s="1081">
        <v>196219</v>
      </c>
      <c r="R48" s="1081">
        <v>5557992</v>
      </c>
      <c r="S48" s="1081">
        <v>280474</v>
      </c>
      <c r="T48" s="885" t="s">
        <v>566</v>
      </c>
      <c r="U48" s="1085">
        <v>79</v>
      </c>
    </row>
    <row r="49" spans="1:21" ht="12.75" customHeight="1">
      <c r="A49" s="1109">
        <v>86</v>
      </c>
      <c r="B49" s="885" t="s">
        <v>548</v>
      </c>
      <c r="C49" s="1081">
        <v>283417</v>
      </c>
      <c r="D49" s="1084">
        <v>61.86000000000001</v>
      </c>
      <c r="E49" s="1081">
        <v>15924</v>
      </c>
      <c r="F49" s="1084">
        <v>3.48</v>
      </c>
      <c r="G49" s="1081">
        <v>104918</v>
      </c>
      <c r="H49" s="1084">
        <v>22.9</v>
      </c>
      <c r="I49" s="1081">
        <v>53861</v>
      </c>
      <c r="J49" s="1084">
        <v>11.76</v>
      </c>
      <c r="K49" s="1081">
        <v>458120</v>
      </c>
      <c r="L49" s="1081">
        <v>45707</v>
      </c>
      <c r="M49" s="1081">
        <v>0</v>
      </c>
      <c r="N49" s="1081">
        <v>0</v>
      </c>
      <c r="O49" s="1081">
        <v>23153</v>
      </c>
      <c r="P49" s="1081">
        <v>-33170</v>
      </c>
      <c r="Q49" s="1081">
        <v>356090</v>
      </c>
      <c r="R49" s="1081">
        <v>9142493</v>
      </c>
      <c r="S49" s="1081">
        <v>318495</v>
      </c>
      <c r="T49" s="885" t="s">
        <v>548</v>
      </c>
      <c r="U49" s="1085">
        <v>86</v>
      </c>
    </row>
    <row r="50" spans="1:21" ht="12.75" customHeight="1">
      <c r="A50" s="1109">
        <v>93</v>
      </c>
      <c r="B50" s="885" t="s">
        <v>549</v>
      </c>
      <c r="C50" s="1081">
        <v>219766</v>
      </c>
      <c r="D50" s="1084">
        <v>53.93000000000001</v>
      </c>
      <c r="E50" s="1081">
        <v>28732</v>
      </c>
      <c r="F50" s="1084">
        <v>7.05</v>
      </c>
      <c r="G50" s="1081">
        <v>107766</v>
      </c>
      <c r="H50" s="1084">
        <v>26.44</v>
      </c>
      <c r="I50" s="1081">
        <v>51251</v>
      </c>
      <c r="J50" s="1084">
        <v>12.58</v>
      </c>
      <c r="K50" s="1081">
        <v>407515</v>
      </c>
      <c r="L50" s="1081">
        <v>39562</v>
      </c>
      <c r="M50" s="1081">
        <v>20</v>
      </c>
      <c r="N50" s="1081">
        <v>40</v>
      </c>
      <c r="O50" s="1081">
        <v>26809</v>
      </c>
      <c r="P50" s="1081">
        <v>838</v>
      </c>
      <c r="Q50" s="1081">
        <v>341922</v>
      </c>
      <c r="R50" s="1081">
        <v>10988298</v>
      </c>
      <c r="S50" s="1081">
        <v>478861</v>
      </c>
      <c r="T50" s="885" t="s">
        <v>549</v>
      </c>
      <c r="U50" s="1085">
        <v>93</v>
      </c>
    </row>
    <row r="51" spans="1:21" ht="16.5" customHeight="1">
      <c r="A51" s="1109">
        <v>95</v>
      </c>
      <c r="B51" s="885" t="s">
        <v>197</v>
      </c>
      <c r="C51" s="1081">
        <v>98412</v>
      </c>
      <c r="D51" s="1084">
        <v>44.650000000000006</v>
      </c>
      <c r="E51" s="1081">
        <v>14928</v>
      </c>
      <c r="F51" s="1084">
        <v>6.77</v>
      </c>
      <c r="G51" s="1081">
        <v>75031</v>
      </c>
      <c r="H51" s="1084">
        <v>34.05</v>
      </c>
      <c r="I51" s="1081">
        <v>32014</v>
      </c>
      <c r="J51" s="1084">
        <v>14.53</v>
      </c>
      <c r="K51" s="1081">
        <v>220385</v>
      </c>
      <c r="L51" s="1081">
        <v>30958</v>
      </c>
      <c r="M51" s="1081">
        <v>0</v>
      </c>
      <c r="N51" s="1081">
        <v>153</v>
      </c>
      <c r="O51" s="1081">
        <v>15489</v>
      </c>
      <c r="P51" s="1081">
        <v>10975</v>
      </c>
      <c r="Q51" s="1081">
        <v>184760</v>
      </c>
      <c r="R51" s="1081">
        <v>11057445</v>
      </c>
      <c r="S51" s="1081">
        <v>621999</v>
      </c>
      <c r="T51" s="885" t="s">
        <v>197</v>
      </c>
      <c r="U51" s="1085">
        <v>95</v>
      </c>
    </row>
    <row r="52" spans="1:21" ht="16.5" customHeight="1">
      <c r="A52" s="611" t="s">
        <v>419</v>
      </c>
      <c r="B52" s="885" t="s">
        <v>70</v>
      </c>
      <c r="C52" s="1083" t="s">
        <v>95</v>
      </c>
      <c r="D52" s="1086" t="s">
        <v>95</v>
      </c>
      <c r="E52" s="1083" t="s">
        <v>95</v>
      </c>
      <c r="F52" s="1086" t="s">
        <v>95</v>
      </c>
      <c r="G52" s="1083" t="s">
        <v>95</v>
      </c>
      <c r="H52" s="1086" t="s">
        <v>95</v>
      </c>
      <c r="I52" s="1083" t="s">
        <v>95</v>
      </c>
      <c r="J52" s="1086" t="s">
        <v>95</v>
      </c>
      <c r="K52" s="1083" t="s">
        <v>95</v>
      </c>
      <c r="L52" s="1083" t="s">
        <v>95</v>
      </c>
      <c r="M52" s="1083" t="s">
        <v>95</v>
      </c>
      <c r="N52" s="1083" t="s">
        <v>95</v>
      </c>
      <c r="O52" s="1083" t="s">
        <v>95</v>
      </c>
      <c r="P52" s="1083" t="s">
        <v>95</v>
      </c>
      <c r="Q52" s="1081">
        <v>34942</v>
      </c>
      <c r="R52" s="1083" t="s">
        <v>95</v>
      </c>
      <c r="S52" s="1083" t="s">
        <v>95</v>
      </c>
      <c r="T52" s="885" t="s">
        <v>70</v>
      </c>
      <c r="U52" s="797" t="s">
        <v>419</v>
      </c>
    </row>
    <row r="53" spans="1:21" ht="12.75" customHeight="1" hidden="1">
      <c r="A53" s="611" t="s">
        <v>420</v>
      </c>
      <c r="B53" s="885" t="s">
        <v>198</v>
      </c>
      <c r="C53" s="1083" t="s">
        <v>95</v>
      </c>
      <c r="D53" s="1086" t="s">
        <v>95</v>
      </c>
      <c r="E53" s="1083" t="s">
        <v>95</v>
      </c>
      <c r="F53" s="1086" t="s">
        <v>95</v>
      </c>
      <c r="G53" s="1083" t="s">
        <v>95</v>
      </c>
      <c r="H53" s="1086" t="s">
        <v>95</v>
      </c>
      <c r="I53" s="1083" t="s">
        <v>95</v>
      </c>
      <c r="J53" s="1086" t="s">
        <v>95</v>
      </c>
      <c r="K53" s="1083" t="s">
        <v>95</v>
      </c>
      <c r="L53" s="1083" t="s">
        <v>95</v>
      </c>
      <c r="M53" s="1083" t="s">
        <v>95</v>
      </c>
      <c r="N53" s="1083" t="s">
        <v>95</v>
      </c>
      <c r="O53" s="1083" t="s">
        <v>95</v>
      </c>
      <c r="P53" s="1083" t="s">
        <v>95</v>
      </c>
      <c r="Q53" s="1081">
        <v>0</v>
      </c>
      <c r="R53" s="1083" t="s">
        <v>95</v>
      </c>
      <c r="S53" s="1083" t="s">
        <v>95</v>
      </c>
      <c r="T53" s="885" t="s">
        <v>198</v>
      </c>
      <c r="U53" s="797" t="s">
        <v>420</v>
      </c>
    </row>
    <row r="54" spans="1:21" ht="12.75" customHeight="1">
      <c r="A54" s="611" t="s">
        <v>421</v>
      </c>
      <c r="B54" s="885" t="s">
        <v>74</v>
      </c>
      <c r="C54" s="1083" t="s">
        <v>95</v>
      </c>
      <c r="D54" s="1086" t="s">
        <v>95</v>
      </c>
      <c r="E54" s="1083" t="s">
        <v>95</v>
      </c>
      <c r="F54" s="1086" t="s">
        <v>95</v>
      </c>
      <c r="G54" s="1083" t="s">
        <v>95</v>
      </c>
      <c r="H54" s="1086" t="s">
        <v>95</v>
      </c>
      <c r="I54" s="1083" t="s">
        <v>95</v>
      </c>
      <c r="J54" s="1086" t="s">
        <v>95</v>
      </c>
      <c r="K54" s="1083" t="s">
        <v>95</v>
      </c>
      <c r="L54" s="1083" t="s">
        <v>95</v>
      </c>
      <c r="M54" s="1083" t="s">
        <v>95</v>
      </c>
      <c r="N54" s="1083" t="s">
        <v>95</v>
      </c>
      <c r="O54" s="1083" t="s">
        <v>95</v>
      </c>
      <c r="P54" s="1083" t="s">
        <v>95</v>
      </c>
      <c r="Q54" s="1081">
        <v>0</v>
      </c>
      <c r="R54" s="1083" t="s">
        <v>95</v>
      </c>
      <c r="S54" s="1083" t="s">
        <v>95</v>
      </c>
      <c r="T54" s="885" t="s">
        <v>74</v>
      </c>
      <c r="U54" s="797" t="s">
        <v>421</v>
      </c>
    </row>
    <row r="55" spans="1:21" ht="12.75" customHeight="1">
      <c r="A55" s="611" t="s">
        <v>422</v>
      </c>
      <c r="B55" s="885" t="s">
        <v>75</v>
      </c>
      <c r="C55" s="1083" t="s">
        <v>95</v>
      </c>
      <c r="D55" s="1086" t="s">
        <v>95</v>
      </c>
      <c r="E55" s="1083" t="s">
        <v>95</v>
      </c>
      <c r="F55" s="1086" t="s">
        <v>95</v>
      </c>
      <c r="G55" s="1083" t="s">
        <v>95</v>
      </c>
      <c r="H55" s="1086" t="s">
        <v>95</v>
      </c>
      <c r="I55" s="1083" t="s">
        <v>95</v>
      </c>
      <c r="J55" s="1086" t="s">
        <v>95</v>
      </c>
      <c r="K55" s="1083" t="s">
        <v>95</v>
      </c>
      <c r="L55" s="1083" t="s">
        <v>95</v>
      </c>
      <c r="M55" s="1083" t="s">
        <v>95</v>
      </c>
      <c r="N55" s="1083" t="s">
        <v>95</v>
      </c>
      <c r="O55" s="1083" t="s">
        <v>95</v>
      </c>
      <c r="P55" s="1083" t="s">
        <v>95</v>
      </c>
      <c r="Q55" s="1081">
        <v>40719</v>
      </c>
      <c r="R55" s="1083" t="s">
        <v>95</v>
      </c>
      <c r="S55" s="1083" t="s">
        <v>95</v>
      </c>
      <c r="T55" s="885" t="s">
        <v>75</v>
      </c>
      <c r="U55" s="797" t="s">
        <v>422</v>
      </c>
    </row>
    <row r="56" spans="1:21" ht="12.75" customHeight="1">
      <c r="A56" s="611" t="s">
        <v>423</v>
      </c>
      <c r="B56" s="885" t="s">
        <v>81</v>
      </c>
      <c r="C56" s="1083" t="s">
        <v>95</v>
      </c>
      <c r="D56" s="1086" t="s">
        <v>95</v>
      </c>
      <c r="E56" s="1083" t="s">
        <v>95</v>
      </c>
      <c r="F56" s="1086" t="s">
        <v>95</v>
      </c>
      <c r="G56" s="1083" t="s">
        <v>95</v>
      </c>
      <c r="H56" s="1086" t="s">
        <v>95</v>
      </c>
      <c r="I56" s="1083" t="s">
        <v>95</v>
      </c>
      <c r="J56" s="1086" t="s">
        <v>95</v>
      </c>
      <c r="K56" s="1083" t="s">
        <v>95</v>
      </c>
      <c r="L56" s="1083" t="s">
        <v>95</v>
      </c>
      <c r="M56" s="1083" t="s">
        <v>95</v>
      </c>
      <c r="N56" s="1083" t="s">
        <v>95</v>
      </c>
      <c r="O56" s="1083" t="s">
        <v>95</v>
      </c>
      <c r="P56" s="1083" t="s">
        <v>95</v>
      </c>
      <c r="Q56" s="1081">
        <v>486543</v>
      </c>
      <c r="R56" s="1083" t="s">
        <v>95</v>
      </c>
      <c r="S56" s="1083" t="s">
        <v>95</v>
      </c>
      <c r="T56" s="885" t="s">
        <v>81</v>
      </c>
      <c r="U56" s="797" t="s">
        <v>423</v>
      </c>
    </row>
    <row r="57" spans="1:21" ht="12.75" customHeight="1">
      <c r="A57" s="611" t="s">
        <v>424</v>
      </c>
      <c r="B57" s="885" t="s">
        <v>82</v>
      </c>
      <c r="C57" s="1083" t="s">
        <v>95</v>
      </c>
      <c r="D57" s="1086" t="s">
        <v>95</v>
      </c>
      <c r="E57" s="1083" t="s">
        <v>95</v>
      </c>
      <c r="F57" s="1086" t="s">
        <v>95</v>
      </c>
      <c r="G57" s="1083" t="s">
        <v>95</v>
      </c>
      <c r="H57" s="1086" t="s">
        <v>95</v>
      </c>
      <c r="I57" s="1083" t="s">
        <v>95</v>
      </c>
      <c r="J57" s="1086" t="s">
        <v>95</v>
      </c>
      <c r="K57" s="1083" t="s">
        <v>95</v>
      </c>
      <c r="L57" s="1083" t="s">
        <v>95</v>
      </c>
      <c r="M57" s="1083" t="s">
        <v>95</v>
      </c>
      <c r="N57" s="1083" t="s">
        <v>95</v>
      </c>
      <c r="O57" s="1083" t="s">
        <v>95</v>
      </c>
      <c r="P57" s="1083" t="s">
        <v>95</v>
      </c>
      <c r="Q57" s="1081">
        <v>786580</v>
      </c>
      <c r="R57" s="1083" t="s">
        <v>95</v>
      </c>
      <c r="S57" s="1083" t="s">
        <v>95</v>
      </c>
      <c r="T57" s="885" t="s">
        <v>82</v>
      </c>
      <c r="U57" s="797" t="s">
        <v>424</v>
      </c>
    </row>
    <row r="58" spans="1:21" ht="12.75" customHeight="1">
      <c r="A58" s="611" t="s">
        <v>425</v>
      </c>
      <c r="B58" s="885" t="s">
        <v>87</v>
      </c>
      <c r="C58" s="1083" t="s">
        <v>95</v>
      </c>
      <c r="D58" s="1086" t="s">
        <v>95</v>
      </c>
      <c r="E58" s="1083" t="s">
        <v>95</v>
      </c>
      <c r="F58" s="1086" t="s">
        <v>95</v>
      </c>
      <c r="G58" s="1083" t="s">
        <v>95</v>
      </c>
      <c r="H58" s="1086" t="s">
        <v>95</v>
      </c>
      <c r="I58" s="1083" t="s">
        <v>95</v>
      </c>
      <c r="J58" s="1086" t="s">
        <v>95</v>
      </c>
      <c r="K58" s="1083" t="s">
        <v>95</v>
      </c>
      <c r="L58" s="1083" t="s">
        <v>95</v>
      </c>
      <c r="M58" s="1083" t="s">
        <v>95</v>
      </c>
      <c r="N58" s="1083" t="s">
        <v>95</v>
      </c>
      <c r="O58" s="1083" t="s">
        <v>95</v>
      </c>
      <c r="P58" s="1083" t="s">
        <v>95</v>
      </c>
      <c r="Q58" s="1081">
        <v>142444</v>
      </c>
      <c r="R58" s="1083" t="s">
        <v>95</v>
      </c>
      <c r="S58" s="1083" t="s">
        <v>95</v>
      </c>
      <c r="T58" s="885" t="s">
        <v>87</v>
      </c>
      <c r="U58" s="797" t="s">
        <v>425</v>
      </c>
    </row>
    <row r="59" spans="1:21" ht="12.75" customHeight="1">
      <c r="A59" s="1110" t="s">
        <v>426</v>
      </c>
      <c r="B59" s="890" t="s">
        <v>88</v>
      </c>
      <c r="C59" s="1087" t="s">
        <v>95</v>
      </c>
      <c r="D59" s="1088" t="s">
        <v>95</v>
      </c>
      <c r="E59" s="1087" t="s">
        <v>95</v>
      </c>
      <c r="F59" s="1087" t="s">
        <v>95</v>
      </c>
      <c r="G59" s="1087" t="s">
        <v>95</v>
      </c>
      <c r="H59" s="1088" t="s">
        <v>95</v>
      </c>
      <c r="I59" s="1087" t="s">
        <v>95</v>
      </c>
      <c r="J59" s="1088" t="s">
        <v>95</v>
      </c>
      <c r="K59" s="1087" t="s">
        <v>95</v>
      </c>
      <c r="L59" s="1087" t="s">
        <v>95</v>
      </c>
      <c r="M59" s="1087" t="s">
        <v>95</v>
      </c>
      <c r="N59" s="1087" t="s">
        <v>95</v>
      </c>
      <c r="O59" s="1087" t="s">
        <v>95</v>
      </c>
      <c r="P59" s="1087" t="s">
        <v>95</v>
      </c>
      <c r="Q59" s="1089">
        <v>1629376</v>
      </c>
      <c r="R59" s="1087" t="s">
        <v>95</v>
      </c>
      <c r="S59" s="1087" t="s">
        <v>95</v>
      </c>
      <c r="T59" s="890" t="s">
        <v>88</v>
      </c>
      <c r="U59" s="1090" t="s">
        <v>426</v>
      </c>
    </row>
    <row r="60" spans="1:21" ht="37.5" customHeight="1">
      <c r="A60" s="1193" t="s">
        <v>429</v>
      </c>
      <c r="B60" s="1193"/>
      <c r="C60" s="1193"/>
      <c r="D60" s="1193"/>
      <c r="E60" s="1193"/>
      <c r="F60" s="1193"/>
      <c r="G60" s="1193"/>
      <c r="H60" s="1193"/>
      <c r="I60" s="1193"/>
      <c r="J60" s="1193"/>
      <c r="K60" s="1193"/>
      <c r="L60" s="548"/>
      <c r="M60" s="548"/>
      <c r="N60" s="548"/>
      <c r="O60" s="548"/>
      <c r="P60" s="548"/>
      <c r="Q60" s="548"/>
      <c r="R60" s="548"/>
      <c r="S60" s="548"/>
      <c r="T60" s="544"/>
      <c r="U60" s="548"/>
    </row>
    <row r="61" spans="1:21" ht="30" customHeight="1">
      <c r="A61" s="1194" t="s">
        <v>428</v>
      </c>
      <c r="B61" s="1195"/>
      <c r="C61" s="1195"/>
      <c r="D61" s="1195"/>
      <c r="E61" s="1195"/>
      <c r="F61" s="1195"/>
      <c r="G61" s="1195"/>
      <c r="H61" s="1195"/>
      <c r="I61" s="1195"/>
      <c r="J61" s="1195"/>
      <c r="K61" s="1195"/>
      <c r="L61" s="548"/>
      <c r="M61" s="548"/>
      <c r="N61" s="548"/>
      <c r="O61" s="548"/>
      <c r="P61" s="548"/>
      <c r="Q61" s="548"/>
      <c r="R61" s="548"/>
      <c r="S61" s="548"/>
      <c r="T61" s="544"/>
      <c r="U61" s="548"/>
    </row>
    <row r="62" spans="1:11" ht="31.5" customHeight="1">
      <c r="A62" s="1191" t="s">
        <v>428</v>
      </c>
      <c r="B62" s="1192"/>
      <c r="C62" s="1192"/>
      <c r="D62" s="1192"/>
      <c r="E62" s="1192"/>
      <c r="F62" s="1192"/>
      <c r="G62" s="1192"/>
      <c r="H62" s="1192"/>
      <c r="I62" s="1192"/>
      <c r="J62" s="1192"/>
      <c r="K62" s="1192"/>
    </row>
  </sheetData>
  <sheetProtection/>
  <mergeCells count="3">
    <mergeCell ref="A60:K60"/>
    <mergeCell ref="A61:K61"/>
    <mergeCell ref="A62:K62"/>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1" r:id="rId1"/>
  <headerFooter alignWithMargins="0">
    <oddHeader>&amp;C&amp;F</oddHeader>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U61"/>
  <sheetViews>
    <sheetView view="pageBreakPreview" zoomScaleSheetLayoutView="100" zoomScalePageLayoutView="0" workbookViewId="0" topLeftCell="A1">
      <selection activeCell="A1" sqref="A1"/>
    </sheetView>
  </sheetViews>
  <sheetFormatPr defaultColWidth="9.00390625" defaultRowHeight="12.75"/>
  <cols>
    <col min="1" max="1" width="4.25390625" style="219" customWidth="1"/>
    <col min="2" max="2" width="11.875" style="219" customWidth="1"/>
    <col min="3" max="3" width="11.75390625" style="219" customWidth="1"/>
    <col min="4" max="4" width="7.25390625" style="219" customWidth="1"/>
    <col min="5" max="5" width="10.375" style="219" customWidth="1"/>
    <col min="6" max="6" width="7.25390625" style="219" customWidth="1"/>
    <col min="7" max="7" width="11.375" style="219" customWidth="1"/>
    <col min="8" max="8" width="7.25390625" style="219" customWidth="1"/>
    <col min="9" max="9" width="10.875" style="219" customWidth="1"/>
    <col min="10" max="10" width="7.25390625" style="219" customWidth="1"/>
    <col min="11" max="11" width="12.00390625" style="219" customWidth="1"/>
    <col min="12" max="12" width="10.375" style="219" customWidth="1"/>
    <col min="13" max="13" width="7.00390625" style="219" customWidth="1"/>
    <col min="14" max="14" width="9.75390625" style="219" customWidth="1"/>
    <col min="15" max="15" width="10.75390625" style="219" customWidth="1"/>
    <col min="16" max="16" width="11.625" style="219" customWidth="1"/>
    <col min="17" max="18" width="11.75390625" style="219" customWidth="1"/>
    <col min="19" max="20" width="10.75390625" style="219" customWidth="1"/>
    <col min="21" max="21" width="4.625" style="219" customWidth="1"/>
    <col min="22" max="65" width="9.125" style="219" customWidth="1"/>
  </cols>
  <sheetData>
    <row r="1" spans="1:21" ht="20.25" customHeight="1">
      <c r="A1" s="1129" t="s">
        <v>616</v>
      </c>
      <c r="B1" s="855"/>
      <c r="C1" s="855"/>
      <c r="D1" s="855"/>
      <c r="E1" s="1111"/>
      <c r="F1" s="855"/>
      <c r="G1" s="855"/>
      <c r="H1" s="855"/>
      <c r="I1" s="855"/>
      <c r="J1" s="855"/>
      <c r="K1" s="855"/>
      <c r="L1" s="544"/>
      <c r="M1" s="544"/>
      <c r="N1" s="544"/>
      <c r="O1" s="544"/>
      <c r="P1" s="544"/>
      <c r="Q1" s="544"/>
      <c r="R1" s="544"/>
      <c r="S1" s="544"/>
      <c r="T1" s="544"/>
      <c r="U1" s="544"/>
    </row>
    <row r="2" spans="1:21" ht="15" customHeight="1">
      <c r="A2" s="1092" t="s">
        <v>273</v>
      </c>
      <c r="B2" s="1161"/>
      <c r="C2" s="855"/>
      <c r="D2" s="855"/>
      <c r="E2" s="1111"/>
      <c r="F2" s="855"/>
      <c r="G2" s="855"/>
      <c r="H2" s="855"/>
      <c r="I2" s="855"/>
      <c r="J2" s="855"/>
      <c r="K2" s="855"/>
      <c r="L2" s="544"/>
      <c r="M2" s="544"/>
      <c r="N2" s="544"/>
      <c r="O2" s="544"/>
      <c r="P2" s="544"/>
      <c r="Q2" s="544"/>
      <c r="R2" s="544"/>
      <c r="S2" s="544"/>
      <c r="T2" s="544"/>
      <c r="U2" s="544"/>
    </row>
    <row r="3" spans="1:21" ht="12.75" customHeight="1">
      <c r="A3" s="1093"/>
      <c r="B3" s="1093"/>
      <c r="C3" s="1112" t="s">
        <v>399</v>
      </c>
      <c r="D3" s="1113"/>
      <c r="E3" s="1114"/>
      <c r="F3" s="1113"/>
      <c r="G3" s="1114"/>
      <c r="H3" s="1114"/>
      <c r="I3" s="1114"/>
      <c r="J3" s="1114"/>
      <c r="K3" s="1115"/>
      <c r="L3" s="656" t="s">
        <v>161</v>
      </c>
      <c r="M3" s="656" t="s">
        <v>400</v>
      </c>
      <c r="N3" s="656" t="s">
        <v>401</v>
      </c>
      <c r="O3" s="656" t="s">
        <v>402</v>
      </c>
      <c r="P3" s="656"/>
      <c r="Q3" s="656" t="s">
        <v>161</v>
      </c>
      <c r="R3" s="1116" t="s">
        <v>403</v>
      </c>
      <c r="S3" s="1117"/>
      <c r="T3" s="1100"/>
      <c r="U3" s="1118"/>
    </row>
    <row r="4" spans="1:21" ht="12.75" customHeight="1">
      <c r="A4" s="661" t="s">
        <v>7</v>
      </c>
      <c r="B4" s="661" t="s">
        <v>8</v>
      </c>
      <c r="C4" s="1119" t="s">
        <v>404</v>
      </c>
      <c r="D4" s="1120"/>
      <c r="E4" s="1119" t="s">
        <v>405</v>
      </c>
      <c r="F4" s="1120"/>
      <c r="G4" s="1119" t="s">
        <v>406</v>
      </c>
      <c r="H4" s="1121"/>
      <c r="I4" s="1119" t="s">
        <v>407</v>
      </c>
      <c r="J4" s="1121"/>
      <c r="K4" s="1100" t="s">
        <v>218</v>
      </c>
      <c r="L4" s="661"/>
      <c r="M4" s="661" t="s">
        <v>408</v>
      </c>
      <c r="N4" s="661"/>
      <c r="O4" s="661"/>
      <c r="P4" s="661" t="s">
        <v>409</v>
      </c>
      <c r="Q4" s="661"/>
      <c r="R4" s="1093"/>
      <c r="S4" s="1118"/>
      <c r="T4" s="606" t="s">
        <v>8</v>
      </c>
      <c r="U4" s="575" t="s">
        <v>7</v>
      </c>
    </row>
    <row r="5" spans="1:21" ht="12.75" customHeight="1">
      <c r="A5" s="661"/>
      <c r="B5" s="661"/>
      <c r="C5" s="656" t="s">
        <v>410</v>
      </c>
      <c r="D5" s="1016" t="s">
        <v>411</v>
      </c>
      <c r="E5" s="656" t="s">
        <v>410</v>
      </c>
      <c r="F5" s="1016" t="s">
        <v>411</v>
      </c>
      <c r="G5" s="656" t="s">
        <v>410</v>
      </c>
      <c r="H5" s="1093" t="s">
        <v>411</v>
      </c>
      <c r="I5" s="656" t="s">
        <v>410</v>
      </c>
      <c r="J5" s="1093" t="s">
        <v>411</v>
      </c>
      <c r="K5" s="1100" t="s">
        <v>410</v>
      </c>
      <c r="L5" s="661" t="s">
        <v>412</v>
      </c>
      <c r="M5" s="661" t="s">
        <v>413</v>
      </c>
      <c r="N5" s="661" t="s">
        <v>414</v>
      </c>
      <c r="O5" s="661" t="s">
        <v>415</v>
      </c>
      <c r="P5" s="661"/>
      <c r="Q5" s="661" t="s">
        <v>416</v>
      </c>
      <c r="R5" s="661" t="s">
        <v>417</v>
      </c>
      <c r="S5" s="606" t="s">
        <v>418</v>
      </c>
      <c r="T5" s="658"/>
      <c r="U5" s="575"/>
    </row>
    <row r="6" spans="1:21" ht="12.75" customHeight="1">
      <c r="A6" s="1108"/>
      <c r="B6" s="448" t="s">
        <v>619</v>
      </c>
      <c r="C6" s="444"/>
      <c r="D6" s="444"/>
      <c r="E6" s="444"/>
      <c r="F6" s="444"/>
      <c r="G6" s="444"/>
      <c r="H6" s="444"/>
      <c r="I6" s="444"/>
      <c r="J6" s="444"/>
      <c r="K6" s="444"/>
      <c r="L6" s="444"/>
      <c r="M6" s="444"/>
      <c r="N6" s="444"/>
      <c r="O6" s="444"/>
      <c r="P6" s="444"/>
      <c r="Q6" s="1122">
        <v>11015691</v>
      </c>
      <c r="R6" s="1122"/>
      <c r="S6" s="1122"/>
      <c r="T6" s="448" t="s">
        <v>619</v>
      </c>
      <c r="U6" s="444"/>
    </row>
    <row r="7" spans="1:21" ht="12.75" customHeight="1">
      <c r="A7" s="447"/>
      <c r="B7" s="606" t="s">
        <v>34</v>
      </c>
      <c r="C7" s="577">
        <v>6923912</v>
      </c>
      <c r="D7" s="445">
        <v>55.010000000000005</v>
      </c>
      <c r="E7" s="577">
        <v>58881</v>
      </c>
      <c r="F7" s="445">
        <v>0.47</v>
      </c>
      <c r="G7" s="577">
        <v>3804938</v>
      </c>
      <c r="H7" s="446">
        <v>30.23</v>
      </c>
      <c r="I7" s="577">
        <v>1798454</v>
      </c>
      <c r="J7" s="446">
        <v>14.29</v>
      </c>
      <c r="K7" s="577">
        <v>12586185</v>
      </c>
      <c r="L7" s="577">
        <v>1701966</v>
      </c>
      <c r="M7" s="577">
        <v>140</v>
      </c>
      <c r="N7" s="577">
        <v>231269</v>
      </c>
      <c r="O7" s="577">
        <v>1026765</v>
      </c>
      <c r="P7" s="577">
        <v>-933755</v>
      </c>
      <c r="Q7" s="577">
        <v>8692290</v>
      </c>
      <c r="R7" s="577">
        <v>262143509</v>
      </c>
      <c r="S7" s="577">
        <v>1753451</v>
      </c>
      <c r="T7" s="606" t="s">
        <v>34</v>
      </c>
      <c r="U7" s="1123"/>
    </row>
    <row r="8" spans="1:21" ht="12.75" customHeight="1">
      <c r="A8" s="447"/>
      <c r="B8" s="606" t="s">
        <v>35</v>
      </c>
      <c r="C8" s="577">
        <v>313527</v>
      </c>
      <c r="D8" s="445">
        <v>50.959999999999994</v>
      </c>
      <c r="E8" s="577">
        <v>10781</v>
      </c>
      <c r="F8" s="445">
        <v>1.75</v>
      </c>
      <c r="G8" s="577">
        <v>209904</v>
      </c>
      <c r="H8" s="446">
        <v>34.11</v>
      </c>
      <c r="I8" s="577">
        <v>81129</v>
      </c>
      <c r="J8" s="446">
        <v>13.18</v>
      </c>
      <c r="K8" s="577">
        <v>615341</v>
      </c>
      <c r="L8" s="577">
        <v>78293</v>
      </c>
      <c r="M8" s="577">
        <v>0</v>
      </c>
      <c r="N8" s="577">
        <v>2539</v>
      </c>
      <c r="O8" s="577">
        <v>36999</v>
      </c>
      <c r="P8" s="577">
        <v>-31437</v>
      </c>
      <c r="Q8" s="577">
        <v>466073</v>
      </c>
      <c r="R8" s="577">
        <v>13160134</v>
      </c>
      <c r="S8" s="577">
        <v>204293</v>
      </c>
      <c r="T8" s="606" t="s">
        <v>35</v>
      </c>
      <c r="U8" s="1123"/>
    </row>
    <row r="9" spans="1:21" ht="12.75" customHeight="1">
      <c r="A9" s="447"/>
      <c r="B9" s="606" t="s">
        <v>36</v>
      </c>
      <c r="C9" s="577">
        <v>7237439</v>
      </c>
      <c r="D9" s="445">
        <v>54.82000000000001</v>
      </c>
      <c r="E9" s="577">
        <v>69662</v>
      </c>
      <c r="F9" s="445">
        <v>0.53</v>
      </c>
      <c r="G9" s="577">
        <v>4014842</v>
      </c>
      <c r="H9" s="446">
        <v>30.41</v>
      </c>
      <c r="I9" s="577">
        <v>1879583</v>
      </c>
      <c r="J9" s="446">
        <v>14.24</v>
      </c>
      <c r="K9" s="577">
        <v>13201526</v>
      </c>
      <c r="L9" s="577">
        <v>1780259</v>
      </c>
      <c r="M9" s="577">
        <v>140</v>
      </c>
      <c r="N9" s="577">
        <v>233808</v>
      </c>
      <c r="O9" s="577">
        <v>1063764</v>
      </c>
      <c r="P9" s="577">
        <v>-965192</v>
      </c>
      <c r="Q9" s="577">
        <v>9158363</v>
      </c>
      <c r="R9" s="577">
        <v>275303643</v>
      </c>
      <c r="S9" s="577">
        <v>1957744</v>
      </c>
      <c r="T9" s="606" t="s">
        <v>36</v>
      </c>
      <c r="U9" s="1123"/>
    </row>
    <row r="10" spans="1:21" ht="12.75" customHeight="1">
      <c r="A10" s="447"/>
      <c r="B10" s="606" t="s">
        <v>38</v>
      </c>
      <c r="C10" s="447" t="s">
        <v>95</v>
      </c>
      <c r="D10" s="447" t="s">
        <v>95</v>
      </c>
      <c r="E10" s="447" t="s">
        <v>95</v>
      </c>
      <c r="F10" s="447" t="s">
        <v>95</v>
      </c>
      <c r="G10" s="447" t="s">
        <v>95</v>
      </c>
      <c r="H10" s="447" t="s">
        <v>95</v>
      </c>
      <c r="I10" s="447" t="s">
        <v>95</v>
      </c>
      <c r="J10" s="447" t="s">
        <v>95</v>
      </c>
      <c r="K10" s="447" t="s">
        <v>95</v>
      </c>
      <c r="L10" s="447" t="s">
        <v>95</v>
      </c>
      <c r="M10" s="447" t="s">
        <v>95</v>
      </c>
      <c r="N10" s="447" t="s">
        <v>95</v>
      </c>
      <c r="O10" s="447" t="s">
        <v>95</v>
      </c>
      <c r="P10" s="447" t="s">
        <v>95</v>
      </c>
      <c r="Q10" s="577">
        <v>1857328</v>
      </c>
      <c r="R10" s="1124" t="s">
        <v>95</v>
      </c>
      <c r="S10" s="1124" t="s">
        <v>95</v>
      </c>
      <c r="T10" s="606" t="s">
        <v>38</v>
      </c>
      <c r="U10" s="1123"/>
    </row>
    <row r="11" spans="1:21" ht="21" customHeight="1">
      <c r="A11" s="1109">
        <v>1</v>
      </c>
      <c r="B11" s="763" t="s">
        <v>40</v>
      </c>
      <c r="C11" s="577">
        <v>1955351</v>
      </c>
      <c r="D11" s="1125">
        <v>57.11</v>
      </c>
      <c r="E11" s="577">
        <v>0</v>
      </c>
      <c r="F11" s="1125">
        <v>0</v>
      </c>
      <c r="G11" s="577">
        <v>876917</v>
      </c>
      <c r="H11" s="1125">
        <v>25.61</v>
      </c>
      <c r="I11" s="577">
        <v>591788</v>
      </c>
      <c r="J11" s="1125">
        <v>17.28</v>
      </c>
      <c r="K11" s="577">
        <v>3424056</v>
      </c>
      <c r="L11" s="577">
        <v>484143</v>
      </c>
      <c r="M11" s="577">
        <v>62</v>
      </c>
      <c r="N11" s="577">
        <v>100355</v>
      </c>
      <c r="O11" s="577">
        <v>320918</v>
      </c>
      <c r="P11" s="577">
        <v>-283794</v>
      </c>
      <c r="Q11" s="577">
        <v>2234784</v>
      </c>
      <c r="R11" s="577">
        <v>60537171</v>
      </c>
      <c r="S11" s="577">
        <v>0</v>
      </c>
      <c r="T11" s="763" t="s">
        <v>40</v>
      </c>
      <c r="U11" s="1109">
        <v>1</v>
      </c>
    </row>
    <row r="12" spans="1:21" ht="12.75" customHeight="1">
      <c r="A12" s="1109">
        <v>2</v>
      </c>
      <c r="B12" s="763" t="s">
        <v>41</v>
      </c>
      <c r="C12" s="577">
        <v>827559</v>
      </c>
      <c r="D12" s="1125">
        <v>57.4</v>
      </c>
      <c r="E12" s="577">
        <v>0</v>
      </c>
      <c r="F12" s="1125">
        <v>0</v>
      </c>
      <c r="G12" s="577">
        <v>430383</v>
      </c>
      <c r="H12" s="1125">
        <v>29.86</v>
      </c>
      <c r="I12" s="577">
        <v>183627</v>
      </c>
      <c r="J12" s="1125">
        <v>12.74</v>
      </c>
      <c r="K12" s="577">
        <v>1441569</v>
      </c>
      <c r="L12" s="577">
        <v>189331</v>
      </c>
      <c r="M12" s="577">
        <v>0</v>
      </c>
      <c r="N12" s="577">
        <v>10794</v>
      </c>
      <c r="O12" s="577">
        <v>79113</v>
      </c>
      <c r="P12" s="577">
        <v>-168594</v>
      </c>
      <c r="Q12" s="577">
        <v>993737</v>
      </c>
      <c r="R12" s="577">
        <v>25077559</v>
      </c>
      <c r="S12" s="577">
        <v>0</v>
      </c>
      <c r="T12" s="763" t="s">
        <v>41</v>
      </c>
      <c r="U12" s="1109">
        <v>2</v>
      </c>
    </row>
    <row r="13" spans="1:21" ht="12.75" customHeight="1">
      <c r="A13" s="1109">
        <v>3</v>
      </c>
      <c r="B13" s="763" t="s">
        <v>42</v>
      </c>
      <c r="C13" s="577">
        <v>717000</v>
      </c>
      <c r="D13" s="1125">
        <v>53.79</v>
      </c>
      <c r="E13" s="577">
        <v>0</v>
      </c>
      <c r="F13" s="1125">
        <v>0</v>
      </c>
      <c r="G13" s="577">
        <v>427038</v>
      </c>
      <c r="H13" s="1125">
        <v>32.04</v>
      </c>
      <c r="I13" s="577">
        <v>188937</v>
      </c>
      <c r="J13" s="1125">
        <v>14.17</v>
      </c>
      <c r="K13" s="577">
        <v>1332975</v>
      </c>
      <c r="L13" s="577">
        <v>200148</v>
      </c>
      <c r="M13" s="577">
        <v>6</v>
      </c>
      <c r="N13" s="577">
        <v>52568</v>
      </c>
      <c r="O13" s="577">
        <v>65266</v>
      </c>
      <c r="P13" s="577">
        <v>-134859</v>
      </c>
      <c r="Q13" s="577">
        <v>880128</v>
      </c>
      <c r="R13" s="577">
        <v>22129640</v>
      </c>
      <c r="S13" s="577">
        <v>0</v>
      </c>
      <c r="T13" s="763" t="s">
        <v>42</v>
      </c>
      <c r="U13" s="1109">
        <v>3</v>
      </c>
    </row>
    <row r="14" spans="1:21" ht="12.75" customHeight="1">
      <c r="A14" s="1109">
        <v>4</v>
      </c>
      <c r="B14" s="763" t="s">
        <v>43</v>
      </c>
      <c r="C14" s="577">
        <v>256974</v>
      </c>
      <c r="D14" s="1125">
        <v>47.18</v>
      </c>
      <c r="E14" s="577">
        <v>10229</v>
      </c>
      <c r="F14" s="1125">
        <v>1.88</v>
      </c>
      <c r="G14" s="577">
        <v>178596</v>
      </c>
      <c r="H14" s="1125">
        <v>32.8</v>
      </c>
      <c r="I14" s="577">
        <v>98772</v>
      </c>
      <c r="J14" s="1125">
        <v>18.14</v>
      </c>
      <c r="K14" s="577">
        <v>544571</v>
      </c>
      <c r="L14" s="577">
        <v>86659</v>
      </c>
      <c r="M14" s="577">
        <v>0</v>
      </c>
      <c r="N14" s="577">
        <v>9072</v>
      </c>
      <c r="O14" s="577">
        <v>58020</v>
      </c>
      <c r="P14" s="577">
        <v>-2542</v>
      </c>
      <c r="Q14" s="577">
        <v>388278</v>
      </c>
      <c r="R14" s="577">
        <v>14518303</v>
      </c>
      <c r="S14" s="577">
        <v>568273</v>
      </c>
      <c r="T14" s="763" t="s">
        <v>43</v>
      </c>
      <c r="U14" s="1109">
        <v>4</v>
      </c>
    </row>
    <row r="15" spans="1:21" ht="12.75" customHeight="1">
      <c r="A15" s="1109">
        <v>5</v>
      </c>
      <c r="B15" s="763" t="s">
        <v>44</v>
      </c>
      <c r="C15" s="577">
        <v>644219</v>
      </c>
      <c r="D15" s="1125">
        <v>61.84</v>
      </c>
      <c r="E15" s="577">
        <v>0</v>
      </c>
      <c r="F15" s="1125">
        <v>0</v>
      </c>
      <c r="G15" s="577">
        <v>397513</v>
      </c>
      <c r="H15" s="1125">
        <v>38.16</v>
      </c>
      <c r="I15" s="577">
        <v>0</v>
      </c>
      <c r="J15" s="1125">
        <v>0</v>
      </c>
      <c r="K15" s="577">
        <v>1041732</v>
      </c>
      <c r="L15" s="577">
        <v>115800</v>
      </c>
      <c r="M15" s="577">
        <v>0</v>
      </c>
      <c r="N15" s="577">
        <v>26771</v>
      </c>
      <c r="O15" s="577">
        <v>156862</v>
      </c>
      <c r="P15" s="577">
        <v>-51883</v>
      </c>
      <c r="Q15" s="577">
        <v>690416</v>
      </c>
      <c r="R15" s="577">
        <v>29282690</v>
      </c>
      <c r="S15" s="577">
        <v>0</v>
      </c>
      <c r="T15" s="763" t="s">
        <v>44</v>
      </c>
      <c r="U15" s="1109">
        <v>5</v>
      </c>
    </row>
    <row r="16" spans="1:21" ht="12.75" customHeight="1">
      <c r="A16" s="1109">
        <v>6</v>
      </c>
      <c r="B16" s="763" t="s">
        <v>45</v>
      </c>
      <c r="C16" s="577">
        <v>64369</v>
      </c>
      <c r="D16" s="1125">
        <v>51.81</v>
      </c>
      <c r="E16" s="577">
        <v>2176</v>
      </c>
      <c r="F16" s="1125">
        <v>1.75</v>
      </c>
      <c r="G16" s="577">
        <v>37860</v>
      </c>
      <c r="H16" s="1125">
        <v>30.47</v>
      </c>
      <c r="I16" s="577">
        <v>19836</v>
      </c>
      <c r="J16" s="1125">
        <v>15.97</v>
      </c>
      <c r="K16" s="577">
        <v>124241</v>
      </c>
      <c r="L16" s="577">
        <v>16678</v>
      </c>
      <c r="M16" s="577">
        <v>0</v>
      </c>
      <c r="N16" s="577">
        <v>90</v>
      </c>
      <c r="O16" s="577">
        <v>6956</v>
      </c>
      <c r="P16" s="577">
        <v>-5028</v>
      </c>
      <c r="Q16" s="577">
        <v>95489</v>
      </c>
      <c r="R16" s="577">
        <v>2925857</v>
      </c>
      <c r="S16" s="577">
        <v>98892</v>
      </c>
      <c r="T16" s="763" t="s">
        <v>45</v>
      </c>
      <c r="U16" s="1109">
        <v>6</v>
      </c>
    </row>
    <row r="17" spans="1:21" ht="12.75" customHeight="1">
      <c r="A17" s="1109">
        <v>7</v>
      </c>
      <c r="B17" s="763" t="s">
        <v>46</v>
      </c>
      <c r="C17" s="577">
        <v>257613</v>
      </c>
      <c r="D17" s="1125">
        <v>65.69</v>
      </c>
      <c r="E17" s="577">
        <v>0</v>
      </c>
      <c r="F17" s="1125">
        <v>0</v>
      </c>
      <c r="G17" s="577">
        <v>94577</v>
      </c>
      <c r="H17" s="1125">
        <v>24.12</v>
      </c>
      <c r="I17" s="577">
        <v>39944</v>
      </c>
      <c r="J17" s="1125">
        <v>10.19</v>
      </c>
      <c r="K17" s="577">
        <v>392134</v>
      </c>
      <c r="L17" s="577">
        <v>38559</v>
      </c>
      <c r="M17" s="577">
        <v>0</v>
      </c>
      <c r="N17" s="577">
        <v>1666</v>
      </c>
      <c r="O17" s="577">
        <v>77592</v>
      </c>
      <c r="P17" s="577">
        <v>-50190</v>
      </c>
      <c r="Q17" s="577">
        <v>224127</v>
      </c>
      <c r="R17" s="577">
        <v>9908184</v>
      </c>
      <c r="S17" s="577">
        <v>0</v>
      </c>
      <c r="T17" s="763" t="s">
        <v>46</v>
      </c>
      <c r="U17" s="1109">
        <v>7</v>
      </c>
    </row>
    <row r="18" spans="1:21" ht="12.75" customHeight="1">
      <c r="A18" s="1109">
        <v>8</v>
      </c>
      <c r="B18" s="763" t="s">
        <v>47</v>
      </c>
      <c r="C18" s="577">
        <v>197382</v>
      </c>
      <c r="D18" s="1125">
        <v>41.96</v>
      </c>
      <c r="E18" s="577">
        <v>0</v>
      </c>
      <c r="F18" s="1125">
        <v>0</v>
      </c>
      <c r="G18" s="577">
        <v>163926</v>
      </c>
      <c r="H18" s="1125">
        <v>34.84</v>
      </c>
      <c r="I18" s="577">
        <v>109173</v>
      </c>
      <c r="J18" s="1125">
        <v>23.2</v>
      </c>
      <c r="K18" s="577">
        <v>470481</v>
      </c>
      <c r="L18" s="577">
        <v>86424</v>
      </c>
      <c r="M18" s="577">
        <v>0</v>
      </c>
      <c r="N18" s="577">
        <v>2797</v>
      </c>
      <c r="O18" s="577">
        <v>31802</v>
      </c>
      <c r="P18" s="577">
        <v>-17901</v>
      </c>
      <c r="Q18" s="577">
        <v>331557</v>
      </c>
      <c r="R18" s="577">
        <v>9444125</v>
      </c>
      <c r="S18" s="577">
        <v>0</v>
      </c>
      <c r="T18" s="763" t="s">
        <v>47</v>
      </c>
      <c r="U18" s="1109">
        <v>8</v>
      </c>
    </row>
    <row r="19" spans="1:21" ht="12.75" customHeight="1">
      <c r="A19" s="1109">
        <v>9</v>
      </c>
      <c r="B19" s="763" t="s">
        <v>48</v>
      </c>
      <c r="C19" s="577">
        <v>18572</v>
      </c>
      <c r="D19" s="1125">
        <v>44.65</v>
      </c>
      <c r="E19" s="577">
        <v>0</v>
      </c>
      <c r="F19" s="1125">
        <v>0</v>
      </c>
      <c r="G19" s="577">
        <v>17699</v>
      </c>
      <c r="H19" s="1125">
        <v>42.55</v>
      </c>
      <c r="I19" s="577">
        <v>5325</v>
      </c>
      <c r="J19" s="1125">
        <v>12.8</v>
      </c>
      <c r="K19" s="577">
        <v>41596</v>
      </c>
      <c r="L19" s="577">
        <v>6864</v>
      </c>
      <c r="M19" s="577">
        <v>0</v>
      </c>
      <c r="N19" s="577">
        <v>0</v>
      </c>
      <c r="O19" s="577">
        <v>2131</v>
      </c>
      <c r="P19" s="577">
        <v>704</v>
      </c>
      <c r="Q19" s="577">
        <v>33305</v>
      </c>
      <c r="R19" s="577">
        <v>1125558</v>
      </c>
      <c r="S19" s="577">
        <v>0</v>
      </c>
      <c r="T19" s="763" t="s">
        <v>48</v>
      </c>
      <c r="U19" s="1109">
        <v>9</v>
      </c>
    </row>
    <row r="20" spans="1:21" ht="12.75" customHeight="1">
      <c r="A20" s="1109">
        <v>11</v>
      </c>
      <c r="B20" s="763" t="s">
        <v>50</v>
      </c>
      <c r="C20" s="577">
        <v>259945</v>
      </c>
      <c r="D20" s="1125">
        <v>50.26</v>
      </c>
      <c r="E20" s="577">
        <v>0</v>
      </c>
      <c r="F20" s="1125">
        <v>0</v>
      </c>
      <c r="G20" s="577">
        <v>173746</v>
      </c>
      <c r="H20" s="1125">
        <v>33.59</v>
      </c>
      <c r="I20" s="577">
        <v>83543</v>
      </c>
      <c r="J20" s="1125">
        <v>16.15</v>
      </c>
      <c r="K20" s="577">
        <v>517234</v>
      </c>
      <c r="L20" s="577">
        <v>72861</v>
      </c>
      <c r="M20" s="577">
        <v>0</v>
      </c>
      <c r="N20" s="577">
        <v>10726</v>
      </c>
      <c r="O20" s="577">
        <v>22799</v>
      </c>
      <c r="P20" s="577">
        <v>-22249</v>
      </c>
      <c r="Q20" s="577">
        <v>388599</v>
      </c>
      <c r="R20" s="577">
        <v>10831033</v>
      </c>
      <c r="S20" s="577">
        <v>0</v>
      </c>
      <c r="T20" s="763" t="s">
        <v>50</v>
      </c>
      <c r="U20" s="1109">
        <v>11</v>
      </c>
    </row>
    <row r="21" spans="1:21" ht="16.5" customHeight="1">
      <c r="A21" s="1109">
        <v>13</v>
      </c>
      <c r="B21" s="763" t="s">
        <v>51</v>
      </c>
      <c r="C21" s="577">
        <v>34678</v>
      </c>
      <c r="D21" s="1125">
        <v>48.56</v>
      </c>
      <c r="E21" s="577">
        <v>0</v>
      </c>
      <c r="F21" s="1125">
        <v>0</v>
      </c>
      <c r="G21" s="577">
        <v>25771</v>
      </c>
      <c r="H21" s="1125">
        <v>36.09</v>
      </c>
      <c r="I21" s="577">
        <v>10960</v>
      </c>
      <c r="J21" s="1125">
        <v>15.35</v>
      </c>
      <c r="K21" s="577">
        <v>71409</v>
      </c>
      <c r="L21" s="577">
        <v>11113</v>
      </c>
      <c r="M21" s="577">
        <v>0</v>
      </c>
      <c r="N21" s="577">
        <v>58</v>
      </c>
      <c r="O21" s="577">
        <v>1718</v>
      </c>
      <c r="P21" s="577">
        <v>-1053</v>
      </c>
      <c r="Q21" s="577">
        <v>57467</v>
      </c>
      <c r="R21" s="577">
        <v>1806153</v>
      </c>
      <c r="S21" s="577">
        <v>0</v>
      </c>
      <c r="T21" s="763" t="s">
        <v>51</v>
      </c>
      <c r="U21" s="1109">
        <v>13</v>
      </c>
    </row>
    <row r="22" spans="1:21" ht="12.75" customHeight="1">
      <c r="A22" s="1109">
        <v>14</v>
      </c>
      <c r="B22" s="763" t="s">
        <v>52</v>
      </c>
      <c r="C22" s="577">
        <v>35916</v>
      </c>
      <c r="D22" s="1125">
        <v>47</v>
      </c>
      <c r="E22" s="577">
        <v>780</v>
      </c>
      <c r="F22" s="1125">
        <v>1.02</v>
      </c>
      <c r="G22" s="577">
        <v>27022</v>
      </c>
      <c r="H22" s="1125">
        <v>35.36</v>
      </c>
      <c r="I22" s="577">
        <v>12705</v>
      </c>
      <c r="J22" s="1125">
        <v>16.62</v>
      </c>
      <c r="K22" s="577">
        <v>76423</v>
      </c>
      <c r="L22" s="577">
        <v>10694</v>
      </c>
      <c r="M22" s="577">
        <v>0</v>
      </c>
      <c r="N22" s="577">
        <v>40</v>
      </c>
      <c r="O22" s="577">
        <v>2055</v>
      </c>
      <c r="P22" s="577">
        <v>-1462</v>
      </c>
      <c r="Q22" s="577">
        <v>62172</v>
      </c>
      <c r="R22" s="577">
        <v>2112734</v>
      </c>
      <c r="S22" s="577">
        <v>78047</v>
      </c>
      <c r="T22" s="763" t="s">
        <v>52</v>
      </c>
      <c r="U22" s="1109">
        <v>14</v>
      </c>
    </row>
    <row r="23" spans="1:21" ht="12.75" customHeight="1">
      <c r="A23" s="1109">
        <v>15</v>
      </c>
      <c r="B23" s="763" t="s">
        <v>187</v>
      </c>
      <c r="C23" s="577">
        <v>393993</v>
      </c>
      <c r="D23" s="1125">
        <v>58.87</v>
      </c>
      <c r="E23" s="577">
        <v>0</v>
      </c>
      <c r="F23" s="1125">
        <v>0</v>
      </c>
      <c r="G23" s="577">
        <v>192523</v>
      </c>
      <c r="H23" s="1125">
        <v>28.76</v>
      </c>
      <c r="I23" s="577">
        <v>82807</v>
      </c>
      <c r="J23" s="1125">
        <v>12.37</v>
      </c>
      <c r="K23" s="577">
        <v>669323</v>
      </c>
      <c r="L23" s="577">
        <v>77536</v>
      </c>
      <c r="M23" s="577">
        <v>0</v>
      </c>
      <c r="N23" s="577">
        <v>12715</v>
      </c>
      <c r="O23" s="577">
        <v>80753</v>
      </c>
      <c r="P23" s="577">
        <v>-64125</v>
      </c>
      <c r="Q23" s="577">
        <v>434194</v>
      </c>
      <c r="R23" s="577">
        <v>14592328</v>
      </c>
      <c r="S23" s="577">
        <v>0</v>
      </c>
      <c r="T23" s="763" t="s">
        <v>187</v>
      </c>
      <c r="U23" s="1109">
        <v>15</v>
      </c>
    </row>
    <row r="24" spans="1:21" ht="12.75" customHeight="1">
      <c r="A24" s="1109">
        <v>16</v>
      </c>
      <c r="B24" s="763" t="s">
        <v>54</v>
      </c>
      <c r="C24" s="577">
        <v>63021</v>
      </c>
      <c r="D24" s="1125">
        <v>47.31</v>
      </c>
      <c r="E24" s="577">
        <v>0</v>
      </c>
      <c r="F24" s="1125">
        <v>0</v>
      </c>
      <c r="G24" s="577">
        <v>42581</v>
      </c>
      <c r="H24" s="1125">
        <v>31.97</v>
      </c>
      <c r="I24" s="577">
        <v>27599</v>
      </c>
      <c r="J24" s="1125">
        <v>20.72</v>
      </c>
      <c r="K24" s="577">
        <v>133201</v>
      </c>
      <c r="L24" s="577">
        <v>18588</v>
      </c>
      <c r="M24" s="577">
        <v>0</v>
      </c>
      <c r="N24" s="577">
        <v>13</v>
      </c>
      <c r="O24" s="577">
        <v>6899</v>
      </c>
      <c r="P24" s="577">
        <v>38</v>
      </c>
      <c r="Q24" s="577">
        <v>107739</v>
      </c>
      <c r="R24" s="577">
        <v>3938842</v>
      </c>
      <c r="S24" s="577">
        <v>0</v>
      </c>
      <c r="T24" s="763" t="s">
        <v>54</v>
      </c>
      <c r="U24" s="1109">
        <v>16</v>
      </c>
    </row>
    <row r="25" spans="1:21" ht="12.75" customHeight="1">
      <c r="A25" s="1109">
        <v>17</v>
      </c>
      <c r="B25" s="763" t="s">
        <v>55</v>
      </c>
      <c r="C25" s="577">
        <v>78524</v>
      </c>
      <c r="D25" s="1125">
        <v>44.48</v>
      </c>
      <c r="E25" s="577">
        <v>0</v>
      </c>
      <c r="F25" s="1125">
        <v>0</v>
      </c>
      <c r="G25" s="577">
        <v>56781</v>
      </c>
      <c r="H25" s="1125">
        <v>32.17</v>
      </c>
      <c r="I25" s="577">
        <v>41215</v>
      </c>
      <c r="J25" s="1125">
        <v>23.35</v>
      </c>
      <c r="K25" s="577">
        <v>176520</v>
      </c>
      <c r="L25" s="577">
        <v>29468</v>
      </c>
      <c r="M25" s="577">
        <v>0</v>
      </c>
      <c r="N25" s="577">
        <v>2502</v>
      </c>
      <c r="O25" s="577">
        <v>3862</v>
      </c>
      <c r="P25" s="577">
        <v>-8645</v>
      </c>
      <c r="Q25" s="577">
        <v>132043</v>
      </c>
      <c r="R25" s="577">
        <v>3271818</v>
      </c>
      <c r="S25" s="577">
        <v>0</v>
      </c>
      <c r="T25" s="763" t="s">
        <v>55</v>
      </c>
      <c r="U25" s="1109">
        <v>17</v>
      </c>
    </row>
    <row r="26" spans="1:21" ht="12.75" customHeight="1">
      <c r="A26" s="1109">
        <v>18</v>
      </c>
      <c r="B26" s="763" t="s">
        <v>56</v>
      </c>
      <c r="C26" s="577">
        <v>238689</v>
      </c>
      <c r="D26" s="1125">
        <v>56.79</v>
      </c>
      <c r="E26" s="577">
        <v>0</v>
      </c>
      <c r="F26" s="1125">
        <v>0</v>
      </c>
      <c r="G26" s="577">
        <v>126730</v>
      </c>
      <c r="H26" s="1125">
        <v>30.15</v>
      </c>
      <c r="I26" s="577">
        <v>54906</v>
      </c>
      <c r="J26" s="1125">
        <v>13.06</v>
      </c>
      <c r="K26" s="577">
        <v>420325</v>
      </c>
      <c r="L26" s="577">
        <v>51641</v>
      </c>
      <c r="M26" s="577">
        <v>0</v>
      </c>
      <c r="N26" s="577">
        <v>383</v>
      </c>
      <c r="O26" s="577">
        <v>21991</v>
      </c>
      <c r="P26" s="577">
        <v>-68108</v>
      </c>
      <c r="Q26" s="577">
        <v>278202</v>
      </c>
      <c r="R26" s="577">
        <v>9110284</v>
      </c>
      <c r="S26" s="577">
        <v>0</v>
      </c>
      <c r="T26" s="763" t="s">
        <v>56</v>
      </c>
      <c r="U26" s="1109">
        <v>18</v>
      </c>
    </row>
    <row r="27" spans="1:21" ht="12.75" customHeight="1">
      <c r="A27" s="1109">
        <v>19</v>
      </c>
      <c r="B27" s="763" t="s">
        <v>57</v>
      </c>
      <c r="C27" s="577">
        <v>58019</v>
      </c>
      <c r="D27" s="1125">
        <v>54.93</v>
      </c>
      <c r="E27" s="577">
        <v>0</v>
      </c>
      <c r="F27" s="1125">
        <v>0</v>
      </c>
      <c r="G27" s="577">
        <v>30636</v>
      </c>
      <c r="H27" s="1125">
        <v>29</v>
      </c>
      <c r="I27" s="577">
        <v>16980</v>
      </c>
      <c r="J27" s="1125">
        <v>16.07</v>
      </c>
      <c r="K27" s="577">
        <v>105635</v>
      </c>
      <c r="L27" s="577">
        <v>12477</v>
      </c>
      <c r="M27" s="577">
        <v>0</v>
      </c>
      <c r="N27" s="577">
        <v>18</v>
      </c>
      <c r="O27" s="577">
        <v>6331</v>
      </c>
      <c r="P27" s="577">
        <v>-4790</v>
      </c>
      <c r="Q27" s="577">
        <v>82019</v>
      </c>
      <c r="R27" s="577">
        <v>2522574</v>
      </c>
      <c r="S27" s="577">
        <v>0</v>
      </c>
      <c r="T27" s="763" t="s">
        <v>57</v>
      </c>
      <c r="U27" s="1109">
        <v>19</v>
      </c>
    </row>
    <row r="28" spans="1:21" ht="12.75" customHeight="1">
      <c r="A28" s="1109">
        <v>20</v>
      </c>
      <c r="B28" s="763" t="s">
        <v>58</v>
      </c>
      <c r="C28" s="577">
        <v>90051</v>
      </c>
      <c r="D28" s="1125">
        <v>49.27</v>
      </c>
      <c r="E28" s="577">
        <v>0</v>
      </c>
      <c r="F28" s="1125">
        <v>0</v>
      </c>
      <c r="G28" s="577">
        <v>62320</v>
      </c>
      <c r="H28" s="1125">
        <v>34.1</v>
      </c>
      <c r="I28" s="577">
        <v>30391</v>
      </c>
      <c r="J28" s="1125">
        <v>16.63</v>
      </c>
      <c r="K28" s="577">
        <v>182762</v>
      </c>
      <c r="L28" s="577">
        <v>23115</v>
      </c>
      <c r="M28" s="577">
        <v>0</v>
      </c>
      <c r="N28" s="577">
        <v>224</v>
      </c>
      <c r="O28" s="577">
        <v>12176</v>
      </c>
      <c r="P28" s="577">
        <v>-3983</v>
      </c>
      <c r="Q28" s="577">
        <v>143264</v>
      </c>
      <c r="R28" s="577">
        <v>4867628</v>
      </c>
      <c r="S28" s="577">
        <v>0</v>
      </c>
      <c r="T28" s="763" t="s">
        <v>58</v>
      </c>
      <c r="U28" s="1109">
        <v>20</v>
      </c>
    </row>
    <row r="29" spans="1:21" ht="12.75" customHeight="1">
      <c r="A29" s="1109">
        <v>21</v>
      </c>
      <c r="B29" s="763" t="s">
        <v>59</v>
      </c>
      <c r="C29" s="577">
        <v>52856</v>
      </c>
      <c r="D29" s="1125">
        <v>51.18</v>
      </c>
      <c r="E29" s="577">
        <v>0</v>
      </c>
      <c r="F29" s="1125">
        <v>0</v>
      </c>
      <c r="G29" s="577">
        <v>33820</v>
      </c>
      <c r="H29" s="1125">
        <v>32.74</v>
      </c>
      <c r="I29" s="577">
        <v>16608</v>
      </c>
      <c r="J29" s="1125">
        <v>16.08</v>
      </c>
      <c r="K29" s="577">
        <v>103284</v>
      </c>
      <c r="L29" s="577">
        <v>13765</v>
      </c>
      <c r="M29" s="577">
        <v>66</v>
      </c>
      <c r="N29" s="577">
        <v>0</v>
      </c>
      <c r="O29" s="577">
        <v>3114</v>
      </c>
      <c r="P29" s="577">
        <v>-4626</v>
      </c>
      <c r="Q29" s="577">
        <v>81713</v>
      </c>
      <c r="R29" s="577">
        <v>2298086</v>
      </c>
      <c r="S29" s="577">
        <v>0</v>
      </c>
      <c r="T29" s="763" t="s">
        <v>59</v>
      </c>
      <c r="U29" s="1109">
        <v>21</v>
      </c>
    </row>
    <row r="30" spans="1:21" ht="12.75" customHeight="1">
      <c r="A30" s="1109">
        <v>22</v>
      </c>
      <c r="B30" s="763" t="s">
        <v>188</v>
      </c>
      <c r="C30" s="577">
        <v>46106</v>
      </c>
      <c r="D30" s="1125">
        <v>53.92</v>
      </c>
      <c r="E30" s="577">
        <v>0</v>
      </c>
      <c r="F30" s="1125">
        <v>0</v>
      </c>
      <c r="G30" s="577">
        <v>25548</v>
      </c>
      <c r="H30" s="1125">
        <v>29.87</v>
      </c>
      <c r="I30" s="577">
        <v>13864</v>
      </c>
      <c r="J30" s="1125">
        <v>16.21</v>
      </c>
      <c r="K30" s="577">
        <v>85518</v>
      </c>
      <c r="L30" s="577">
        <v>10272</v>
      </c>
      <c r="M30" s="577">
        <v>0</v>
      </c>
      <c r="N30" s="577">
        <v>349</v>
      </c>
      <c r="O30" s="577">
        <v>10782</v>
      </c>
      <c r="P30" s="577">
        <v>-4944</v>
      </c>
      <c r="Q30" s="577">
        <v>59171</v>
      </c>
      <c r="R30" s="577">
        <v>1843837</v>
      </c>
      <c r="S30" s="577">
        <v>0</v>
      </c>
      <c r="T30" s="763" t="s">
        <v>188</v>
      </c>
      <c r="U30" s="1109">
        <v>22</v>
      </c>
    </row>
    <row r="31" spans="1:21" ht="16.5" customHeight="1">
      <c r="A31" s="1109">
        <v>24</v>
      </c>
      <c r="B31" s="763" t="s">
        <v>537</v>
      </c>
      <c r="C31" s="577">
        <v>44516</v>
      </c>
      <c r="D31" s="1125">
        <v>51.78</v>
      </c>
      <c r="E31" s="577">
        <v>0</v>
      </c>
      <c r="F31" s="1125">
        <v>0</v>
      </c>
      <c r="G31" s="577">
        <v>27907</v>
      </c>
      <c r="H31" s="1125">
        <v>32.46</v>
      </c>
      <c r="I31" s="577">
        <v>13548</v>
      </c>
      <c r="J31" s="1125">
        <v>15.76</v>
      </c>
      <c r="K31" s="577">
        <v>85971</v>
      </c>
      <c r="L31" s="577">
        <v>10768</v>
      </c>
      <c r="M31" s="577">
        <v>0</v>
      </c>
      <c r="N31" s="577">
        <v>71</v>
      </c>
      <c r="O31" s="577">
        <v>5493</v>
      </c>
      <c r="P31" s="577">
        <v>-4210</v>
      </c>
      <c r="Q31" s="577">
        <v>65429</v>
      </c>
      <c r="R31" s="577">
        <v>2119799</v>
      </c>
      <c r="S31" s="577">
        <v>0</v>
      </c>
      <c r="T31" s="763" t="s">
        <v>537</v>
      </c>
      <c r="U31" s="1109">
        <v>24</v>
      </c>
    </row>
    <row r="32" spans="1:21" ht="12.75" customHeight="1">
      <c r="A32" s="1109">
        <v>27</v>
      </c>
      <c r="B32" s="763" t="s">
        <v>538</v>
      </c>
      <c r="C32" s="577">
        <v>26571</v>
      </c>
      <c r="D32" s="1125">
        <v>54.08</v>
      </c>
      <c r="E32" s="577">
        <v>0</v>
      </c>
      <c r="F32" s="1125">
        <v>0</v>
      </c>
      <c r="G32" s="577">
        <v>15773</v>
      </c>
      <c r="H32" s="1125">
        <v>32.1</v>
      </c>
      <c r="I32" s="577">
        <v>6793</v>
      </c>
      <c r="J32" s="1125">
        <v>13.82</v>
      </c>
      <c r="K32" s="577">
        <v>49137</v>
      </c>
      <c r="L32" s="577">
        <v>5340</v>
      </c>
      <c r="M32" s="577">
        <v>0</v>
      </c>
      <c r="N32" s="577">
        <v>19</v>
      </c>
      <c r="O32" s="577">
        <v>1308</v>
      </c>
      <c r="P32" s="577">
        <v>-2204</v>
      </c>
      <c r="Q32" s="577">
        <v>40266</v>
      </c>
      <c r="R32" s="577">
        <v>1283640</v>
      </c>
      <c r="S32" s="577">
        <v>0</v>
      </c>
      <c r="T32" s="763" t="s">
        <v>538</v>
      </c>
      <c r="U32" s="1109">
        <v>27</v>
      </c>
    </row>
    <row r="33" spans="1:21" ht="12.75" customHeight="1">
      <c r="A33" s="1109">
        <v>31</v>
      </c>
      <c r="B33" s="763" t="s">
        <v>62</v>
      </c>
      <c r="C33" s="577">
        <v>33636</v>
      </c>
      <c r="D33" s="1125">
        <v>54.35</v>
      </c>
      <c r="E33" s="577">
        <v>0</v>
      </c>
      <c r="F33" s="1125">
        <v>0</v>
      </c>
      <c r="G33" s="577">
        <v>20646</v>
      </c>
      <c r="H33" s="1125">
        <v>33.36</v>
      </c>
      <c r="I33" s="577">
        <v>7608</v>
      </c>
      <c r="J33" s="1125">
        <v>12.29</v>
      </c>
      <c r="K33" s="577">
        <v>61890</v>
      </c>
      <c r="L33" s="577">
        <v>7378</v>
      </c>
      <c r="M33" s="577">
        <v>0</v>
      </c>
      <c r="N33" s="577">
        <v>815</v>
      </c>
      <c r="O33" s="577">
        <v>3035</v>
      </c>
      <c r="P33" s="577">
        <v>-2683</v>
      </c>
      <c r="Q33" s="577">
        <v>47979</v>
      </c>
      <c r="R33" s="577">
        <v>1462454</v>
      </c>
      <c r="S33" s="577">
        <v>0</v>
      </c>
      <c r="T33" s="763" t="s">
        <v>62</v>
      </c>
      <c r="U33" s="1109">
        <v>31</v>
      </c>
    </row>
    <row r="34" spans="1:21" ht="12.75" customHeight="1">
      <c r="A34" s="1109">
        <v>32</v>
      </c>
      <c r="B34" s="763" t="s">
        <v>63</v>
      </c>
      <c r="C34" s="577">
        <v>30723</v>
      </c>
      <c r="D34" s="1125">
        <v>50.42</v>
      </c>
      <c r="E34" s="577">
        <v>0</v>
      </c>
      <c r="F34" s="1125">
        <v>0</v>
      </c>
      <c r="G34" s="577">
        <v>30215</v>
      </c>
      <c r="H34" s="1125">
        <v>49.58</v>
      </c>
      <c r="I34" s="577">
        <v>0</v>
      </c>
      <c r="J34" s="1125">
        <v>0</v>
      </c>
      <c r="K34" s="577">
        <v>60938</v>
      </c>
      <c r="L34" s="577">
        <v>9067</v>
      </c>
      <c r="M34" s="577">
        <v>0</v>
      </c>
      <c r="N34" s="577">
        <v>1281</v>
      </c>
      <c r="O34" s="577">
        <v>2223</v>
      </c>
      <c r="P34" s="577">
        <v>-1264</v>
      </c>
      <c r="Q34" s="577">
        <v>47103</v>
      </c>
      <c r="R34" s="577">
        <v>1280121</v>
      </c>
      <c r="S34" s="577">
        <v>0</v>
      </c>
      <c r="T34" s="763" t="s">
        <v>63</v>
      </c>
      <c r="U34" s="1109">
        <v>32</v>
      </c>
    </row>
    <row r="35" spans="1:21" ht="12.75" customHeight="1">
      <c r="A35" s="1109">
        <v>37</v>
      </c>
      <c r="B35" s="763" t="s">
        <v>64</v>
      </c>
      <c r="C35" s="577">
        <v>15845</v>
      </c>
      <c r="D35" s="1125">
        <v>45.16</v>
      </c>
      <c r="E35" s="577">
        <v>881</v>
      </c>
      <c r="F35" s="1125">
        <v>2.51</v>
      </c>
      <c r="G35" s="577">
        <v>11715</v>
      </c>
      <c r="H35" s="1125">
        <v>33.4</v>
      </c>
      <c r="I35" s="577">
        <v>6639</v>
      </c>
      <c r="J35" s="1125">
        <v>18.93</v>
      </c>
      <c r="K35" s="577">
        <v>35080</v>
      </c>
      <c r="L35" s="577">
        <v>5477</v>
      </c>
      <c r="M35" s="577">
        <v>0</v>
      </c>
      <c r="N35" s="577">
        <v>3</v>
      </c>
      <c r="O35" s="577">
        <v>1350</v>
      </c>
      <c r="P35" s="577">
        <v>-2600</v>
      </c>
      <c r="Q35" s="577">
        <v>25650</v>
      </c>
      <c r="R35" s="577">
        <v>586845</v>
      </c>
      <c r="S35" s="577">
        <v>20491</v>
      </c>
      <c r="T35" s="763" t="s">
        <v>64</v>
      </c>
      <c r="U35" s="1109">
        <v>37</v>
      </c>
    </row>
    <row r="36" spans="1:21" ht="12.75" customHeight="1">
      <c r="A36" s="1109">
        <v>39</v>
      </c>
      <c r="B36" s="763" t="s">
        <v>65</v>
      </c>
      <c r="C36" s="577">
        <v>23345</v>
      </c>
      <c r="D36" s="1125">
        <v>56.32</v>
      </c>
      <c r="E36" s="577">
        <v>1335</v>
      </c>
      <c r="F36" s="1125">
        <v>3.22</v>
      </c>
      <c r="G36" s="577">
        <v>11750</v>
      </c>
      <c r="H36" s="1125">
        <v>28.35</v>
      </c>
      <c r="I36" s="577">
        <v>5018</v>
      </c>
      <c r="J36" s="1125">
        <v>12.11</v>
      </c>
      <c r="K36" s="577">
        <v>41448</v>
      </c>
      <c r="L36" s="577">
        <v>4230</v>
      </c>
      <c r="M36" s="577">
        <v>0</v>
      </c>
      <c r="N36" s="577">
        <v>1</v>
      </c>
      <c r="O36" s="577">
        <v>2660</v>
      </c>
      <c r="P36" s="577">
        <v>-3163</v>
      </c>
      <c r="Q36" s="577">
        <v>31394</v>
      </c>
      <c r="R36" s="577">
        <v>897870</v>
      </c>
      <c r="S36" s="577">
        <v>31035</v>
      </c>
      <c r="T36" s="763" t="s">
        <v>65</v>
      </c>
      <c r="U36" s="1109">
        <v>39</v>
      </c>
    </row>
    <row r="37" spans="1:21" ht="12.75" customHeight="1">
      <c r="A37" s="1109">
        <v>40</v>
      </c>
      <c r="B37" s="763" t="s">
        <v>539</v>
      </c>
      <c r="C37" s="577">
        <v>15507</v>
      </c>
      <c r="D37" s="1125">
        <v>47.07</v>
      </c>
      <c r="E37" s="577">
        <v>2339</v>
      </c>
      <c r="F37" s="1125">
        <v>7.1</v>
      </c>
      <c r="G37" s="577">
        <v>10588</v>
      </c>
      <c r="H37" s="1125">
        <v>32.14</v>
      </c>
      <c r="I37" s="577">
        <v>4511</v>
      </c>
      <c r="J37" s="1125">
        <v>13.69</v>
      </c>
      <c r="K37" s="577">
        <v>32945</v>
      </c>
      <c r="L37" s="577">
        <v>3750</v>
      </c>
      <c r="M37" s="577">
        <v>0</v>
      </c>
      <c r="N37" s="577">
        <v>0</v>
      </c>
      <c r="O37" s="577">
        <v>1005</v>
      </c>
      <c r="P37" s="577">
        <v>-2004</v>
      </c>
      <c r="Q37" s="577">
        <v>26186</v>
      </c>
      <c r="R37" s="577">
        <v>598718</v>
      </c>
      <c r="S37" s="577">
        <v>19489</v>
      </c>
      <c r="T37" s="763" t="s">
        <v>539</v>
      </c>
      <c r="U37" s="1109">
        <v>40</v>
      </c>
    </row>
    <row r="38" spans="1:21" ht="12.75" customHeight="1">
      <c r="A38" s="1109">
        <v>42</v>
      </c>
      <c r="B38" s="763" t="s">
        <v>66</v>
      </c>
      <c r="C38" s="577">
        <v>46055</v>
      </c>
      <c r="D38" s="1125">
        <v>55.33</v>
      </c>
      <c r="E38" s="577">
        <v>0</v>
      </c>
      <c r="F38" s="1125">
        <v>0</v>
      </c>
      <c r="G38" s="577">
        <v>25969</v>
      </c>
      <c r="H38" s="1125">
        <v>31.2</v>
      </c>
      <c r="I38" s="577">
        <v>11208</v>
      </c>
      <c r="J38" s="1125">
        <v>13.47</v>
      </c>
      <c r="K38" s="577">
        <v>83232</v>
      </c>
      <c r="L38" s="577">
        <v>10449</v>
      </c>
      <c r="M38" s="577">
        <v>0</v>
      </c>
      <c r="N38" s="577">
        <v>2</v>
      </c>
      <c r="O38" s="577">
        <v>5415</v>
      </c>
      <c r="P38" s="577">
        <v>-7301</v>
      </c>
      <c r="Q38" s="577">
        <v>60065</v>
      </c>
      <c r="R38" s="577">
        <v>1561181</v>
      </c>
      <c r="S38" s="577">
        <v>0</v>
      </c>
      <c r="T38" s="763" t="s">
        <v>66</v>
      </c>
      <c r="U38" s="1109">
        <v>42</v>
      </c>
    </row>
    <row r="39" spans="1:21" ht="12.75" customHeight="1">
      <c r="A39" s="1109">
        <v>43</v>
      </c>
      <c r="B39" s="763" t="s">
        <v>540</v>
      </c>
      <c r="C39" s="577">
        <v>83955</v>
      </c>
      <c r="D39" s="1125">
        <v>50.76</v>
      </c>
      <c r="E39" s="577">
        <v>4198</v>
      </c>
      <c r="F39" s="1125">
        <v>2.54</v>
      </c>
      <c r="G39" s="577">
        <v>54087</v>
      </c>
      <c r="H39" s="1125">
        <v>32.7</v>
      </c>
      <c r="I39" s="577">
        <v>23157</v>
      </c>
      <c r="J39" s="1125">
        <v>14</v>
      </c>
      <c r="K39" s="577">
        <v>165397</v>
      </c>
      <c r="L39" s="577">
        <v>21716</v>
      </c>
      <c r="M39" s="577">
        <v>0</v>
      </c>
      <c r="N39" s="577">
        <v>117</v>
      </c>
      <c r="O39" s="577">
        <v>15225</v>
      </c>
      <c r="P39" s="577">
        <v>-1853</v>
      </c>
      <c r="Q39" s="577">
        <v>126486</v>
      </c>
      <c r="R39" s="577">
        <v>4350006</v>
      </c>
      <c r="S39" s="577">
        <v>161477</v>
      </c>
      <c r="T39" s="763" t="s">
        <v>540</v>
      </c>
      <c r="U39" s="1109">
        <v>43</v>
      </c>
    </row>
    <row r="40" spans="1:21" ht="12.75" customHeight="1">
      <c r="A40" s="1109">
        <v>45</v>
      </c>
      <c r="B40" s="763" t="s">
        <v>67</v>
      </c>
      <c r="C40" s="577">
        <v>17042</v>
      </c>
      <c r="D40" s="1125">
        <v>49.37</v>
      </c>
      <c r="E40" s="577">
        <v>0</v>
      </c>
      <c r="F40" s="1125">
        <v>0</v>
      </c>
      <c r="G40" s="577">
        <v>11917</v>
      </c>
      <c r="H40" s="1125">
        <v>34.52</v>
      </c>
      <c r="I40" s="577">
        <v>5561</v>
      </c>
      <c r="J40" s="1125">
        <v>16.11</v>
      </c>
      <c r="K40" s="577">
        <v>34520</v>
      </c>
      <c r="L40" s="577">
        <v>5056</v>
      </c>
      <c r="M40" s="577">
        <v>0</v>
      </c>
      <c r="N40" s="577">
        <v>10</v>
      </c>
      <c r="O40" s="577">
        <v>1772</v>
      </c>
      <c r="P40" s="577">
        <v>-1562</v>
      </c>
      <c r="Q40" s="577">
        <v>26120</v>
      </c>
      <c r="R40" s="577">
        <v>681700</v>
      </c>
      <c r="S40" s="577">
        <v>0</v>
      </c>
      <c r="T40" s="763" t="s">
        <v>67</v>
      </c>
      <c r="U40" s="1109">
        <v>45</v>
      </c>
    </row>
    <row r="41" spans="1:21" ht="16.5" customHeight="1">
      <c r="A41" s="1109">
        <v>46</v>
      </c>
      <c r="B41" s="763" t="s">
        <v>68</v>
      </c>
      <c r="C41" s="577">
        <v>12444</v>
      </c>
      <c r="D41" s="1125">
        <v>35.76</v>
      </c>
      <c r="E41" s="577">
        <v>3052</v>
      </c>
      <c r="F41" s="1125">
        <v>8.77</v>
      </c>
      <c r="G41" s="577">
        <v>13308</v>
      </c>
      <c r="H41" s="1125">
        <v>38.25</v>
      </c>
      <c r="I41" s="577">
        <v>5990</v>
      </c>
      <c r="J41" s="1125">
        <v>17.22</v>
      </c>
      <c r="K41" s="577">
        <v>34794</v>
      </c>
      <c r="L41" s="577">
        <v>5025</v>
      </c>
      <c r="M41" s="577">
        <v>0</v>
      </c>
      <c r="N41" s="577">
        <v>28</v>
      </c>
      <c r="O41" s="577">
        <v>2543</v>
      </c>
      <c r="P41" s="577">
        <v>-387</v>
      </c>
      <c r="Q41" s="577">
        <v>26811</v>
      </c>
      <c r="R41" s="577">
        <v>888849</v>
      </c>
      <c r="S41" s="577">
        <v>41242</v>
      </c>
      <c r="T41" s="763" t="s">
        <v>68</v>
      </c>
      <c r="U41" s="1109">
        <v>46</v>
      </c>
    </row>
    <row r="42" spans="1:21" ht="12.75" customHeight="1">
      <c r="A42" s="1109">
        <v>50</v>
      </c>
      <c r="B42" s="763" t="s">
        <v>541</v>
      </c>
      <c r="C42" s="577">
        <v>44654</v>
      </c>
      <c r="D42" s="1125">
        <v>47.37</v>
      </c>
      <c r="E42" s="577">
        <v>4353</v>
      </c>
      <c r="F42" s="1125">
        <v>4.62</v>
      </c>
      <c r="G42" s="577">
        <v>30635</v>
      </c>
      <c r="H42" s="1125">
        <v>32.5</v>
      </c>
      <c r="I42" s="577">
        <v>14621</v>
      </c>
      <c r="J42" s="1125">
        <v>15.51</v>
      </c>
      <c r="K42" s="577">
        <v>94263</v>
      </c>
      <c r="L42" s="577">
        <v>10633</v>
      </c>
      <c r="M42" s="577">
        <v>0</v>
      </c>
      <c r="N42" s="577">
        <v>13</v>
      </c>
      <c r="O42" s="577">
        <v>5311</v>
      </c>
      <c r="P42" s="577">
        <v>1218</v>
      </c>
      <c r="Q42" s="577">
        <v>79524</v>
      </c>
      <c r="R42" s="577">
        <v>2996966</v>
      </c>
      <c r="S42" s="577">
        <v>95053</v>
      </c>
      <c r="T42" s="763" t="s">
        <v>541</v>
      </c>
      <c r="U42" s="1109">
        <v>50</v>
      </c>
    </row>
    <row r="43" spans="1:21" ht="12.75" customHeight="1">
      <c r="A43" s="1109">
        <v>57</v>
      </c>
      <c r="B43" s="763" t="s">
        <v>542</v>
      </c>
      <c r="C43" s="577">
        <v>23403</v>
      </c>
      <c r="D43" s="1125">
        <v>49.02</v>
      </c>
      <c r="E43" s="577">
        <v>1715</v>
      </c>
      <c r="F43" s="1125">
        <v>3.59</v>
      </c>
      <c r="G43" s="577">
        <v>15817</v>
      </c>
      <c r="H43" s="1125">
        <v>33.12</v>
      </c>
      <c r="I43" s="577">
        <v>6816</v>
      </c>
      <c r="J43" s="1125">
        <v>14.27</v>
      </c>
      <c r="K43" s="577">
        <v>47751</v>
      </c>
      <c r="L43" s="577">
        <v>5816</v>
      </c>
      <c r="M43" s="577">
        <v>0</v>
      </c>
      <c r="N43" s="577">
        <v>31</v>
      </c>
      <c r="O43" s="577">
        <v>2249</v>
      </c>
      <c r="P43" s="577">
        <v>-1180</v>
      </c>
      <c r="Q43" s="577">
        <v>38475</v>
      </c>
      <c r="R43" s="577">
        <v>1231768</v>
      </c>
      <c r="S43" s="577">
        <v>59541</v>
      </c>
      <c r="T43" s="763" t="s">
        <v>542</v>
      </c>
      <c r="U43" s="1109">
        <v>57</v>
      </c>
    </row>
    <row r="44" spans="1:21" ht="12.75" customHeight="1">
      <c r="A44" s="1109">
        <v>62</v>
      </c>
      <c r="B44" s="763" t="s">
        <v>560</v>
      </c>
      <c r="C44" s="577">
        <v>22850</v>
      </c>
      <c r="D44" s="1125">
        <v>47.52</v>
      </c>
      <c r="E44" s="577">
        <v>1459</v>
      </c>
      <c r="F44" s="1125">
        <v>3.03</v>
      </c>
      <c r="G44" s="577">
        <v>16658</v>
      </c>
      <c r="H44" s="1125">
        <v>34.64</v>
      </c>
      <c r="I44" s="577">
        <v>7121</v>
      </c>
      <c r="J44" s="1125">
        <v>14.81</v>
      </c>
      <c r="K44" s="577">
        <v>48088</v>
      </c>
      <c r="L44" s="577">
        <v>6433</v>
      </c>
      <c r="M44" s="577">
        <v>0</v>
      </c>
      <c r="N44" s="577">
        <v>0</v>
      </c>
      <c r="O44" s="577">
        <v>2657</v>
      </c>
      <c r="P44" s="577">
        <v>-2145</v>
      </c>
      <c r="Q44" s="577">
        <v>36853</v>
      </c>
      <c r="R44" s="577">
        <v>843151</v>
      </c>
      <c r="S44" s="577">
        <v>32495</v>
      </c>
      <c r="T44" s="763" t="s">
        <v>560</v>
      </c>
      <c r="U44" s="1109">
        <v>62</v>
      </c>
    </row>
    <row r="45" spans="1:21" ht="12.75" customHeight="1">
      <c r="A45" s="1109">
        <v>65</v>
      </c>
      <c r="B45" s="763" t="s">
        <v>564</v>
      </c>
      <c r="C45" s="577">
        <v>30868</v>
      </c>
      <c r="D45" s="1125">
        <v>46.28</v>
      </c>
      <c r="E45" s="577">
        <v>3867</v>
      </c>
      <c r="F45" s="1125">
        <v>5.8</v>
      </c>
      <c r="G45" s="577">
        <v>22121</v>
      </c>
      <c r="H45" s="1125">
        <v>33.17</v>
      </c>
      <c r="I45" s="577">
        <v>9835</v>
      </c>
      <c r="J45" s="1125">
        <v>14.75</v>
      </c>
      <c r="K45" s="577">
        <v>66691</v>
      </c>
      <c r="L45" s="577">
        <v>9176</v>
      </c>
      <c r="M45" s="577">
        <v>0</v>
      </c>
      <c r="N45" s="577">
        <v>121</v>
      </c>
      <c r="O45" s="577">
        <v>2334</v>
      </c>
      <c r="P45" s="577">
        <v>-2260</v>
      </c>
      <c r="Q45" s="577">
        <v>52800</v>
      </c>
      <c r="R45" s="577">
        <v>1259903</v>
      </c>
      <c r="S45" s="577">
        <v>38289</v>
      </c>
      <c r="T45" s="763" t="s">
        <v>564</v>
      </c>
      <c r="U45" s="1109">
        <v>65</v>
      </c>
    </row>
    <row r="46" spans="1:21" ht="12.75" customHeight="1">
      <c r="A46" s="1109">
        <v>70</v>
      </c>
      <c r="B46" s="763" t="s">
        <v>545</v>
      </c>
      <c r="C46" s="577">
        <v>32583</v>
      </c>
      <c r="D46" s="1125">
        <v>43.4</v>
      </c>
      <c r="E46" s="577">
        <v>4966</v>
      </c>
      <c r="F46" s="1125">
        <v>6.61</v>
      </c>
      <c r="G46" s="577">
        <v>24364</v>
      </c>
      <c r="H46" s="1125">
        <v>32.45</v>
      </c>
      <c r="I46" s="577">
        <v>13172</v>
      </c>
      <c r="J46" s="1125">
        <v>17.54</v>
      </c>
      <c r="K46" s="577">
        <v>75085</v>
      </c>
      <c r="L46" s="577">
        <v>10296</v>
      </c>
      <c r="M46" s="577">
        <v>0</v>
      </c>
      <c r="N46" s="577">
        <v>31</v>
      </c>
      <c r="O46" s="577">
        <v>738</v>
      </c>
      <c r="P46" s="577">
        <v>-1880</v>
      </c>
      <c r="Q46" s="577">
        <v>62140</v>
      </c>
      <c r="R46" s="577">
        <v>1357639</v>
      </c>
      <c r="S46" s="577">
        <v>53973</v>
      </c>
      <c r="T46" s="763" t="s">
        <v>545</v>
      </c>
      <c r="U46" s="1109">
        <v>70</v>
      </c>
    </row>
    <row r="47" spans="1:21" ht="12.75" customHeight="1">
      <c r="A47" s="1109">
        <v>73</v>
      </c>
      <c r="B47" s="763" t="s">
        <v>565</v>
      </c>
      <c r="C47" s="577">
        <v>84840</v>
      </c>
      <c r="D47" s="1125">
        <v>54.76</v>
      </c>
      <c r="E47" s="577">
        <v>1197</v>
      </c>
      <c r="F47" s="1125">
        <v>0.77</v>
      </c>
      <c r="G47" s="577">
        <v>47278</v>
      </c>
      <c r="H47" s="1125">
        <v>30.51</v>
      </c>
      <c r="I47" s="577">
        <v>21638</v>
      </c>
      <c r="J47" s="1125">
        <v>13.96</v>
      </c>
      <c r="K47" s="577">
        <v>154953</v>
      </c>
      <c r="L47" s="577">
        <v>18302</v>
      </c>
      <c r="M47" s="577">
        <v>0</v>
      </c>
      <c r="N47" s="577">
        <v>14</v>
      </c>
      <c r="O47" s="577">
        <v>4398</v>
      </c>
      <c r="P47" s="577">
        <v>-10228</v>
      </c>
      <c r="Q47" s="577">
        <v>122011</v>
      </c>
      <c r="R47" s="577">
        <v>3142224</v>
      </c>
      <c r="S47" s="577">
        <v>119683</v>
      </c>
      <c r="T47" s="763" t="s">
        <v>565</v>
      </c>
      <c r="U47" s="1109">
        <v>73</v>
      </c>
    </row>
    <row r="48" spans="1:21" ht="12.75" customHeight="1">
      <c r="A48" s="1109">
        <v>79</v>
      </c>
      <c r="B48" s="763" t="s">
        <v>566</v>
      </c>
      <c r="C48" s="577">
        <v>49165</v>
      </c>
      <c r="D48" s="1125">
        <v>53.81</v>
      </c>
      <c r="E48" s="577">
        <v>1900</v>
      </c>
      <c r="F48" s="1125">
        <v>2.08</v>
      </c>
      <c r="G48" s="577">
        <v>27734</v>
      </c>
      <c r="H48" s="1125">
        <v>30.35</v>
      </c>
      <c r="I48" s="577">
        <v>12576</v>
      </c>
      <c r="J48" s="1125">
        <v>13.76</v>
      </c>
      <c r="K48" s="577">
        <v>91375</v>
      </c>
      <c r="L48" s="577">
        <v>11357</v>
      </c>
      <c r="M48" s="577">
        <v>0</v>
      </c>
      <c r="N48" s="577">
        <v>0</v>
      </c>
      <c r="O48" s="577">
        <v>3818</v>
      </c>
      <c r="P48" s="577">
        <v>-5133</v>
      </c>
      <c r="Q48" s="577">
        <v>71067</v>
      </c>
      <c r="R48" s="577">
        <v>1951004</v>
      </c>
      <c r="S48" s="577">
        <v>80839</v>
      </c>
      <c r="T48" s="763" t="s">
        <v>566</v>
      </c>
      <c r="U48" s="1109">
        <v>79</v>
      </c>
    </row>
    <row r="49" spans="1:21" ht="12.75" customHeight="1">
      <c r="A49" s="1109">
        <v>86</v>
      </c>
      <c r="B49" s="763" t="s">
        <v>548</v>
      </c>
      <c r="C49" s="577">
        <v>87215</v>
      </c>
      <c r="D49" s="1125">
        <v>57.27</v>
      </c>
      <c r="E49" s="577">
        <v>2427</v>
      </c>
      <c r="F49" s="1125">
        <v>1.59</v>
      </c>
      <c r="G49" s="577">
        <v>39892</v>
      </c>
      <c r="H49" s="1125">
        <v>26.19</v>
      </c>
      <c r="I49" s="577">
        <v>22764</v>
      </c>
      <c r="J49" s="1125">
        <v>14.95</v>
      </c>
      <c r="K49" s="577">
        <v>152298</v>
      </c>
      <c r="L49" s="577">
        <v>16148</v>
      </c>
      <c r="M49" s="577">
        <v>0</v>
      </c>
      <c r="N49" s="577">
        <v>0</v>
      </c>
      <c r="O49" s="577">
        <v>10052</v>
      </c>
      <c r="P49" s="577">
        <v>-2961</v>
      </c>
      <c r="Q49" s="577">
        <v>123137</v>
      </c>
      <c r="R49" s="577">
        <v>4590238</v>
      </c>
      <c r="S49" s="577">
        <v>110299</v>
      </c>
      <c r="T49" s="763" t="s">
        <v>548</v>
      </c>
      <c r="U49" s="1109">
        <v>86</v>
      </c>
    </row>
    <row r="50" spans="1:21" ht="12.75" customHeight="1">
      <c r="A50" s="1109">
        <v>93</v>
      </c>
      <c r="B50" s="763" t="s">
        <v>549</v>
      </c>
      <c r="C50" s="577">
        <v>90916</v>
      </c>
      <c r="D50" s="1125">
        <v>58.27</v>
      </c>
      <c r="E50" s="577">
        <v>5106</v>
      </c>
      <c r="F50" s="1125">
        <v>3.27</v>
      </c>
      <c r="G50" s="577">
        <v>43056</v>
      </c>
      <c r="H50" s="1125">
        <v>27.59</v>
      </c>
      <c r="I50" s="577">
        <v>16966</v>
      </c>
      <c r="J50" s="1125">
        <v>10.87</v>
      </c>
      <c r="K50" s="577">
        <v>156044</v>
      </c>
      <c r="L50" s="577">
        <v>13273</v>
      </c>
      <c r="M50" s="577">
        <v>6</v>
      </c>
      <c r="N50" s="577">
        <v>18</v>
      </c>
      <c r="O50" s="577">
        <v>13562</v>
      </c>
      <c r="P50" s="577">
        <v>1768</v>
      </c>
      <c r="Q50" s="577">
        <v>130953</v>
      </c>
      <c r="R50" s="577">
        <v>5348027</v>
      </c>
      <c r="S50" s="577">
        <v>170204</v>
      </c>
      <c r="T50" s="763" t="s">
        <v>549</v>
      </c>
      <c r="U50" s="1109">
        <v>93</v>
      </c>
    </row>
    <row r="51" spans="1:21" ht="16.5" customHeight="1">
      <c r="A51" s="1109">
        <v>95</v>
      </c>
      <c r="B51" s="763" t="s">
        <v>197</v>
      </c>
      <c r="C51" s="577">
        <v>130469</v>
      </c>
      <c r="D51" s="1125">
        <v>47.5</v>
      </c>
      <c r="E51" s="577">
        <v>17682</v>
      </c>
      <c r="F51" s="1125">
        <v>6.44</v>
      </c>
      <c r="G51" s="577">
        <v>91425</v>
      </c>
      <c r="H51" s="1125">
        <v>33.29</v>
      </c>
      <c r="I51" s="577">
        <v>35061</v>
      </c>
      <c r="J51" s="1125">
        <v>12.77</v>
      </c>
      <c r="K51" s="577">
        <v>274637</v>
      </c>
      <c r="L51" s="577">
        <v>34433</v>
      </c>
      <c r="M51" s="577">
        <v>0</v>
      </c>
      <c r="N51" s="577">
        <v>92</v>
      </c>
      <c r="O51" s="577">
        <v>5476</v>
      </c>
      <c r="P51" s="577">
        <v>-15126</v>
      </c>
      <c r="Q51" s="577">
        <v>219510</v>
      </c>
      <c r="R51" s="577">
        <v>4727136</v>
      </c>
      <c r="S51" s="577">
        <v>178422</v>
      </c>
      <c r="T51" s="763" t="s">
        <v>197</v>
      </c>
      <c r="U51" s="1109">
        <v>95</v>
      </c>
    </row>
    <row r="52" spans="1:21" ht="16.5" customHeight="1">
      <c r="A52" s="611" t="s">
        <v>419</v>
      </c>
      <c r="B52" s="763" t="s">
        <v>70</v>
      </c>
      <c r="C52" s="1124" t="s">
        <v>95</v>
      </c>
      <c r="D52" s="1126" t="s">
        <v>95</v>
      </c>
      <c r="E52" s="1124" t="s">
        <v>95</v>
      </c>
      <c r="F52" s="1126" t="s">
        <v>95</v>
      </c>
      <c r="G52" s="1124" t="s">
        <v>95</v>
      </c>
      <c r="H52" s="1126" t="s">
        <v>95</v>
      </c>
      <c r="I52" s="1124" t="s">
        <v>95</v>
      </c>
      <c r="J52" s="1126" t="s">
        <v>95</v>
      </c>
      <c r="K52" s="1124" t="s">
        <v>95</v>
      </c>
      <c r="L52" s="1124" t="s">
        <v>95</v>
      </c>
      <c r="M52" s="1124" t="s">
        <v>95</v>
      </c>
      <c r="N52" s="1124" t="s">
        <v>95</v>
      </c>
      <c r="O52" s="1124" t="s">
        <v>95</v>
      </c>
      <c r="P52" s="1124" t="s">
        <v>95</v>
      </c>
      <c r="Q52" s="577">
        <v>14842</v>
      </c>
      <c r="R52" s="1124" t="s">
        <v>95</v>
      </c>
      <c r="S52" s="1124" t="s">
        <v>95</v>
      </c>
      <c r="T52" s="763" t="s">
        <v>70</v>
      </c>
      <c r="U52" s="611" t="s">
        <v>419</v>
      </c>
    </row>
    <row r="53" spans="1:21" ht="12.75" customHeight="1">
      <c r="A53" s="611" t="s">
        <v>420</v>
      </c>
      <c r="B53" s="763" t="s">
        <v>198</v>
      </c>
      <c r="C53" s="1124" t="s">
        <v>95</v>
      </c>
      <c r="D53" s="1126" t="s">
        <v>95</v>
      </c>
      <c r="E53" s="1124" t="s">
        <v>95</v>
      </c>
      <c r="F53" s="1126" t="s">
        <v>95</v>
      </c>
      <c r="G53" s="1124" t="s">
        <v>95</v>
      </c>
      <c r="H53" s="1126" t="s">
        <v>95</v>
      </c>
      <c r="I53" s="1124" t="s">
        <v>95</v>
      </c>
      <c r="J53" s="1126" t="s">
        <v>95</v>
      </c>
      <c r="K53" s="1124" t="s">
        <v>95</v>
      </c>
      <c r="L53" s="1124" t="s">
        <v>95</v>
      </c>
      <c r="M53" s="1124" t="s">
        <v>95</v>
      </c>
      <c r="N53" s="1124" t="s">
        <v>95</v>
      </c>
      <c r="O53" s="1124" t="s">
        <v>95</v>
      </c>
      <c r="P53" s="1124" t="s">
        <v>95</v>
      </c>
      <c r="Q53" s="577">
        <v>0</v>
      </c>
      <c r="R53" s="1124" t="s">
        <v>95</v>
      </c>
      <c r="S53" s="1124" t="s">
        <v>95</v>
      </c>
      <c r="T53" s="763" t="s">
        <v>198</v>
      </c>
      <c r="U53" s="611" t="s">
        <v>420</v>
      </c>
    </row>
    <row r="54" spans="1:21" ht="12.75" customHeight="1">
      <c r="A54" s="611" t="s">
        <v>421</v>
      </c>
      <c r="B54" s="763" t="s">
        <v>74</v>
      </c>
      <c r="C54" s="1124" t="s">
        <v>95</v>
      </c>
      <c r="D54" s="1126" t="s">
        <v>95</v>
      </c>
      <c r="E54" s="1124" t="s">
        <v>95</v>
      </c>
      <c r="F54" s="1126" t="s">
        <v>95</v>
      </c>
      <c r="G54" s="1124" t="s">
        <v>95</v>
      </c>
      <c r="H54" s="1126" t="s">
        <v>95</v>
      </c>
      <c r="I54" s="1124" t="s">
        <v>95</v>
      </c>
      <c r="J54" s="1126" t="s">
        <v>95</v>
      </c>
      <c r="K54" s="1124" t="s">
        <v>95</v>
      </c>
      <c r="L54" s="1124" t="s">
        <v>95</v>
      </c>
      <c r="M54" s="1124" t="s">
        <v>95</v>
      </c>
      <c r="N54" s="1124" t="s">
        <v>95</v>
      </c>
      <c r="O54" s="1124" t="s">
        <v>95</v>
      </c>
      <c r="P54" s="1124" t="s">
        <v>95</v>
      </c>
      <c r="Q54" s="577">
        <v>0</v>
      </c>
      <c r="R54" s="1124" t="s">
        <v>95</v>
      </c>
      <c r="S54" s="1124" t="s">
        <v>95</v>
      </c>
      <c r="T54" s="763" t="s">
        <v>74</v>
      </c>
      <c r="U54" s="611" t="s">
        <v>421</v>
      </c>
    </row>
    <row r="55" spans="1:21" ht="12.75" customHeight="1">
      <c r="A55" s="611" t="s">
        <v>422</v>
      </c>
      <c r="B55" s="763" t="s">
        <v>75</v>
      </c>
      <c r="C55" s="1124" t="s">
        <v>95</v>
      </c>
      <c r="D55" s="1126" t="s">
        <v>95</v>
      </c>
      <c r="E55" s="1124" t="s">
        <v>95</v>
      </c>
      <c r="F55" s="1126" t="s">
        <v>95</v>
      </c>
      <c r="G55" s="1124" t="s">
        <v>95</v>
      </c>
      <c r="H55" s="1126" t="s">
        <v>95</v>
      </c>
      <c r="I55" s="1124" t="s">
        <v>95</v>
      </c>
      <c r="J55" s="1126" t="s">
        <v>95</v>
      </c>
      <c r="K55" s="1124" t="s">
        <v>95</v>
      </c>
      <c r="L55" s="1124" t="s">
        <v>95</v>
      </c>
      <c r="M55" s="1124" t="s">
        <v>95</v>
      </c>
      <c r="N55" s="1124" t="s">
        <v>95</v>
      </c>
      <c r="O55" s="1124" t="s">
        <v>95</v>
      </c>
      <c r="P55" s="1124" t="s">
        <v>95</v>
      </c>
      <c r="Q55" s="577">
        <v>15080</v>
      </c>
      <c r="R55" s="1124" t="s">
        <v>95</v>
      </c>
      <c r="S55" s="1124" t="s">
        <v>95</v>
      </c>
      <c r="T55" s="763" t="s">
        <v>75</v>
      </c>
      <c r="U55" s="611" t="s">
        <v>422</v>
      </c>
    </row>
    <row r="56" spans="1:21" ht="12.75" customHeight="1">
      <c r="A56" s="611" t="s">
        <v>423</v>
      </c>
      <c r="B56" s="763" t="s">
        <v>81</v>
      </c>
      <c r="C56" s="1124" t="s">
        <v>95</v>
      </c>
      <c r="D56" s="1126" t="s">
        <v>95</v>
      </c>
      <c r="E56" s="1124" t="s">
        <v>95</v>
      </c>
      <c r="F56" s="1126" t="s">
        <v>95</v>
      </c>
      <c r="G56" s="1124" t="s">
        <v>95</v>
      </c>
      <c r="H56" s="1126" t="s">
        <v>95</v>
      </c>
      <c r="I56" s="1124" t="s">
        <v>95</v>
      </c>
      <c r="J56" s="1126" t="s">
        <v>95</v>
      </c>
      <c r="K56" s="1124" t="s">
        <v>95</v>
      </c>
      <c r="L56" s="1124" t="s">
        <v>95</v>
      </c>
      <c r="M56" s="1124" t="s">
        <v>95</v>
      </c>
      <c r="N56" s="1124" t="s">
        <v>95</v>
      </c>
      <c r="O56" s="1124" t="s">
        <v>95</v>
      </c>
      <c r="P56" s="1124" t="s">
        <v>95</v>
      </c>
      <c r="Q56" s="577">
        <v>226998</v>
      </c>
      <c r="R56" s="1124" t="s">
        <v>95</v>
      </c>
      <c r="S56" s="1124" t="s">
        <v>95</v>
      </c>
      <c r="T56" s="763" t="s">
        <v>81</v>
      </c>
      <c r="U56" s="611" t="s">
        <v>423</v>
      </c>
    </row>
    <row r="57" spans="1:21" ht="12.75" customHeight="1">
      <c r="A57" s="611" t="s">
        <v>424</v>
      </c>
      <c r="B57" s="763" t="s">
        <v>82</v>
      </c>
      <c r="C57" s="1124" t="s">
        <v>95</v>
      </c>
      <c r="D57" s="1126" t="s">
        <v>95</v>
      </c>
      <c r="E57" s="1124" t="s">
        <v>95</v>
      </c>
      <c r="F57" s="1126" t="s">
        <v>95</v>
      </c>
      <c r="G57" s="1124" t="s">
        <v>95</v>
      </c>
      <c r="H57" s="1126" t="s">
        <v>95</v>
      </c>
      <c r="I57" s="1124" t="s">
        <v>95</v>
      </c>
      <c r="J57" s="1126" t="s">
        <v>95</v>
      </c>
      <c r="K57" s="1124" t="s">
        <v>95</v>
      </c>
      <c r="L57" s="1124" t="s">
        <v>95</v>
      </c>
      <c r="M57" s="1124" t="s">
        <v>95</v>
      </c>
      <c r="N57" s="1124" t="s">
        <v>95</v>
      </c>
      <c r="O57" s="1124" t="s">
        <v>95</v>
      </c>
      <c r="P57" s="1124" t="s">
        <v>95</v>
      </c>
      <c r="Q57" s="577">
        <v>447888</v>
      </c>
      <c r="R57" s="1124" t="s">
        <v>95</v>
      </c>
      <c r="S57" s="1124" t="s">
        <v>95</v>
      </c>
      <c r="T57" s="763" t="s">
        <v>82</v>
      </c>
      <c r="U57" s="611" t="s">
        <v>424</v>
      </c>
    </row>
    <row r="58" spans="1:21" ht="12.75" customHeight="1">
      <c r="A58" s="611" t="s">
        <v>425</v>
      </c>
      <c r="B58" s="763" t="s">
        <v>87</v>
      </c>
      <c r="C58" s="1124" t="s">
        <v>95</v>
      </c>
      <c r="D58" s="1126" t="s">
        <v>95</v>
      </c>
      <c r="E58" s="1124" t="s">
        <v>95</v>
      </c>
      <c r="F58" s="1126" t="s">
        <v>95</v>
      </c>
      <c r="G58" s="1124" t="s">
        <v>95</v>
      </c>
      <c r="H58" s="1126" t="s">
        <v>95</v>
      </c>
      <c r="I58" s="1124" t="s">
        <v>95</v>
      </c>
      <c r="J58" s="1126" t="s">
        <v>95</v>
      </c>
      <c r="K58" s="1124" t="s">
        <v>95</v>
      </c>
      <c r="L58" s="1124" t="s">
        <v>95</v>
      </c>
      <c r="M58" s="1124" t="s">
        <v>95</v>
      </c>
      <c r="N58" s="1124" t="s">
        <v>95</v>
      </c>
      <c r="O58" s="1124" t="s">
        <v>95</v>
      </c>
      <c r="P58" s="1124" t="s">
        <v>95</v>
      </c>
      <c r="Q58" s="577">
        <v>81609</v>
      </c>
      <c r="R58" s="1124" t="s">
        <v>95</v>
      </c>
      <c r="S58" s="1124" t="s">
        <v>95</v>
      </c>
      <c r="T58" s="763" t="s">
        <v>87</v>
      </c>
      <c r="U58" s="611" t="s">
        <v>425</v>
      </c>
    </row>
    <row r="59" spans="1:21" ht="12.75" customHeight="1">
      <c r="A59" s="1110" t="s">
        <v>426</v>
      </c>
      <c r="B59" s="739" t="s">
        <v>88</v>
      </c>
      <c r="C59" s="1127" t="s">
        <v>95</v>
      </c>
      <c r="D59" s="1128" t="s">
        <v>95</v>
      </c>
      <c r="E59" s="1127" t="s">
        <v>95</v>
      </c>
      <c r="F59" s="1127" t="s">
        <v>95</v>
      </c>
      <c r="G59" s="1127" t="s">
        <v>95</v>
      </c>
      <c r="H59" s="1128" t="s">
        <v>95</v>
      </c>
      <c r="I59" s="1127" t="s">
        <v>95</v>
      </c>
      <c r="J59" s="1128" t="s">
        <v>95</v>
      </c>
      <c r="K59" s="1127" t="s">
        <v>95</v>
      </c>
      <c r="L59" s="1127" t="s">
        <v>95</v>
      </c>
      <c r="M59" s="1127" t="s">
        <v>95</v>
      </c>
      <c r="N59" s="1127" t="s">
        <v>95</v>
      </c>
      <c r="O59" s="1127" t="s">
        <v>95</v>
      </c>
      <c r="P59" s="1127" t="s">
        <v>95</v>
      </c>
      <c r="Q59" s="589">
        <v>1070911</v>
      </c>
      <c r="R59" s="1127" t="s">
        <v>95</v>
      </c>
      <c r="S59" s="1127" t="s">
        <v>95</v>
      </c>
      <c r="T59" s="739" t="s">
        <v>88</v>
      </c>
      <c r="U59" s="1110" t="s">
        <v>426</v>
      </c>
    </row>
    <row r="60" spans="1:21" ht="16.5" customHeight="1">
      <c r="A60" s="1196" t="s">
        <v>430</v>
      </c>
      <c r="B60" s="1196"/>
      <c r="C60" s="1196"/>
      <c r="D60" s="1196"/>
      <c r="E60" s="1196"/>
      <c r="F60" s="1196"/>
      <c r="G60" s="1196"/>
      <c r="H60" s="1196"/>
      <c r="I60" s="1196"/>
      <c r="J60" s="1196"/>
      <c r="K60" s="1196"/>
      <c r="L60" s="544"/>
      <c r="M60" s="544"/>
      <c r="N60" s="544"/>
      <c r="O60" s="544"/>
      <c r="P60" s="544"/>
      <c r="Q60" s="544"/>
      <c r="R60" s="544"/>
      <c r="S60" s="544"/>
      <c r="T60" s="544"/>
      <c r="U60" s="544"/>
    </row>
    <row r="61" spans="1:21" ht="33.75" customHeight="1">
      <c r="A61" s="1197"/>
      <c r="B61" s="1198"/>
      <c r="C61" s="1198"/>
      <c r="D61" s="1198"/>
      <c r="E61" s="1198"/>
      <c r="F61" s="1198"/>
      <c r="G61" s="1198"/>
      <c r="H61" s="1198"/>
      <c r="I61" s="1198"/>
      <c r="J61" s="1198"/>
      <c r="K61" s="1198"/>
      <c r="L61" s="544"/>
      <c r="M61" s="544"/>
      <c r="N61" s="544"/>
      <c r="O61" s="544"/>
      <c r="P61" s="544"/>
      <c r="Q61" s="544"/>
      <c r="R61" s="544"/>
      <c r="S61" s="544"/>
      <c r="T61" s="544"/>
      <c r="U61" s="544"/>
    </row>
  </sheetData>
  <sheetProtection/>
  <mergeCells count="2">
    <mergeCell ref="A60:K60"/>
    <mergeCell ref="A61:K61"/>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2" r:id="rId1"/>
  <headerFooter alignWithMargins="0">
    <oddHeader>&amp;C&amp;F</oddHeader>
    <oddFooter>&amp;C&amp;A</oddFooter>
  </headerFooter>
  <colBreaks count="1" manualBreakCount="1">
    <brk id="11" max="89" man="1"/>
  </colBreaks>
</worksheet>
</file>

<file path=xl/worksheets/sheet22.xml><?xml version="1.0" encoding="utf-8"?>
<worksheet xmlns="http://schemas.openxmlformats.org/spreadsheetml/2006/main" xmlns:r="http://schemas.openxmlformats.org/officeDocument/2006/relationships">
  <dimension ref="A1:AK129"/>
  <sheetViews>
    <sheetView view="pageBreakPreview" zoomScaleSheetLayoutView="100" zoomScalePageLayoutView="0" workbookViewId="0" topLeftCell="A1">
      <selection activeCell="A1" sqref="A1"/>
    </sheetView>
  </sheetViews>
  <sheetFormatPr defaultColWidth="9.00390625" defaultRowHeight="12.75"/>
  <cols>
    <col min="1" max="1" width="4.75390625" style="0" customWidth="1"/>
    <col min="2" max="2" width="16.125" style="0" customWidth="1"/>
    <col min="3" max="10" width="8.25390625" style="219" customWidth="1"/>
    <col min="11" max="11" width="9.75390625" style="219" customWidth="1"/>
    <col min="12" max="12" width="9.625" style="219" customWidth="1"/>
    <col min="13" max="13" width="4.125" style="0" customWidth="1"/>
    <col min="14" max="14" width="4.00390625" style="0" customWidth="1"/>
    <col min="15" max="15" width="11.25390625" style="0" customWidth="1"/>
    <col min="16" max="17" width="16.75390625" style="237" customWidth="1"/>
    <col min="18" max="18" width="13.375" style="237" customWidth="1"/>
    <col min="19" max="20" width="16.75390625" style="237" customWidth="1"/>
    <col min="21" max="21" width="10.625" style="237" customWidth="1"/>
    <col min="22" max="23" width="17.75390625" style="237" customWidth="1"/>
    <col min="24" max="24" width="13.75390625" style="237" customWidth="1"/>
    <col min="25" max="25" width="18.00390625" style="237" customWidth="1"/>
    <col min="26" max="26" width="17.125" style="237" customWidth="1"/>
    <col min="27" max="27" width="17.875" style="237" customWidth="1"/>
    <col min="28" max="28" width="12.75390625" style="237" customWidth="1"/>
    <col min="29" max="29" width="17.625" style="237" customWidth="1"/>
    <col min="30" max="30" width="15.625" style="237" customWidth="1"/>
    <col min="31" max="31" width="10.00390625" style="237" customWidth="1"/>
    <col min="32" max="32" width="15.875" style="237" customWidth="1"/>
    <col min="33" max="33" width="16.375" style="237" customWidth="1"/>
    <col min="34" max="34" width="14.75390625" style="237" customWidth="1"/>
    <col min="35" max="35" width="20.00390625" style="0" customWidth="1"/>
    <col min="36" max="36" width="16.125" style="0" customWidth="1"/>
    <col min="37" max="37" width="15.375" style="0" customWidth="1"/>
  </cols>
  <sheetData>
    <row r="1" spans="1:25" ht="17.25">
      <c r="A1" s="1160" t="s">
        <v>611</v>
      </c>
      <c r="B1" s="110"/>
      <c r="C1" s="1135"/>
      <c r="D1" s="1135"/>
      <c r="E1" s="1135"/>
      <c r="F1" s="1135"/>
      <c r="G1" s="1135"/>
      <c r="H1" s="1135"/>
      <c r="I1" s="1135"/>
      <c r="J1" s="1135"/>
      <c r="K1" s="1135"/>
      <c r="L1" s="1135"/>
      <c r="N1" s="70"/>
      <c r="O1" s="70"/>
      <c r="P1" s="304"/>
      <c r="Q1" s="304"/>
      <c r="R1" s="304"/>
      <c r="S1" s="304"/>
      <c r="T1" s="304"/>
      <c r="U1" s="304"/>
      <c r="V1" s="304"/>
      <c r="W1" s="304"/>
      <c r="X1" s="304"/>
      <c r="Y1" s="304"/>
    </row>
    <row r="2" spans="1:25" ht="12" customHeight="1">
      <c r="A2" s="109"/>
      <c r="B2" s="109"/>
      <c r="C2" s="241"/>
      <c r="D2" s="241"/>
      <c r="E2" s="241"/>
      <c r="F2" s="241"/>
      <c r="G2" s="241"/>
      <c r="H2" s="241"/>
      <c r="I2" s="241"/>
      <c r="J2" s="241"/>
      <c r="K2" s="241"/>
      <c r="L2" s="241"/>
      <c r="N2" s="70"/>
      <c r="O2" s="70"/>
      <c r="P2" s="304"/>
      <c r="Q2" s="304"/>
      <c r="R2" s="304"/>
      <c r="S2" s="304"/>
      <c r="T2" s="304"/>
      <c r="U2" s="304"/>
      <c r="V2" s="304"/>
      <c r="W2" s="304"/>
      <c r="X2" s="304"/>
      <c r="Y2" s="304"/>
    </row>
    <row r="3" spans="1:13" ht="12">
      <c r="A3" s="1199" t="s">
        <v>431</v>
      </c>
      <c r="B3" s="1199" t="s">
        <v>8</v>
      </c>
      <c r="C3" s="305"/>
      <c r="D3" s="306" t="s">
        <v>710</v>
      </c>
      <c r="E3" s="307" t="s">
        <v>432</v>
      </c>
      <c r="F3" s="305"/>
      <c r="G3" s="306" t="s">
        <v>711</v>
      </c>
      <c r="H3" s="307" t="s">
        <v>432</v>
      </c>
      <c r="I3" s="308"/>
      <c r="J3" s="306" t="s">
        <v>712</v>
      </c>
      <c r="K3" s="309" t="s">
        <v>432</v>
      </c>
      <c r="L3" s="310" t="s">
        <v>713</v>
      </c>
      <c r="M3" s="311"/>
    </row>
    <row r="4" spans="1:13" ht="12">
      <c r="A4" s="1200"/>
      <c r="B4" s="1200"/>
      <c r="C4" s="312" t="s">
        <v>241</v>
      </c>
      <c r="D4" s="313" t="s">
        <v>237</v>
      </c>
      <c r="E4" s="313" t="s">
        <v>218</v>
      </c>
      <c r="F4" s="312" t="s">
        <v>241</v>
      </c>
      <c r="G4" s="313" t="s">
        <v>237</v>
      </c>
      <c r="H4" s="313" t="s">
        <v>218</v>
      </c>
      <c r="I4" s="314" t="s">
        <v>241</v>
      </c>
      <c r="J4" s="315" t="s">
        <v>237</v>
      </c>
      <c r="K4" s="315" t="s">
        <v>218</v>
      </c>
      <c r="L4" s="316" t="s">
        <v>433</v>
      </c>
      <c r="M4" s="311"/>
    </row>
    <row r="5" spans="1:25" ht="15" customHeight="1">
      <c r="A5" s="311"/>
      <c r="B5" s="317" t="s">
        <v>434</v>
      </c>
      <c r="C5" s="449">
        <v>93.85</v>
      </c>
      <c r="D5" s="450">
        <v>97.41</v>
      </c>
      <c r="E5" s="451">
        <v>93.99</v>
      </c>
      <c r="F5" s="449">
        <v>94.22</v>
      </c>
      <c r="G5" s="450">
        <v>97.57</v>
      </c>
      <c r="H5" s="451">
        <v>94.29</v>
      </c>
      <c r="I5" s="449">
        <v>94.48</v>
      </c>
      <c r="J5" s="450">
        <v>97.24</v>
      </c>
      <c r="K5" s="451">
        <v>94.51</v>
      </c>
      <c r="L5" s="452">
        <v>0.21999999999999886</v>
      </c>
      <c r="M5" s="311"/>
      <c r="Y5" s="318"/>
    </row>
    <row r="6" spans="1:32" ht="12">
      <c r="A6" s="319"/>
      <c r="B6" s="320" t="s">
        <v>34</v>
      </c>
      <c r="C6" s="453">
        <v>92.87</v>
      </c>
      <c r="D6" s="454">
        <v>97.43</v>
      </c>
      <c r="E6" s="455">
        <v>93.06</v>
      </c>
      <c r="F6" s="453">
        <v>93.28</v>
      </c>
      <c r="G6" s="454">
        <v>97.56</v>
      </c>
      <c r="H6" s="455">
        <v>93.4</v>
      </c>
      <c r="I6" s="453">
        <v>93.54</v>
      </c>
      <c r="J6" s="454">
        <v>97.27</v>
      </c>
      <c r="K6" s="455">
        <v>93.59</v>
      </c>
      <c r="L6" s="456">
        <v>0.18999999999999773</v>
      </c>
      <c r="M6" s="311"/>
      <c r="N6" s="94"/>
      <c r="O6" s="94"/>
      <c r="P6" s="318"/>
      <c r="Q6" s="318"/>
      <c r="R6" s="318"/>
      <c r="S6" s="318"/>
      <c r="T6" s="318"/>
      <c r="U6" s="318"/>
      <c r="V6" s="318"/>
      <c r="W6" s="318"/>
      <c r="X6" s="318"/>
      <c r="Y6" s="318"/>
      <c r="Z6" s="318"/>
      <c r="AA6" s="318"/>
      <c r="AB6" s="318"/>
      <c r="AC6" s="318"/>
      <c r="AD6" s="318"/>
      <c r="AE6" s="318"/>
      <c r="AF6" s="318"/>
    </row>
    <row r="7" spans="1:32" ht="12.75" thickBot="1">
      <c r="A7" s="319"/>
      <c r="B7" s="320" t="s">
        <v>35</v>
      </c>
      <c r="C7" s="453">
        <v>93.78</v>
      </c>
      <c r="D7" s="454">
        <v>97.24</v>
      </c>
      <c r="E7" s="455">
        <v>93.99</v>
      </c>
      <c r="F7" s="453">
        <v>94.15</v>
      </c>
      <c r="G7" s="454">
        <v>97.71</v>
      </c>
      <c r="H7" s="455">
        <v>94.29</v>
      </c>
      <c r="I7" s="453">
        <v>94.72</v>
      </c>
      <c r="J7" s="454">
        <v>96.92</v>
      </c>
      <c r="K7" s="455">
        <v>94.77</v>
      </c>
      <c r="L7" s="456">
        <v>0.47999999999998977</v>
      </c>
      <c r="M7" s="311"/>
      <c r="N7" s="94"/>
      <c r="O7" s="94"/>
      <c r="P7" s="318"/>
      <c r="Q7" s="318"/>
      <c r="R7" s="318"/>
      <c r="S7" s="318"/>
      <c r="T7" s="318"/>
      <c r="U7" s="318"/>
      <c r="V7" s="318"/>
      <c r="W7" s="318"/>
      <c r="X7" s="318"/>
      <c r="Y7" s="318"/>
      <c r="Z7" s="318"/>
      <c r="AA7" s="318"/>
      <c r="AB7" s="318"/>
      <c r="AC7" s="318"/>
      <c r="AD7" s="318"/>
      <c r="AE7" s="318"/>
      <c r="AF7" s="318"/>
    </row>
    <row r="8" spans="1:37" ht="13.5" customHeight="1">
      <c r="A8" s="319"/>
      <c r="B8" s="320" t="s">
        <v>36</v>
      </c>
      <c r="C8" s="453">
        <v>92.91</v>
      </c>
      <c r="D8" s="454">
        <v>97.41</v>
      </c>
      <c r="E8" s="455">
        <v>93.11</v>
      </c>
      <c r="F8" s="453">
        <v>93.32</v>
      </c>
      <c r="G8" s="454">
        <v>97.57</v>
      </c>
      <c r="H8" s="455">
        <v>93.44</v>
      </c>
      <c r="I8" s="453">
        <v>93.59</v>
      </c>
      <c r="J8" s="454">
        <v>97.24</v>
      </c>
      <c r="K8" s="455">
        <v>93.64</v>
      </c>
      <c r="L8" s="456">
        <v>0.20000000000000284</v>
      </c>
      <c r="M8" s="311"/>
      <c r="N8" s="500"/>
      <c r="O8" s="500"/>
      <c r="P8" s="501"/>
      <c r="Q8" s="323"/>
      <c r="R8" s="323"/>
      <c r="S8" s="323"/>
      <c r="T8" s="323"/>
      <c r="U8" s="323"/>
      <c r="V8" s="323"/>
      <c r="W8" s="323"/>
      <c r="X8" s="323"/>
      <c r="Y8" s="323"/>
      <c r="Z8" s="501"/>
      <c r="AA8" s="323"/>
      <c r="AB8" s="323"/>
      <c r="AC8" s="323"/>
      <c r="AD8" s="323"/>
      <c r="AE8" s="323"/>
      <c r="AF8" s="323"/>
      <c r="AG8" s="321"/>
      <c r="AH8" s="322"/>
      <c r="AJ8" t="s">
        <v>435</v>
      </c>
      <c r="AK8" t="s">
        <v>436</v>
      </c>
    </row>
    <row r="9" spans="1:34" ht="13.5">
      <c r="A9" s="319"/>
      <c r="B9" s="320" t="s">
        <v>38</v>
      </c>
      <c r="C9" s="453">
        <v>99.96</v>
      </c>
      <c r="D9" s="457" t="s">
        <v>95</v>
      </c>
      <c r="E9" s="455">
        <v>99.96</v>
      </c>
      <c r="F9" s="453">
        <v>99.95</v>
      </c>
      <c r="G9" s="457" t="s">
        <v>95</v>
      </c>
      <c r="H9" s="455">
        <v>99.95</v>
      </c>
      <c r="I9" s="453">
        <v>99.96</v>
      </c>
      <c r="J9" s="457" t="s">
        <v>95</v>
      </c>
      <c r="K9" s="455">
        <v>99.96</v>
      </c>
      <c r="L9" s="456">
        <v>0.009999999999990905</v>
      </c>
      <c r="M9" s="311"/>
      <c r="N9" s="502"/>
      <c r="O9" s="502"/>
      <c r="P9" s="503"/>
      <c r="Q9" s="504"/>
      <c r="R9" s="504"/>
      <c r="S9" s="504"/>
      <c r="T9" s="504"/>
      <c r="U9" s="504"/>
      <c r="V9" s="504"/>
      <c r="W9" s="323"/>
      <c r="X9" s="323"/>
      <c r="Y9" s="323"/>
      <c r="Z9" s="503"/>
      <c r="AA9" s="504"/>
      <c r="AB9" s="504"/>
      <c r="AC9" s="504"/>
      <c r="AD9" s="504"/>
      <c r="AE9" s="504"/>
      <c r="AF9" s="504"/>
      <c r="AG9" s="485"/>
      <c r="AH9" s="324"/>
    </row>
    <row r="10" spans="1:34" ht="12">
      <c r="A10" s="319"/>
      <c r="B10" s="325"/>
      <c r="C10" s="458"/>
      <c r="D10" s="459"/>
      <c r="E10" s="460"/>
      <c r="F10" s="458"/>
      <c r="G10" s="459"/>
      <c r="H10" s="460"/>
      <c r="I10" s="458"/>
      <c r="J10" s="459"/>
      <c r="K10" s="460"/>
      <c r="L10" s="446" t="s">
        <v>159</v>
      </c>
      <c r="M10" s="311"/>
      <c r="N10" s="502"/>
      <c r="O10" s="502"/>
      <c r="P10" s="505"/>
      <c r="Q10" s="327"/>
      <c r="R10" s="327"/>
      <c r="S10" s="327"/>
      <c r="T10" s="327"/>
      <c r="U10" s="327"/>
      <c r="V10" s="327"/>
      <c r="W10" s="327"/>
      <c r="X10" s="327"/>
      <c r="Y10" s="327"/>
      <c r="Z10" s="505"/>
      <c r="AA10" s="327"/>
      <c r="AB10" s="327"/>
      <c r="AC10" s="327"/>
      <c r="AD10" s="327"/>
      <c r="AE10" s="327"/>
      <c r="AF10" s="327"/>
      <c r="AG10" s="486" t="s">
        <v>437</v>
      </c>
      <c r="AH10" s="326" t="s">
        <v>438</v>
      </c>
    </row>
    <row r="11" spans="1:37" ht="12" customHeight="1">
      <c r="A11" s="319">
        <v>1</v>
      </c>
      <c r="B11" s="328" t="s">
        <v>294</v>
      </c>
      <c r="C11" s="461">
        <v>93.86</v>
      </c>
      <c r="D11" s="454">
        <v>98.21</v>
      </c>
      <c r="E11" s="462">
        <v>94</v>
      </c>
      <c r="F11" s="461">
        <v>93.45</v>
      </c>
      <c r="G11" s="454">
        <v>98.2</v>
      </c>
      <c r="H11" s="462">
        <v>93.56</v>
      </c>
      <c r="I11" s="461">
        <v>93.02</v>
      </c>
      <c r="J11" s="454">
        <v>98.71</v>
      </c>
      <c r="K11" s="462">
        <v>93.09</v>
      </c>
      <c r="L11" s="463">
        <v>-0.46999999999999886</v>
      </c>
      <c r="M11" s="311"/>
      <c r="N11" s="502"/>
      <c r="O11" s="502"/>
      <c r="P11" s="506"/>
      <c r="Q11" s="506"/>
      <c r="R11" s="506"/>
      <c r="S11" s="506"/>
      <c r="T11" s="506"/>
      <c r="U11" s="398"/>
      <c r="V11" s="330"/>
      <c r="W11" s="330"/>
      <c r="X11" s="330"/>
      <c r="Y11" s="330"/>
      <c r="Z11" s="506"/>
      <c r="AA11" s="506"/>
      <c r="AB11" s="506"/>
      <c r="AC11" s="506"/>
      <c r="AD11" s="506"/>
      <c r="AE11" s="398"/>
      <c r="AF11" s="330"/>
      <c r="AG11" s="487">
        <f aca="true" t="shared" si="0" ref="AG11:AH43">AA11+AD11</f>
        <v>0</v>
      </c>
      <c r="AH11" s="329">
        <f t="shared" si="0"/>
        <v>0</v>
      </c>
      <c r="AJ11" s="331">
        <f>(V11-X11)-(AF11-AH11)</f>
        <v>0</v>
      </c>
      <c r="AK11" s="331">
        <f>W11-AG11</f>
        <v>0</v>
      </c>
    </row>
    <row r="12" spans="1:37" ht="12" customHeight="1">
      <c r="A12" s="319">
        <v>2</v>
      </c>
      <c r="B12" s="328" t="s">
        <v>439</v>
      </c>
      <c r="C12" s="453">
        <v>93.97</v>
      </c>
      <c r="D12" s="454">
        <v>98.14</v>
      </c>
      <c r="E12" s="464">
        <v>94.15</v>
      </c>
      <c r="F12" s="453">
        <v>94.23</v>
      </c>
      <c r="G12" s="454">
        <v>98.27</v>
      </c>
      <c r="H12" s="464">
        <v>94.34</v>
      </c>
      <c r="I12" s="453">
        <v>94.26</v>
      </c>
      <c r="J12" s="454">
        <v>98.44</v>
      </c>
      <c r="K12" s="464">
        <v>94.32</v>
      </c>
      <c r="L12" s="463">
        <v>-0.020000000000010232</v>
      </c>
      <c r="M12" s="311"/>
      <c r="N12" s="502"/>
      <c r="O12" s="502"/>
      <c r="P12" s="506"/>
      <c r="Q12" s="506"/>
      <c r="R12" s="506"/>
      <c r="S12" s="506"/>
      <c r="T12" s="506"/>
      <c r="U12" s="398"/>
      <c r="V12" s="330"/>
      <c r="W12" s="330"/>
      <c r="X12" s="330"/>
      <c r="Y12" s="330"/>
      <c r="Z12" s="506"/>
      <c r="AA12" s="506"/>
      <c r="AB12" s="506"/>
      <c r="AC12" s="506"/>
      <c r="AD12" s="506"/>
      <c r="AE12" s="398"/>
      <c r="AF12" s="330"/>
      <c r="AG12" s="488">
        <f t="shared" si="0"/>
        <v>0</v>
      </c>
      <c r="AH12" s="332">
        <f t="shared" si="0"/>
        <v>0</v>
      </c>
      <c r="AJ12" s="331">
        <f aca="true" t="shared" si="1" ref="AJ12:AJ51">(V12-X12)-(AF12-AH12)</f>
        <v>0</v>
      </c>
      <c r="AK12" s="331">
        <f aca="true" t="shared" si="2" ref="AK12:AK51">W12-AG12</f>
        <v>0</v>
      </c>
    </row>
    <row r="13" spans="1:37" ht="12" customHeight="1">
      <c r="A13" s="319">
        <v>3</v>
      </c>
      <c r="B13" s="328" t="s">
        <v>299</v>
      </c>
      <c r="C13" s="453">
        <v>89.9</v>
      </c>
      <c r="D13" s="454">
        <v>96.23</v>
      </c>
      <c r="E13" s="464">
        <v>90.17</v>
      </c>
      <c r="F13" s="453">
        <v>91.35</v>
      </c>
      <c r="G13" s="454">
        <v>97.49</v>
      </c>
      <c r="H13" s="464">
        <v>91.51</v>
      </c>
      <c r="I13" s="453">
        <v>92.08</v>
      </c>
      <c r="J13" s="454">
        <v>98.03</v>
      </c>
      <c r="K13" s="464">
        <v>92.16</v>
      </c>
      <c r="L13" s="463">
        <v>0.6499999999999915</v>
      </c>
      <c r="M13" s="311"/>
      <c r="N13" s="502"/>
      <c r="O13" s="502"/>
      <c r="P13" s="506"/>
      <c r="Q13" s="506"/>
      <c r="R13" s="506"/>
      <c r="S13" s="506"/>
      <c r="T13" s="506"/>
      <c r="U13" s="398"/>
      <c r="V13" s="330"/>
      <c r="W13" s="330"/>
      <c r="X13" s="330"/>
      <c r="Y13" s="330"/>
      <c r="Z13" s="506"/>
      <c r="AA13" s="506"/>
      <c r="AB13" s="506"/>
      <c r="AC13" s="506"/>
      <c r="AD13" s="506"/>
      <c r="AE13" s="398"/>
      <c r="AF13" s="330"/>
      <c r="AG13" s="488">
        <f t="shared" si="0"/>
        <v>0</v>
      </c>
      <c r="AH13" s="332">
        <f t="shared" si="0"/>
        <v>0</v>
      </c>
      <c r="AJ13" s="331">
        <f t="shared" si="1"/>
        <v>0</v>
      </c>
      <c r="AK13" s="331">
        <f t="shared" si="2"/>
        <v>0</v>
      </c>
    </row>
    <row r="14" spans="1:37" ht="12" customHeight="1">
      <c r="A14" s="319">
        <v>4</v>
      </c>
      <c r="B14" s="328" t="s">
        <v>301</v>
      </c>
      <c r="C14" s="453">
        <v>92.85</v>
      </c>
      <c r="D14" s="454">
        <v>97.39</v>
      </c>
      <c r="E14" s="464">
        <v>93.08</v>
      </c>
      <c r="F14" s="453">
        <v>93.57</v>
      </c>
      <c r="G14" s="454">
        <v>98.03</v>
      </c>
      <c r="H14" s="464">
        <v>93.71</v>
      </c>
      <c r="I14" s="453">
        <v>94.27</v>
      </c>
      <c r="J14" s="454">
        <v>97.66</v>
      </c>
      <c r="K14" s="464">
        <v>94.32</v>
      </c>
      <c r="L14" s="463">
        <v>0.6099999999999994</v>
      </c>
      <c r="M14" s="311"/>
      <c r="N14" s="502"/>
      <c r="O14" s="502"/>
      <c r="P14" s="506"/>
      <c r="Q14" s="506"/>
      <c r="R14" s="506"/>
      <c r="S14" s="506"/>
      <c r="T14" s="506"/>
      <c r="U14" s="398"/>
      <c r="V14" s="330"/>
      <c r="W14" s="330"/>
      <c r="X14" s="330"/>
      <c r="Y14" s="330"/>
      <c r="Z14" s="506"/>
      <c r="AA14" s="506"/>
      <c r="AB14" s="506"/>
      <c r="AC14" s="506"/>
      <c r="AD14" s="506"/>
      <c r="AE14" s="398"/>
      <c r="AF14" s="330"/>
      <c r="AG14" s="488">
        <f t="shared" si="0"/>
        <v>0</v>
      </c>
      <c r="AH14" s="332">
        <f t="shared" si="0"/>
        <v>0</v>
      </c>
      <c r="AJ14" s="331">
        <f t="shared" si="1"/>
        <v>0</v>
      </c>
      <c r="AK14" s="331">
        <f t="shared" si="2"/>
        <v>0</v>
      </c>
    </row>
    <row r="15" spans="1:37" ht="12" customHeight="1">
      <c r="A15" s="319">
        <v>5</v>
      </c>
      <c r="B15" s="328" t="s">
        <v>303</v>
      </c>
      <c r="C15" s="453">
        <v>93.02</v>
      </c>
      <c r="D15" s="454">
        <v>97.39</v>
      </c>
      <c r="E15" s="464">
        <v>93.16</v>
      </c>
      <c r="F15" s="453">
        <v>93.77</v>
      </c>
      <c r="G15" s="454">
        <v>97.84</v>
      </c>
      <c r="H15" s="464">
        <v>93.85</v>
      </c>
      <c r="I15" s="453">
        <v>94.17</v>
      </c>
      <c r="J15" s="454">
        <v>98.84</v>
      </c>
      <c r="K15" s="464">
        <v>94.21</v>
      </c>
      <c r="L15" s="463">
        <v>0.35999999999999943</v>
      </c>
      <c r="M15" s="311"/>
      <c r="N15" s="502"/>
      <c r="O15" s="502"/>
      <c r="P15" s="506"/>
      <c r="Q15" s="506"/>
      <c r="R15" s="506"/>
      <c r="S15" s="506"/>
      <c r="T15" s="506"/>
      <c r="U15" s="398"/>
      <c r="V15" s="330"/>
      <c r="W15" s="330"/>
      <c r="X15" s="330"/>
      <c r="Y15" s="330"/>
      <c r="Z15" s="506"/>
      <c r="AA15" s="506"/>
      <c r="AB15" s="506"/>
      <c r="AC15" s="506"/>
      <c r="AD15" s="506"/>
      <c r="AE15" s="398"/>
      <c r="AF15" s="330"/>
      <c r="AG15" s="488">
        <f t="shared" si="0"/>
        <v>0</v>
      </c>
      <c r="AH15" s="332">
        <f t="shared" si="0"/>
        <v>0</v>
      </c>
      <c r="AJ15" s="331">
        <f t="shared" si="1"/>
        <v>0</v>
      </c>
      <c r="AK15" s="331">
        <f t="shared" si="2"/>
        <v>0</v>
      </c>
    </row>
    <row r="16" spans="1:37" ht="12" customHeight="1">
      <c r="A16" s="319">
        <v>6</v>
      </c>
      <c r="B16" s="328" t="s">
        <v>440</v>
      </c>
      <c r="C16" s="453">
        <v>92.13</v>
      </c>
      <c r="D16" s="454">
        <v>97.48</v>
      </c>
      <c r="E16" s="464">
        <v>92.46</v>
      </c>
      <c r="F16" s="453">
        <v>92.7</v>
      </c>
      <c r="G16" s="454">
        <v>98.14</v>
      </c>
      <c r="H16" s="464">
        <v>92.92</v>
      </c>
      <c r="I16" s="453">
        <v>93.96</v>
      </c>
      <c r="J16" s="454">
        <v>97.22</v>
      </c>
      <c r="K16" s="464">
        <v>94.03</v>
      </c>
      <c r="L16" s="463">
        <v>1.1099999999999994</v>
      </c>
      <c r="M16" s="311"/>
      <c r="N16" s="502"/>
      <c r="O16" s="502"/>
      <c r="P16" s="506"/>
      <c r="Q16" s="506"/>
      <c r="R16" s="506"/>
      <c r="S16" s="506"/>
      <c r="T16" s="506"/>
      <c r="U16" s="398"/>
      <c r="V16" s="330"/>
      <c r="W16" s="330"/>
      <c r="X16" s="330"/>
      <c r="Y16" s="330"/>
      <c r="Z16" s="506"/>
      <c r="AA16" s="506"/>
      <c r="AB16" s="506"/>
      <c r="AC16" s="506"/>
      <c r="AD16" s="506"/>
      <c r="AE16" s="398"/>
      <c r="AF16" s="330"/>
      <c r="AG16" s="488">
        <f t="shared" si="0"/>
        <v>0</v>
      </c>
      <c r="AH16" s="332">
        <f t="shared" si="0"/>
        <v>0</v>
      </c>
      <c r="AJ16" s="331">
        <f t="shared" si="1"/>
        <v>0</v>
      </c>
      <c r="AK16" s="331">
        <f t="shared" si="2"/>
        <v>0</v>
      </c>
    </row>
    <row r="17" spans="1:37" ht="12" customHeight="1">
      <c r="A17" s="319">
        <v>7</v>
      </c>
      <c r="B17" s="328" t="s">
        <v>307</v>
      </c>
      <c r="C17" s="453">
        <v>94.1</v>
      </c>
      <c r="D17" s="454">
        <v>98.08</v>
      </c>
      <c r="E17" s="464">
        <v>94.25</v>
      </c>
      <c r="F17" s="453">
        <v>94.39</v>
      </c>
      <c r="G17" s="454">
        <v>97.91</v>
      </c>
      <c r="H17" s="464">
        <v>94.47</v>
      </c>
      <c r="I17" s="453">
        <v>94.64</v>
      </c>
      <c r="J17" s="454">
        <v>97.94</v>
      </c>
      <c r="K17" s="464">
        <v>94.68</v>
      </c>
      <c r="L17" s="463">
        <v>0.21000000000000796</v>
      </c>
      <c r="M17" s="311"/>
      <c r="N17" s="502"/>
      <c r="O17" s="362"/>
      <c r="P17" s="506"/>
      <c r="Q17" s="506"/>
      <c r="R17" s="506"/>
      <c r="S17" s="506"/>
      <c r="T17" s="506"/>
      <c r="U17" s="398"/>
      <c r="V17" s="330"/>
      <c r="W17" s="330"/>
      <c r="X17" s="330"/>
      <c r="Y17" s="330"/>
      <c r="Z17" s="506"/>
      <c r="AA17" s="506"/>
      <c r="AB17" s="506"/>
      <c r="AC17" s="506"/>
      <c r="AD17" s="506"/>
      <c r="AE17" s="398"/>
      <c r="AF17" s="330"/>
      <c r="AG17" s="488">
        <f t="shared" si="0"/>
        <v>0</v>
      </c>
      <c r="AH17" s="332">
        <f t="shared" si="0"/>
        <v>0</v>
      </c>
      <c r="AJ17" s="331">
        <f t="shared" si="1"/>
        <v>0</v>
      </c>
      <c r="AK17" s="331">
        <f t="shared" si="2"/>
        <v>0</v>
      </c>
    </row>
    <row r="18" spans="1:37" ht="12" customHeight="1">
      <c r="A18" s="319">
        <v>8</v>
      </c>
      <c r="B18" s="328" t="s">
        <v>309</v>
      </c>
      <c r="C18" s="453">
        <v>90.7</v>
      </c>
      <c r="D18" s="454">
        <v>96.81</v>
      </c>
      <c r="E18" s="464">
        <v>90.98</v>
      </c>
      <c r="F18" s="453">
        <v>92.11</v>
      </c>
      <c r="G18" s="454">
        <v>93.16</v>
      </c>
      <c r="H18" s="464">
        <v>92.14</v>
      </c>
      <c r="I18" s="453">
        <v>92.95</v>
      </c>
      <c r="J18" s="454">
        <v>98.27</v>
      </c>
      <c r="K18" s="464">
        <v>93.03</v>
      </c>
      <c r="L18" s="463">
        <v>0.8900000000000006</v>
      </c>
      <c r="M18" s="311"/>
      <c r="N18" s="502"/>
      <c r="O18" s="502"/>
      <c r="P18" s="506"/>
      <c r="Q18" s="506"/>
      <c r="R18" s="506"/>
      <c r="S18" s="506"/>
      <c r="T18" s="506"/>
      <c r="U18" s="398"/>
      <c r="V18" s="330"/>
      <c r="W18" s="330"/>
      <c r="X18" s="330"/>
      <c r="Y18" s="330"/>
      <c r="Z18" s="506"/>
      <c r="AA18" s="506"/>
      <c r="AB18" s="506"/>
      <c r="AC18" s="506"/>
      <c r="AD18" s="506"/>
      <c r="AE18" s="398"/>
      <c r="AF18" s="330"/>
      <c r="AG18" s="488">
        <f t="shared" si="0"/>
        <v>0</v>
      </c>
      <c r="AH18" s="332">
        <f t="shared" si="0"/>
        <v>0</v>
      </c>
      <c r="AJ18" s="331">
        <f t="shared" si="1"/>
        <v>0</v>
      </c>
      <c r="AK18" s="331">
        <f t="shared" si="2"/>
        <v>0</v>
      </c>
    </row>
    <row r="19" spans="1:37" ht="12" customHeight="1">
      <c r="A19" s="319">
        <v>9</v>
      </c>
      <c r="B19" s="328" t="s">
        <v>311</v>
      </c>
      <c r="C19" s="453">
        <v>93.91</v>
      </c>
      <c r="D19" s="454">
        <v>99.07</v>
      </c>
      <c r="E19" s="464">
        <v>94.23</v>
      </c>
      <c r="F19" s="453">
        <v>95.6</v>
      </c>
      <c r="G19" s="454">
        <v>99.36</v>
      </c>
      <c r="H19" s="464">
        <v>95.74</v>
      </c>
      <c r="I19" s="453">
        <v>94.91</v>
      </c>
      <c r="J19" s="454">
        <v>94.85</v>
      </c>
      <c r="K19" s="464">
        <v>94.91</v>
      </c>
      <c r="L19" s="463">
        <v>-0.8299999999999983</v>
      </c>
      <c r="M19" s="311"/>
      <c r="N19" s="502"/>
      <c r="O19" s="502"/>
      <c r="P19" s="506"/>
      <c r="Q19" s="506"/>
      <c r="R19" s="506"/>
      <c r="S19" s="506"/>
      <c r="T19" s="506"/>
      <c r="U19" s="398"/>
      <c r="V19" s="330"/>
      <c r="W19" s="330"/>
      <c r="X19" s="330"/>
      <c r="Y19" s="330"/>
      <c r="Z19" s="506"/>
      <c r="AA19" s="506"/>
      <c r="AB19" s="506"/>
      <c r="AC19" s="506"/>
      <c r="AD19" s="506"/>
      <c r="AE19" s="398"/>
      <c r="AF19" s="330"/>
      <c r="AG19" s="488">
        <f t="shared" si="0"/>
        <v>0</v>
      </c>
      <c r="AH19" s="332">
        <f t="shared" si="0"/>
        <v>0</v>
      </c>
      <c r="AJ19" s="331">
        <f t="shared" si="1"/>
        <v>0</v>
      </c>
      <c r="AK19" s="331">
        <f t="shared" si="2"/>
        <v>0</v>
      </c>
    </row>
    <row r="20" spans="1:37" ht="12" customHeight="1">
      <c r="A20" s="319">
        <v>11</v>
      </c>
      <c r="B20" s="328" t="s">
        <v>50</v>
      </c>
      <c r="C20" s="453">
        <v>93.28</v>
      </c>
      <c r="D20" s="454">
        <v>97.91</v>
      </c>
      <c r="E20" s="464">
        <v>93.47</v>
      </c>
      <c r="F20" s="453">
        <v>93.99</v>
      </c>
      <c r="G20" s="454">
        <v>98.66</v>
      </c>
      <c r="H20" s="464">
        <v>94.09</v>
      </c>
      <c r="I20" s="453">
        <v>94.91</v>
      </c>
      <c r="J20" s="454">
        <v>98.96</v>
      </c>
      <c r="K20" s="464">
        <v>94.96</v>
      </c>
      <c r="L20" s="463">
        <v>0.8699999999999903</v>
      </c>
      <c r="M20" s="311"/>
      <c r="N20" s="502"/>
      <c r="O20" s="502"/>
      <c r="P20" s="506"/>
      <c r="Q20" s="506"/>
      <c r="R20" s="506"/>
      <c r="S20" s="506"/>
      <c r="T20" s="506"/>
      <c r="U20" s="398"/>
      <c r="V20" s="330"/>
      <c r="W20" s="330"/>
      <c r="X20" s="330"/>
      <c r="Y20" s="330"/>
      <c r="Z20" s="506"/>
      <c r="AA20" s="506"/>
      <c r="AB20" s="506"/>
      <c r="AC20" s="506"/>
      <c r="AD20" s="506"/>
      <c r="AE20" s="398"/>
      <c r="AF20" s="330"/>
      <c r="AG20" s="488">
        <f t="shared" si="0"/>
        <v>0</v>
      </c>
      <c r="AH20" s="332">
        <f t="shared" si="0"/>
        <v>0</v>
      </c>
      <c r="AJ20" s="331">
        <f t="shared" si="1"/>
        <v>0</v>
      </c>
      <c r="AK20" s="331">
        <f t="shared" si="2"/>
        <v>0</v>
      </c>
    </row>
    <row r="21" spans="1:37" ht="18" customHeight="1">
      <c r="A21" s="319">
        <v>13</v>
      </c>
      <c r="B21" s="328" t="s">
        <v>314</v>
      </c>
      <c r="C21" s="453">
        <v>93.01</v>
      </c>
      <c r="D21" s="454">
        <v>98.4</v>
      </c>
      <c r="E21" s="464">
        <v>93.33</v>
      </c>
      <c r="F21" s="453">
        <v>93.62</v>
      </c>
      <c r="G21" s="454">
        <v>95.71</v>
      </c>
      <c r="H21" s="464">
        <v>93.71</v>
      </c>
      <c r="I21" s="453">
        <v>93.71</v>
      </c>
      <c r="J21" s="454">
        <v>94.69</v>
      </c>
      <c r="K21" s="464">
        <v>93.73</v>
      </c>
      <c r="L21" s="463">
        <v>0.020000000000010232</v>
      </c>
      <c r="M21" s="311"/>
      <c r="N21" s="502"/>
      <c r="O21" s="502"/>
      <c r="P21" s="506"/>
      <c r="Q21" s="506"/>
      <c r="R21" s="506"/>
      <c r="S21" s="506"/>
      <c r="T21" s="506"/>
      <c r="U21" s="398"/>
      <c r="V21" s="330"/>
      <c r="W21" s="330"/>
      <c r="X21" s="330"/>
      <c r="Y21" s="330"/>
      <c r="Z21" s="506"/>
      <c r="AA21" s="506"/>
      <c r="AB21" s="506"/>
      <c r="AC21" s="506"/>
      <c r="AD21" s="506"/>
      <c r="AE21" s="398"/>
      <c r="AF21" s="330"/>
      <c r="AG21" s="488">
        <f t="shared" si="0"/>
        <v>0</v>
      </c>
      <c r="AH21" s="332">
        <f t="shared" si="0"/>
        <v>0</v>
      </c>
      <c r="AJ21" s="331">
        <f t="shared" si="1"/>
        <v>0</v>
      </c>
      <c r="AK21" s="331">
        <f t="shared" si="2"/>
        <v>0</v>
      </c>
    </row>
    <row r="22" spans="1:37" ht="12" customHeight="1">
      <c r="A22" s="319">
        <v>14</v>
      </c>
      <c r="B22" s="328" t="s">
        <v>316</v>
      </c>
      <c r="C22" s="453">
        <v>93.94</v>
      </c>
      <c r="D22" s="454">
        <v>98.22</v>
      </c>
      <c r="E22" s="464">
        <v>94.13</v>
      </c>
      <c r="F22" s="453">
        <v>94.29</v>
      </c>
      <c r="G22" s="454">
        <v>96.23</v>
      </c>
      <c r="H22" s="464">
        <v>94.34</v>
      </c>
      <c r="I22" s="453">
        <v>95</v>
      </c>
      <c r="J22" s="454">
        <v>92.95</v>
      </c>
      <c r="K22" s="464">
        <v>94.97</v>
      </c>
      <c r="L22" s="463">
        <v>0.6299999999999955</v>
      </c>
      <c r="M22" s="311"/>
      <c r="N22" s="502"/>
      <c r="O22" s="502"/>
      <c r="P22" s="506"/>
      <c r="Q22" s="506"/>
      <c r="R22" s="506"/>
      <c r="S22" s="506"/>
      <c r="T22" s="506"/>
      <c r="U22" s="398"/>
      <c r="V22" s="330"/>
      <c r="W22" s="330"/>
      <c r="X22" s="330"/>
      <c r="Y22" s="330"/>
      <c r="Z22" s="506"/>
      <c r="AA22" s="506"/>
      <c r="AB22" s="506"/>
      <c r="AC22" s="506"/>
      <c r="AD22" s="506"/>
      <c r="AE22" s="398"/>
      <c r="AF22" s="330"/>
      <c r="AG22" s="488">
        <f t="shared" si="0"/>
        <v>0</v>
      </c>
      <c r="AH22" s="332">
        <f t="shared" si="0"/>
        <v>0</v>
      </c>
      <c r="AJ22" s="331">
        <f t="shared" si="1"/>
        <v>0</v>
      </c>
      <c r="AK22" s="331">
        <f t="shared" si="2"/>
        <v>0</v>
      </c>
    </row>
    <row r="23" spans="1:37" ht="12" customHeight="1">
      <c r="A23" s="319">
        <v>15</v>
      </c>
      <c r="B23" s="328" t="s">
        <v>318</v>
      </c>
      <c r="C23" s="453">
        <v>90.73</v>
      </c>
      <c r="D23" s="454">
        <v>96.9</v>
      </c>
      <c r="E23" s="464">
        <v>90.98</v>
      </c>
      <c r="F23" s="453">
        <v>90.93</v>
      </c>
      <c r="G23" s="454">
        <v>96.7</v>
      </c>
      <c r="H23" s="464">
        <v>91.08</v>
      </c>
      <c r="I23" s="453">
        <v>91.35</v>
      </c>
      <c r="J23" s="454">
        <v>96.69</v>
      </c>
      <c r="K23" s="464">
        <v>91.42</v>
      </c>
      <c r="L23" s="463">
        <v>0.3400000000000034</v>
      </c>
      <c r="M23" s="311"/>
      <c r="N23" s="502"/>
      <c r="O23" s="502"/>
      <c r="P23" s="506"/>
      <c r="Q23" s="506"/>
      <c r="R23" s="506"/>
      <c r="S23" s="506"/>
      <c r="T23" s="506"/>
      <c r="U23" s="398"/>
      <c r="V23" s="330"/>
      <c r="W23" s="330"/>
      <c r="X23" s="330"/>
      <c r="Y23" s="330"/>
      <c r="Z23" s="506"/>
      <c r="AA23" s="506"/>
      <c r="AB23" s="506"/>
      <c r="AC23" s="506"/>
      <c r="AD23" s="506"/>
      <c r="AE23" s="398"/>
      <c r="AF23" s="330"/>
      <c r="AG23" s="488">
        <f t="shared" si="0"/>
        <v>0</v>
      </c>
      <c r="AH23" s="332">
        <f t="shared" si="0"/>
        <v>0</v>
      </c>
      <c r="AJ23" s="331">
        <f t="shared" si="1"/>
        <v>0</v>
      </c>
      <c r="AK23" s="331">
        <f t="shared" si="2"/>
        <v>0</v>
      </c>
    </row>
    <row r="24" spans="1:37" ht="12" customHeight="1">
      <c r="A24" s="319">
        <v>16</v>
      </c>
      <c r="B24" s="328" t="s">
        <v>320</v>
      </c>
      <c r="C24" s="453">
        <v>93.28</v>
      </c>
      <c r="D24" s="454">
        <v>92.61</v>
      </c>
      <c r="E24" s="464">
        <v>93.25</v>
      </c>
      <c r="F24" s="453">
        <v>94.39</v>
      </c>
      <c r="G24" s="454">
        <v>93.82</v>
      </c>
      <c r="H24" s="464">
        <v>94.37</v>
      </c>
      <c r="I24" s="453">
        <v>94.37</v>
      </c>
      <c r="J24" s="454">
        <v>93.71</v>
      </c>
      <c r="K24" s="464">
        <v>94.36</v>
      </c>
      <c r="L24" s="463">
        <v>-0.010000000000005116</v>
      </c>
      <c r="M24" s="311"/>
      <c r="N24" s="502"/>
      <c r="O24" s="502"/>
      <c r="P24" s="506"/>
      <c r="Q24" s="506"/>
      <c r="R24" s="506"/>
      <c r="S24" s="506"/>
      <c r="T24" s="506"/>
      <c r="U24" s="398"/>
      <c r="V24" s="330"/>
      <c r="W24" s="330"/>
      <c r="X24" s="330"/>
      <c r="Y24" s="330"/>
      <c r="Z24" s="506"/>
      <c r="AA24" s="506"/>
      <c r="AB24" s="506"/>
      <c r="AC24" s="506"/>
      <c r="AD24" s="506"/>
      <c r="AE24" s="398"/>
      <c r="AF24" s="330"/>
      <c r="AG24" s="488">
        <f t="shared" si="0"/>
        <v>0</v>
      </c>
      <c r="AH24" s="332">
        <f t="shared" si="0"/>
        <v>0</v>
      </c>
      <c r="AJ24" s="331">
        <f t="shared" si="1"/>
        <v>0</v>
      </c>
      <c r="AK24" s="331">
        <f t="shared" si="2"/>
        <v>0</v>
      </c>
    </row>
    <row r="25" spans="1:37" ht="12" customHeight="1">
      <c r="A25" s="319">
        <v>17</v>
      </c>
      <c r="B25" s="328" t="s">
        <v>322</v>
      </c>
      <c r="C25" s="453">
        <v>91.64</v>
      </c>
      <c r="D25" s="454">
        <v>98.23</v>
      </c>
      <c r="E25" s="464">
        <v>92.06</v>
      </c>
      <c r="F25" s="453">
        <v>91.94</v>
      </c>
      <c r="G25" s="454">
        <v>97.41</v>
      </c>
      <c r="H25" s="464">
        <v>92.13</v>
      </c>
      <c r="I25" s="453">
        <v>93.32</v>
      </c>
      <c r="J25" s="454">
        <v>97.95</v>
      </c>
      <c r="K25" s="464">
        <v>93.4</v>
      </c>
      <c r="L25" s="463">
        <v>1.2700000000000102</v>
      </c>
      <c r="M25" s="311"/>
      <c r="N25" s="502"/>
      <c r="O25" s="502"/>
      <c r="P25" s="506"/>
      <c r="Q25" s="506"/>
      <c r="R25" s="506"/>
      <c r="S25" s="506"/>
      <c r="T25" s="506"/>
      <c r="U25" s="398"/>
      <c r="V25" s="330"/>
      <c r="W25" s="330"/>
      <c r="X25" s="330"/>
      <c r="Y25" s="330"/>
      <c r="Z25" s="506"/>
      <c r="AA25" s="506"/>
      <c r="AB25" s="506"/>
      <c r="AC25" s="506"/>
      <c r="AD25" s="506"/>
      <c r="AE25" s="398"/>
      <c r="AF25" s="330"/>
      <c r="AG25" s="488">
        <f t="shared" si="0"/>
        <v>0</v>
      </c>
      <c r="AH25" s="332">
        <f t="shared" si="0"/>
        <v>0</v>
      </c>
      <c r="AJ25" s="331">
        <f t="shared" si="1"/>
        <v>0</v>
      </c>
      <c r="AK25" s="331">
        <f t="shared" si="2"/>
        <v>0</v>
      </c>
    </row>
    <row r="26" spans="1:37" ht="12" customHeight="1">
      <c r="A26" s="319">
        <v>18</v>
      </c>
      <c r="B26" s="328" t="s">
        <v>324</v>
      </c>
      <c r="C26" s="453">
        <v>89.98</v>
      </c>
      <c r="D26" s="454">
        <v>95.21</v>
      </c>
      <c r="E26" s="464">
        <v>90.22</v>
      </c>
      <c r="F26" s="453">
        <v>91.22</v>
      </c>
      <c r="G26" s="454">
        <v>96.72</v>
      </c>
      <c r="H26" s="464">
        <v>91.37</v>
      </c>
      <c r="I26" s="453">
        <v>92.57</v>
      </c>
      <c r="J26" s="454">
        <v>95.42</v>
      </c>
      <c r="K26" s="464">
        <v>92.61</v>
      </c>
      <c r="L26" s="463">
        <v>1.2399999999999949</v>
      </c>
      <c r="M26" s="311"/>
      <c r="N26" s="502"/>
      <c r="O26" s="502"/>
      <c r="P26" s="506"/>
      <c r="Q26" s="506"/>
      <c r="R26" s="506"/>
      <c r="S26" s="506"/>
      <c r="T26" s="506"/>
      <c r="U26" s="398"/>
      <c r="V26" s="330"/>
      <c r="W26" s="330"/>
      <c r="X26" s="330"/>
      <c r="Y26" s="330"/>
      <c r="Z26" s="506"/>
      <c r="AA26" s="506"/>
      <c r="AB26" s="506"/>
      <c r="AC26" s="506"/>
      <c r="AD26" s="506"/>
      <c r="AE26" s="398"/>
      <c r="AF26" s="330"/>
      <c r="AG26" s="488">
        <f t="shared" si="0"/>
        <v>0</v>
      </c>
      <c r="AH26" s="332">
        <f t="shared" si="0"/>
        <v>0</v>
      </c>
      <c r="AJ26" s="331">
        <f t="shared" si="1"/>
        <v>0</v>
      </c>
      <c r="AK26" s="331">
        <f t="shared" si="2"/>
        <v>0</v>
      </c>
    </row>
    <row r="27" spans="1:37" ht="12" customHeight="1">
      <c r="A27" s="319">
        <v>19</v>
      </c>
      <c r="B27" s="328" t="s">
        <v>326</v>
      </c>
      <c r="C27" s="453">
        <v>94.32</v>
      </c>
      <c r="D27" s="454">
        <v>97.28</v>
      </c>
      <c r="E27" s="464">
        <v>94.5</v>
      </c>
      <c r="F27" s="453">
        <v>94.03</v>
      </c>
      <c r="G27" s="454">
        <v>98.16</v>
      </c>
      <c r="H27" s="464">
        <v>94.19</v>
      </c>
      <c r="I27" s="453">
        <v>94.71</v>
      </c>
      <c r="J27" s="454">
        <v>98.53</v>
      </c>
      <c r="K27" s="464">
        <v>94.79</v>
      </c>
      <c r="L27" s="463">
        <v>0.6000000000000085</v>
      </c>
      <c r="M27" s="311"/>
      <c r="N27" s="502"/>
      <c r="O27" s="502"/>
      <c r="P27" s="506"/>
      <c r="Q27" s="506"/>
      <c r="R27" s="506"/>
      <c r="S27" s="506"/>
      <c r="T27" s="506"/>
      <c r="U27" s="398"/>
      <c r="V27" s="330"/>
      <c r="W27" s="330"/>
      <c r="X27" s="330"/>
      <c r="Y27" s="330"/>
      <c r="Z27" s="506"/>
      <c r="AA27" s="506"/>
      <c r="AB27" s="506"/>
      <c r="AC27" s="506"/>
      <c r="AD27" s="506"/>
      <c r="AE27" s="398"/>
      <c r="AF27" s="330"/>
      <c r="AG27" s="488">
        <f t="shared" si="0"/>
        <v>0</v>
      </c>
      <c r="AH27" s="332">
        <f t="shared" si="0"/>
        <v>0</v>
      </c>
      <c r="AJ27" s="331">
        <f t="shared" si="1"/>
        <v>0</v>
      </c>
      <c r="AK27" s="331">
        <f t="shared" si="2"/>
        <v>0</v>
      </c>
    </row>
    <row r="28" spans="1:37" ht="12" customHeight="1">
      <c r="A28" s="319">
        <v>20</v>
      </c>
      <c r="B28" s="328" t="s">
        <v>328</v>
      </c>
      <c r="C28" s="453">
        <v>95.4</v>
      </c>
      <c r="D28" s="454">
        <v>98.34</v>
      </c>
      <c r="E28" s="464">
        <v>95.61</v>
      </c>
      <c r="F28" s="453">
        <v>95.61</v>
      </c>
      <c r="G28" s="454">
        <v>98.51</v>
      </c>
      <c r="H28" s="464">
        <v>95.74</v>
      </c>
      <c r="I28" s="453">
        <v>95.61</v>
      </c>
      <c r="J28" s="454">
        <v>98.15</v>
      </c>
      <c r="K28" s="464">
        <v>95.66</v>
      </c>
      <c r="L28" s="463">
        <v>-0.0799999999999983</v>
      </c>
      <c r="M28" s="311"/>
      <c r="N28" s="502"/>
      <c r="O28" s="502"/>
      <c r="P28" s="506"/>
      <c r="Q28" s="506"/>
      <c r="R28" s="506"/>
      <c r="S28" s="506"/>
      <c r="T28" s="506"/>
      <c r="U28" s="398"/>
      <c r="V28" s="330"/>
      <c r="W28" s="330"/>
      <c r="X28" s="330"/>
      <c r="Y28" s="330"/>
      <c r="Z28" s="506"/>
      <c r="AA28" s="506"/>
      <c r="AB28" s="506"/>
      <c r="AC28" s="506"/>
      <c r="AD28" s="506"/>
      <c r="AE28" s="398"/>
      <c r="AF28" s="330"/>
      <c r="AG28" s="488">
        <f t="shared" si="0"/>
        <v>0</v>
      </c>
      <c r="AH28" s="332">
        <f t="shared" si="0"/>
        <v>0</v>
      </c>
      <c r="AJ28" s="331">
        <f t="shared" si="1"/>
        <v>0</v>
      </c>
      <c r="AK28" s="331">
        <f t="shared" si="2"/>
        <v>0</v>
      </c>
    </row>
    <row r="29" spans="1:37" ht="12" customHeight="1">
      <c r="A29" s="319">
        <v>21</v>
      </c>
      <c r="B29" s="328" t="s">
        <v>330</v>
      </c>
      <c r="C29" s="461">
        <v>92.96</v>
      </c>
      <c r="D29" s="454">
        <v>95.74</v>
      </c>
      <c r="E29" s="462">
        <v>93.16</v>
      </c>
      <c r="F29" s="461">
        <v>93.84</v>
      </c>
      <c r="G29" s="454">
        <v>94.56</v>
      </c>
      <c r="H29" s="462">
        <v>93.87</v>
      </c>
      <c r="I29" s="453">
        <v>93.73</v>
      </c>
      <c r="J29" s="454">
        <v>93.34</v>
      </c>
      <c r="K29" s="464">
        <v>93.72</v>
      </c>
      <c r="L29" s="463">
        <v>-0.15000000000000568</v>
      </c>
      <c r="M29" s="311"/>
      <c r="N29" s="502"/>
      <c r="O29" s="502"/>
      <c r="P29" s="506"/>
      <c r="Q29" s="506"/>
      <c r="R29" s="506"/>
      <c r="S29" s="506"/>
      <c r="T29" s="506"/>
      <c r="U29" s="398"/>
      <c r="V29" s="330"/>
      <c r="W29" s="330"/>
      <c r="X29" s="330"/>
      <c r="Y29" s="330"/>
      <c r="Z29" s="506"/>
      <c r="AA29" s="506"/>
      <c r="AB29" s="506"/>
      <c r="AC29" s="506"/>
      <c r="AD29" s="506"/>
      <c r="AE29" s="398"/>
      <c r="AF29" s="330"/>
      <c r="AG29" s="488">
        <f t="shared" si="0"/>
        <v>0</v>
      </c>
      <c r="AH29" s="332">
        <f t="shared" si="0"/>
        <v>0</v>
      </c>
      <c r="AJ29" s="331">
        <f t="shared" si="1"/>
        <v>0</v>
      </c>
      <c r="AK29" s="331">
        <f t="shared" si="2"/>
        <v>0</v>
      </c>
    </row>
    <row r="30" spans="1:37" ht="12" customHeight="1">
      <c r="A30" s="319">
        <v>22</v>
      </c>
      <c r="B30" s="328" t="s">
        <v>60</v>
      </c>
      <c r="C30" s="461">
        <v>94.47</v>
      </c>
      <c r="D30" s="454">
        <v>98.05</v>
      </c>
      <c r="E30" s="462">
        <v>94.75</v>
      </c>
      <c r="F30" s="461">
        <v>94.71</v>
      </c>
      <c r="G30" s="454">
        <v>97.64</v>
      </c>
      <c r="H30" s="462">
        <v>94.84</v>
      </c>
      <c r="I30" s="461">
        <v>95.44</v>
      </c>
      <c r="J30" s="454">
        <v>95.17</v>
      </c>
      <c r="K30" s="462">
        <v>95.44</v>
      </c>
      <c r="L30" s="463">
        <v>0.5999999999999943</v>
      </c>
      <c r="M30" s="311"/>
      <c r="N30" s="502"/>
      <c r="O30" s="502"/>
      <c r="P30" s="506"/>
      <c r="Q30" s="506"/>
      <c r="R30" s="506"/>
      <c r="S30" s="506"/>
      <c r="T30" s="506"/>
      <c r="U30" s="398"/>
      <c r="V30" s="330"/>
      <c r="W30" s="330"/>
      <c r="X30" s="330"/>
      <c r="Y30" s="330"/>
      <c r="Z30" s="506"/>
      <c r="AA30" s="506"/>
      <c r="AB30" s="506"/>
      <c r="AC30" s="506"/>
      <c r="AD30" s="506"/>
      <c r="AE30" s="398"/>
      <c r="AF30" s="330"/>
      <c r="AG30" s="488">
        <f t="shared" si="0"/>
        <v>0</v>
      </c>
      <c r="AH30" s="332">
        <f t="shared" si="0"/>
        <v>0</v>
      </c>
      <c r="AJ30" s="331">
        <f t="shared" si="1"/>
        <v>0</v>
      </c>
      <c r="AK30" s="331">
        <f t="shared" si="2"/>
        <v>0</v>
      </c>
    </row>
    <row r="31" spans="1:37" ht="18" customHeight="1">
      <c r="A31" s="319">
        <v>24</v>
      </c>
      <c r="B31" s="328" t="s">
        <v>700</v>
      </c>
      <c r="C31" s="453">
        <v>93.33</v>
      </c>
      <c r="D31" s="454">
        <v>98.95</v>
      </c>
      <c r="E31" s="464">
        <v>93.71</v>
      </c>
      <c r="F31" s="453">
        <v>93.82</v>
      </c>
      <c r="G31" s="454">
        <v>99.18</v>
      </c>
      <c r="H31" s="464">
        <v>94.04</v>
      </c>
      <c r="I31" s="461">
        <v>94.62</v>
      </c>
      <c r="J31" s="454">
        <v>99.49</v>
      </c>
      <c r="K31" s="462">
        <v>94.73</v>
      </c>
      <c r="L31" s="463">
        <v>0.6899999999999977</v>
      </c>
      <c r="M31" s="311"/>
      <c r="N31" s="502"/>
      <c r="O31" s="502"/>
      <c r="P31" s="506"/>
      <c r="Q31" s="506"/>
      <c r="R31" s="506"/>
      <c r="S31" s="506"/>
      <c r="T31" s="506"/>
      <c r="U31" s="398"/>
      <c r="V31" s="330"/>
      <c r="W31" s="330"/>
      <c r="X31" s="330"/>
      <c r="Y31" s="330"/>
      <c r="Z31" s="506"/>
      <c r="AA31" s="506"/>
      <c r="AB31" s="506"/>
      <c r="AC31" s="506"/>
      <c r="AD31" s="506"/>
      <c r="AE31" s="398"/>
      <c r="AF31" s="330"/>
      <c r="AG31" s="489">
        <f t="shared" si="0"/>
        <v>0</v>
      </c>
      <c r="AH31" s="333">
        <f t="shared" si="0"/>
        <v>0</v>
      </c>
      <c r="AJ31" s="331">
        <f t="shared" si="1"/>
        <v>0</v>
      </c>
      <c r="AK31" s="331">
        <f t="shared" si="2"/>
        <v>0</v>
      </c>
    </row>
    <row r="32" spans="1:37" ht="12" customHeight="1">
      <c r="A32" s="319">
        <v>27</v>
      </c>
      <c r="B32" s="328" t="s">
        <v>701</v>
      </c>
      <c r="C32" s="453">
        <v>96.26</v>
      </c>
      <c r="D32" s="454">
        <v>97.55</v>
      </c>
      <c r="E32" s="464">
        <v>96.34</v>
      </c>
      <c r="F32" s="453">
        <v>95.89</v>
      </c>
      <c r="G32" s="454">
        <v>98.43</v>
      </c>
      <c r="H32" s="464">
        <v>95.99</v>
      </c>
      <c r="I32" s="453">
        <v>96.19</v>
      </c>
      <c r="J32" s="454">
        <v>99.59</v>
      </c>
      <c r="K32" s="464">
        <v>96.26</v>
      </c>
      <c r="L32" s="463">
        <v>0.27000000000001023</v>
      </c>
      <c r="M32" s="311"/>
      <c r="N32" s="502"/>
      <c r="O32" s="502"/>
      <c r="P32" s="506"/>
      <c r="Q32" s="506"/>
      <c r="R32" s="506"/>
      <c r="S32" s="506"/>
      <c r="T32" s="506"/>
      <c r="U32" s="398"/>
      <c r="V32" s="330"/>
      <c r="W32" s="330"/>
      <c r="X32" s="330"/>
      <c r="Y32" s="330"/>
      <c r="Z32" s="506"/>
      <c r="AA32" s="506"/>
      <c r="AB32" s="506"/>
      <c r="AC32" s="506"/>
      <c r="AD32" s="506"/>
      <c r="AE32" s="398"/>
      <c r="AF32" s="330"/>
      <c r="AG32" s="488">
        <f t="shared" si="0"/>
        <v>0</v>
      </c>
      <c r="AH32" s="332">
        <f t="shared" si="0"/>
        <v>0</v>
      </c>
      <c r="AJ32" s="331">
        <f t="shared" si="1"/>
        <v>0</v>
      </c>
      <c r="AK32" s="331">
        <f t="shared" si="2"/>
        <v>0</v>
      </c>
    </row>
    <row r="33" spans="1:37" ht="12" customHeight="1">
      <c r="A33" s="319">
        <v>31</v>
      </c>
      <c r="B33" s="328" t="s">
        <v>337</v>
      </c>
      <c r="C33" s="453">
        <v>93.25</v>
      </c>
      <c r="D33" s="454">
        <v>97.07</v>
      </c>
      <c r="E33" s="464">
        <v>93.48</v>
      </c>
      <c r="F33" s="453">
        <v>93.51</v>
      </c>
      <c r="G33" s="454">
        <v>98.65</v>
      </c>
      <c r="H33" s="464">
        <v>93.7</v>
      </c>
      <c r="I33" s="453">
        <v>94</v>
      </c>
      <c r="J33" s="454">
        <v>99.52</v>
      </c>
      <c r="K33" s="464">
        <v>94.11</v>
      </c>
      <c r="L33" s="463">
        <v>0.4099999999999966</v>
      </c>
      <c r="M33" s="311"/>
      <c r="N33" s="502"/>
      <c r="O33" s="502"/>
      <c r="P33" s="506"/>
      <c r="Q33" s="506"/>
      <c r="R33" s="506"/>
      <c r="S33" s="506"/>
      <c r="T33" s="506"/>
      <c r="U33" s="398"/>
      <c r="V33" s="330"/>
      <c r="W33" s="330"/>
      <c r="X33" s="330"/>
      <c r="Y33" s="330"/>
      <c r="Z33" s="506"/>
      <c r="AA33" s="506"/>
      <c r="AB33" s="506"/>
      <c r="AC33" s="506"/>
      <c r="AD33" s="506"/>
      <c r="AE33" s="398"/>
      <c r="AF33" s="330"/>
      <c r="AG33" s="488">
        <f t="shared" si="0"/>
        <v>0</v>
      </c>
      <c r="AH33" s="332">
        <f t="shared" si="0"/>
        <v>0</v>
      </c>
      <c r="AJ33" s="331">
        <f t="shared" si="1"/>
        <v>0</v>
      </c>
      <c r="AK33" s="331">
        <f t="shared" si="2"/>
        <v>0</v>
      </c>
    </row>
    <row r="34" spans="1:37" ht="12" customHeight="1">
      <c r="A34" s="319">
        <v>32</v>
      </c>
      <c r="B34" s="328" t="s">
        <v>339</v>
      </c>
      <c r="C34" s="453">
        <v>90.33</v>
      </c>
      <c r="D34" s="454">
        <v>97.21</v>
      </c>
      <c r="E34" s="464">
        <v>90.62</v>
      </c>
      <c r="F34" s="453">
        <v>91.58</v>
      </c>
      <c r="G34" s="454">
        <v>97.22</v>
      </c>
      <c r="H34" s="464">
        <v>91.7</v>
      </c>
      <c r="I34" s="453">
        <v>93.38</v>
      </c>
      <c r="J34" s="454">
        <v>96.46</v>
      </c>
      <c r="K34" s="464">
        <v>93.41</v>
      </c>
      <c r="L34" s="463">
        <v>1.7099999999999937</v>
      </c>
      <c r="M34" s="311"/>
      <c r="N34" s="502"/>
      <c r="O34" s="502"/>
      <c r="P34" s="506"/>
      <c r="Q34" s="506"/>
      <c r="R34" s="506"/>
      <c r="S34" s="506"/>
      <c r="T34" s="506"/>
      <c r="U34" s="398"/>
      <c r="V34" s="330"/>
      <c r="W34" s="330"/>
      <c r="X34" s="330"/>
      <c r="Y34" s="330"/>
      <c r="Z34" s="506"/>
      <c r="AA34" s="506"/>
      <c r="AB34" s="506"/>
      <c r="AC34" s="506"/>
      <c r="AD34" s="506"/>
      <c r="AE34" s="398"/>
      <c r="AF34" s="330"/>
      <c r="AG34" s="488">
        <f t="shared" si="0"/>
        <v>0</v>
      </c>
      <c r="AH34" s="332">
        <f t="shared" si="0"/>
        <v>0</v>
      </c>
      <c r="AJ34" s="331">
        <f t="shared" si="1"/>
        <v>0</v>
      </c>
      <c r="AK34" s="331">
        <f t="shared" si="2"/>
        <v>0</v>
      </c>
    </row>
    <row r="35" spans="1:37" ht="12" customHeight="1">
      <c r="A35" s="319">
        <v>37</v>
      </c>
      <c r="B35" s="328" t="s">
        <v>341</v>
      </c>
      <c r="C35" s="453">
        <v>94.74</v>
      </c>
      <c r="D35" s="454">
        <v>98.52</v>
      </c>
      <c r="E35" s="464">
        <v>95.02</v>
      </c>
      <c r="F35" s="453">
        <v>94.99</v>
      </c>
      <c r="G35" s="454">
        <v>98.51</v>
      </c>
      <c r="H35" s="464">
        <v>95.14</v>
      </c>
      <c r="I35" s="453">
        <v>95.33</v>
      </c>
      <c r="J35" s="454">
        <v>96.61</v>
      </c>
      <c r="K35" s="464">
        <v>95.36</v>
      </c>
      <c r="L35" s="463">
        <v>0.21999999999999886</v>
      </c>
      <c r="M35" s="311"/>
      <c r="N35" s="502"/>
      <c r="O35" s="502"/>
      <c r="P35" s="506"/>
      <c r="Q35" s="506"/>
      <c r="R35" s="506"/>
      <c r="S35" s="506"/>
      <c r="T35" s="506"/>
      <c r="U35" s="398"/>
      <c r="V35" s="330"/>
      <c r="W35" s="330"/>
      <c r="X35" s="330"/>
      <c r="Y35" s="330"/>
      <c r="Z35" s="506"/>
      <c r="AA35" s="506"/>
      <c r="AB35" s="506"/>
      <c r="AC35" s="506"/>
      <c r="AD35" s="506"/>
      <c r="AE35" s="398"/>
      <c r="AF35" s="330"/>
      <c r="AG35" s="488">
        <f t="shared" si="0"/>
        <v>0</v>
      </c>
      <c r="AH35" s="332">
        <f t="shared" si="0"/>
        <v>0</v>
      </c>
      <c r="AJ35" s="331">
        <f t="shared" si="1"/>
        <v>0</v>
      </c>
      <c r="AK35" s="331">
        <f t="shared" si="2"/>
        <v>0</v>
      </c>
    </row>
    <row r="36" spans="1:37" ht="12" customHeight="1">
      <c r="A36" s="319">
        <v>39</v>
      </c>
      <c r="B36" s="328" t="s">
        <v>343</v>
      </c>
      <c r="C36" s="453">
        <v>94.65</v>
      </c>
      <c r="D36" s="454">
        <v>98.8</v>
      </c>
      <c r="E36" s="464">
        <v>94.9</v>
      </c>
      <c r="F36" s="453">
        <v>94.76</v>
      </c>
      <c r="G36" s="454">
        <v>99.7</v>
      </c>
      <c r="H36" s="464">
        <v>94.94</v>
      </c>
      <c r="I36" s="453">
        <v>95.29</v>
      </c>
      <c r="J36" s="454">
        <v>99.88</v>
      </c>
      <c r="K36" s="464">
        <v>95.37</v>
      </c>
      <c r="L36" s="463">
        <v>0.4300000000000068</v>
      </c>
      <c r="M36" s="311"/>
      <c r="N36" s="502"/>
      <c r="O36" s="502"/>
      <c r="P36" s="506"/>
      <c r="Q36" s="506"/>
      <c r="R36" s="506"/>
      <c r="S36" s="506"/>
      <c r="T36" s="506"/>
      <c r="U36" s="398"/>
      <c r="V36" s="330"/>
      <c r="W36" s="330"/>
      <c r="X36" s="330"/>
      <c r="Y36" s="330"/>
      <c r="Z36" s="506"/>
      <c r="AA36" s="506"/>
      <c r="AB36" s="506"/>
      <c r="AC36" s="506"/>
      <c r="AD36" s="506"/>
      <c r="AE36" s="398"/>
      <c r="AF36" s="330"/>
      <c r="AG36" s="488">
        <f t="shared" si="0"/>
        <v>0</v>
      </c>
      <c r="AH36" s="332">
        <f t="shared" si="0"/>
        <v>0</v>
      </c>
      <c r="AJ36" s="331">
        <f t="shared" si="1"/>
        <v>0</v>
      </c>
      <c r="AK36" s="331">
        <f t="shared" si="2"/>
        <v>0</v>
      </c>
    </row>
    <row r="37" spans="1:37" ht="12" customHeight="1">
      <c r="A37" s="319">
        <v>40</v>
      </c>
      <c r="B37" s="8" t="s">
        <v>702</v>
      </c>
      <c r="C37" s="453">
        <v>94.39</v>
      </c>
      <c r="D37" s="454">
        <v>97.98</v>
      </c>
      <c r="E37" s="464">
        <v>94.72</v>
      </c>
      <c r="F37" s="453">
        <v>93.91</v>
      </c>
      <c r="G37" s="454">
        <v>98.56</v>
      </c>
      <c r="H37" s="464">
        <v>94.18</v>
      </c>
      <c r="I37" s="453">
        <v>94.27</v>
      </c>
      <c r="J37" s="454">
        <v>99.6</v>
      </c>
      <c r="K37" s="464">
        <v>94.42</v>
      </c>
      <c r="L37" s="463">
        <v>0.23999999999999488</v>
      </c>
      <c r="M37" s="311"/>
      <c r="N37" s="502"/>
      <c r="O37" s="502"/>
      <c r="P37" s="506"/>
      <c r="Q37" s="506"/>
      <c r="R37" s="506"/>
      <c r="S37" s="506"/>
      <c r="T37" s="506"/>
      <c r="U37" s="398"/>
      <c r="V37" s="330"/>
      <c r="W37" s="330"/>
      <c r="X37" s="330"/>
      <c r="Y37" s="330"/>
      <c r="Z37" s="506"/>
      <c r="AA37" s="506"/>
      <c r="AB37" s="506"/>
      <c r="AC37" s="506"/>
      <c r="AD37" s="506"/>
      <c r="AE37" s="398"/>
      <c r="AF37" s="330"/>
      <c r="AG37" s="488">
        <f t="shared" si="0"/>
        <v>0</v>
      </c>
      <c r="AH37" s="332">
        <f t="shared" si="0"/>
        <v>0</v>
      </c>
      <c r="AJ37" s="331">
        <f t="shared" si="1"/>
        <v>0</v>
      </c>
      <c r="AK37" s="331">
        <f t="shared" si="2"/>
        <v>0</v>
      </c>
    </row>
    <row r="38" spans="1:37" ht="12" customHeight="1">
      <c r="A38" s="319">
        <v>42</v>
      </c>
      <c r="B38" s="328" t="s">
        <v>346</v>
      </c>
      <c r="C38" s="453">
        <v>91.54</v>
      </c>
      <c r="D38" s="454">
        <v>96.58</v>
      </c>
      <c r="E38" s="464">
        <v>91.79</v>
      </c>
      <c r="F38" s="453">
        <v>92.6</v>
      </c>
      <c r="G38" s="454">
        <v>94.66</v>
      </c>
      <c r="H38" s="464">
        <v>92.65</v>
      </c>
      <c r="I38" s="453">
        <v>92.31</v>
      </c>
      <c r="J38" s="454">
        <v>94.3</v>
      </c>
      <c r="K38" s="464">
        <v>92.33</v>
      </c>
      <c r="L38" s="463">
        <v>-0.3200000000000074</v>
      </c>
      <c r="M38" s="311"/>
      <c r="N38" s="502"/>
      <c r="O38" s="502"/>
      <c r="P38" s="506"/>
      <c r="Q38" s="506"/>
      <c r="R38" s="506"/>
      <c r="S38" s="506"/>
      <c r="T38" s="506"/>
      <c r="U38" s="398"/>
      <c r="V38" s="330"/>
      <c r="W38" s="330"/>
      <c r="X38" s="330"/>
      <c r="Y38" s="330"/>
      <c r="Z38" s="506"/>
      <c r="AA38" s="506"/>
      <c r="AB38" s="506"/>
      <c r="AC38" s="506"/>
      <c r="AD38" s="506"/>
      <c r="AE38" s="398"/>
      <c r="AF38" s="330"/>
      <c r="AG38" s="488">
        <f t="shared" si="0"/>
        <v>0</v>
      </c>
      <c r="AH38" s="332">
        <f t="shared" si="0"/>
        <v>0</v>
      </c>
      <c r="AJ38" s="331">
        <f t="shared" si="1"/>
        <v>0</v>
      </c>
      <c r="AK38" s="331">
        <f t="shared" si="2"/>
        <v>0</v>
      </c>
    </row>
    <row r="39" spans="1:37" ht="12" customHeight="1">
      <c r="A39" s="319">
        <v>43</v>
      </c>
      <c r="B39" s="8" t="s">
        <v>540</v>
      </c>
      <c r="C39" s="453">
        <v>93.07</v>
      </c>
      <c r="D39" s="454">
        <v>97.88</v>
      </c>
      <c r="E39" s="464">
        <v>93.35</v>
      </c>
      <c r="F39" s="453">
        <v>94.38</v>
      </c>
      <c r="G39" s="454">
        <v>98.04</v>
      </c>
      <c r="H39" s="464">
        <v>94.51</v>
      </c>
      <c r="I39" s="453">
        <v>94.76</v>
      </c>
      <c r="J39" s="454">
        <v>98.64</v>
      </c>
      <c r="K39" s="464">
        <v>94.83</v>
      </c>
      <c r="L39" s="463">
        <v>0.3199999999999932</v>
      </c>
      <c r="M39" s="311"/>
      <c r="N39" s="502"/>
      <c r="O39" s="502"/>
      <c r="P39" s="506"/>
      <c r="Q39" s="506"/>
      <c r="R39" s="506"/>
      <c r="S39" s="506"/>
      <c r="T39" s="506"/>
      <c r="U39" s="398"/>
      <c r="V39" s="330"/>
      <c r="W39" s="330"/>
      <c r="X39" s="330"/>
      <c r="Y39" s="330"/>
      <c r="Z39" s="506"/>
      <c r="AA39" s="506"/>
      <c r="AB39" s="506"/>
      <c r="AC39" s="506"/>
      <c r="AD39" s="506"/>
      <c r="AE39" s="398"/>
      <c r="AF39" s="330"/>
      <c r="AG39" s="488">
        <f t="shared" si="0"/>
        <v>0</v>
      </c>
      <c r="AH39" s="332">
        <f t="shared" si="0"/>
        <v>0</v>
      </c>
      <c r="AJ39" s="331">
        <f t="shared" si="1"/>
        <v>0</v>
      </c>
      <c r="AK39" s="331">
        <f t="shared" si="2"/>
        <v>0</v>
      </c>
    </row>
    <row r="40" spans="1:37" ht="12" customHeight="1">
      <c r="A40" s="319">
        <v>45</v>
      </c>
      <c r="B40" s="328" t="s">
        <v>350</v>
      </c>
      <c r="C40" s="453">
        <v>94.31</v>
      </c>
      <c r="D40" s="454">
        <v>98.51</v>
      </c>
      <c r="E40" s="464">
        <v>94.61</v>
      </c>
      <c r="F40" s="453">
        <v>95.05</v>
      </c>
      <c r="G40" s="454">
        <v>99.47</v>
      </c>
      <c r="H40" s="464">
        <v>95.26</v>
      </c>
      <c r="I40" s="453">
        <v>94.41</v>
      </c>
      <c r="J40" s="454">
        <v>96.92</v>
      </c>
      <c r="K40" s="464">
        <v>94.47</v>
      </c>
      <c r="L40" s="463">
        <v>-0.7900000000000063</v>
      </c>
      <c r="M40" s="311"/>
      <c r="N40" s="502"/>
      <c r="O40" s="502"/>
      <c r="P40" s="506"/>
      <c r="Q40" s="506"/>
      <c r="R40" s="506"/>
      <c r="S40" s="506"/>
      <c r="T40" s="506"/>
      <c r="U40" s="398"/>
      <c r="V40" s="330"/>
      <c r="W40" s="330"/>
      <c r="X40" s="330"/>
      <c r="Y40" s="330"/>
      <c r="Z40" s="506"/>
      <c r="AA40" s="506"/>
      <c r="AB40" s="506"/>
      <c r="AC40" s="506"/>
      <c r="AD40" s="506"/>
      <c r="AE40" s="398"/>
      <c r="AF40" s="330"/>
      <c r="AG40" s="488">
        <f t="shared" si="0"/>
        <v>0</v>
      </c>
      <c r="AH40" s="332">
        <f t="shared" si="0"/>
        <v>0</v>
      </c>
      <c r="AJ40" s="331">
        <f t="shared" si="1"/>
        <v>0</v>
      </c>
      <c r="AK40" s="331">
        <f t="shared" si="2"/>
        <v>0</v>
      </c>
    </row>
    <row r="41" spans="1:37" ht="18" customHeight="1">
      <c r="A41" s="319">
        <v>46</v>
      </c>
      <c r="B41" s="328" t="s">
        <v>352</v>
      </c>
      <c r="C41" s="453">
        <v>95.83</v>
      </c>
      <c r="D41" s="454">
        <v>94.79</v>
      </c>
      <c r="E41" s="464">
        <v>95.75</v>
      </c>
      <c r="F41" s="453">
        <v>95.41</v>
      </c>
      <c r="G41" s="454">
        <v>95.13</v>
      </c>
      <c r="H41" s="464">
        <v>95.39</v>
      </c>
      <c r="I41" s="453">
        <v>96.76</v>
      </c>
      <c r="J41" s="454">
        <v>91.02</v>
      </c>
      <c r="K41" s="464">
        <v>96.62</v>
      </c>
      <c r="L41" s="463">
        <v>1.230000000000004</v>
      </c>
      <c r="M41" s="311"/>
      <c r="N41" s="502"/>
      <c r="O41" s="502"/>
      <c r="P41" s="506"/>
      <c r="Q41" s="506"/>
      <c r="R41" s="506"/>
      <c r="S41" s="506"/>
      <c r="T41" s="506"/>
      <c r="U41" s="398"/>
      <c r="V41" s="330"/>
      <c r="W41" s="330"/>
      <c r="X41" s="330"/>
      <c r="Y41" s="330"/>
      <c r="Z41" s="506"/>
      <c r="AA41" s="506"/>
      <c r="AB41" s="506"/>
      <c r="AC41" s="506"/>
      <c r="AD41" s="506"/>
      <c r="AE41" s="398"/>
      <c r="AF41" s="330"/>
      <c r="AG41" s="488">
        <f t="shared" si="0"/>
        <v>0</v>
      </c>
      <c r="AH41" s="332">
        <f t="shared" si="0"/>
        <v>0</v>
      </c>
      <c r="AJ41" s="331">
        <f t="shared" si="1"/>
        <v>0</v>
      </c>
      <c r="AK41" s="331">
        <f t="shared" si="2"/>
        <v>0</v>
      </c>
    </row>
    <row r="42" spans="1:37" ht="12" customHeight="1">
      <c r="A42" s="319">
        <v>50</v>
      </c>
      <c r="B42" s="328" t="s">
        <v>703</v>
      </c>
      <c r="C42" s="461">
        <v>93.47</v>
      </c>
      <c r="D42" s="454">
        <v>95.97</v>
      </c>
      <c r="E42" s="462">
        <v>93.62</v>
      </c>
      <c r="F42" s="461">
        <v>93.34</v>
      </c>
      <c r="G42" s="454">
        <v>96.49</v>
      </c>
      <c r="H42" s="462">
        <v>93.45</v>
      </c>
      <c r="I42" s="453">
        <v>93.42</v>
      </c>
      <c r="J42" s="454">
        <v>97.31</v>
      </c>
      <c r="K42" s="464">
        <v>93.51</v>
      </c>
      <c r="L42" s="463">
        <v>0.060000000000002274</v>
      </c>
      <c r="M42" s="311"/>
      <c r="N42" s="502"/>
      <c r="O42" s="502"/>
      <c r="P42" s="506"/>
      <c r="Q42" s="506"/>
      <c r="R42" s="506"/>
      <c r="S42" s="506"/>
      <c r="T42" s="506"/>
      <c r="U42" s="398"/>
      <c r="V42" s="330"/>
      <c r="W42" s="330"/>
      <c r="X42" s="330"/>
      <c r="Y42" s="330"/>
      <c r="Z42" s="506"/>
      <c r="AA42" s="506"/>
      <c r="AB42" s="506"/>
      <c r="AC42" s="506"/>
      <c r="AD42" s="506"/>
      <c r="AE42" s="398"/>
      <c r="AF42" s="330"/>
      <c r="AG42" s="488">
        <f t="shared" si="0"/>
        <v>0</v>
      </c>
      <c r="AH42" s="332">
        <f t="shared" si="0"/>
        <v>0</v>
      </c>
      <c r="AJ42" s="331">
        <f t="shared" si="1"/>
        <v>0</v>
      </c>
      <c r="AK42" s="331">
        <f t="shared" si="2"/>
        <v>0</v>
      </c>
    </row>
    <row r="43" spans="1:37" ht="12" customHeight="1">
      <c r="A43" s="319">
        <v>57</v>
      </c>
      <c r="B43" s="328" t="s">
        <v>704</v>
      </c>
      <c r="C43" s="453">
        <v>96.65</v>
      </c>
      <c r="D43" s="454">
        <v>96.48</v>
      </c>
      <c r="E43" s="464">
        <v>96.64</v>
      </c>
      <c r="F43" s="453">
        <v>97.04</v>
      </c>
      <c r="G43" s="454">
        <v>98.28</v>
      </c>
      <c r="H43" s="464">
        <v>97.08</v>
      </c>
      <c r="I43" s="461">
        <v>97.4</v>
      </c>
      <c r="J43" s="454">
        <v>97.89</v>
      </c>
      <c r="K43" s="462">
        <v>97.41</v>
      </c>
      <c r="L43" s="463">
        <v>0.3299999999999983</v>
      </c>
      <c r="M43" s="311"/>
      <c r="N43" s="502"/>
      <c r="O43" s="502"/>
      <c r="P43" s="506"/>
      <c r="Q43" s="506"/>
      <c r="R43" s="506"/>
      <c r="S43" s="506"/>
      <c r="T43" s="506"/>
      <c r="U43" s="398"/>
      <c r="V43" s="330"/>
      <c r="W43" s="330"/>
      <c r="X43" s="330"/>
      <c r="Y43" s="330"/>
      <c r="Z43" s="506"/>
      <c r="AA43" s="506"/>
      <c r="AB43" s="506"/>
      <c r="AC43" s="506"/>
      <c r="AD43" s="506"/>
      <c r="AE43" s="398"/>
      <c r="AF43" s="330"/>
      <c r="AG43" s="488">
        <f t="shared" si="0"/>
        <v>0</v>
      </c>
      <c r="AH43" s="332">
        <f t="shared" si="0"/>
        <v>0</v>
      </c>
      <c r="AJ43" s="331">
        <f t="shared" si="1"/>
        <v>0</v>
      </c>
      <c r="AK43" s="331">
        <f t="shared" si="2"/>
        <v>0</v>
      </c>
    </row>
    <row r="44" spans="1:37" ht="12" customHeight="1">
      <c r="A44" s="319">
        <v>62</v>
      </c>
      <c r="B44" s="8" t="s">
        <v>560</v>
      </c>
      <c r="C44" s="453">
        <v>94.06</v>
      </c>
      <c r="D44" s="454">
        <v>95.75</v>
      </c>
      <c r="E44" s="464">
        <v>94.18</v>
      </c>
      <c r="F44" s="453">
        <v>93.83</v>
      </c>
      <c r="G44" s="454">
        <v>97.23</v>
      </c>
      <c r="H44" s="464">
        <v>94.01</v>
      </c>
      <c r="I44" s="461">
        <v>94.83</v>
      </c>
      <c r="J44" s="454">
        <v>96.61</v>
      </c>
      <c r="K44" s="462">
        <v>94.89</v>
      </c>
      <c r="L44" s="463">
        <v>0.8799999999999955</v>
      </c>
      <c r="M44" s="311"/>
      <c r="N44" s="502"/>
      <c r="O44" s="502"/>
      <c r="P44" s="506"/>
      <c r="Q44" s="506"/>
      <c r="R44" s="506"/>
      <c r="S44" s="506"/>
      <c r="T44" s="506"/>
      <c r="U44" s="398"/>
      <c r="V44" s="330"/>
      <c r="W44" s="330"/>
      <c r="X44" s="330"/>
      <c r="Y44" s="330"/>
      <c r="Z44" s="506"/>
      <c r="AA44" s="506"/>
      <c r="AB44" s="506"/>
      <c r="AC44" s="506"/>
      <c r="AD44" s="506"/>
      <c r="AE44" s="398"/>
      <c r="AF44" s="330"/>
      <c r="AG44" s="488">
        <f>AA44+AD44</f>
        <v>0</v>
      </c>
      <c r="AH44" s="332">
        <f>AB44+AE44</f>
        <v>0</v>
      </c>
      <c r="AJ44" s="331">
        <f t="shared" si="1"/>
        <v>0</v>
      </c>
      <c r="AK44" s="331">
        <f t="shared" si="2"/>
        <v>0</v>
      </c>
    </row>
    <row r="45" spans="1:37" ht="12" customHeight="1">
      <c r="A45" s="319">
        <v>65</v>
      </c>
      <c r="B45" s="328" t="s">
        <v>705</v>
      </c>
      <c r="C45" s="453">
        <v>96.32</v>
      </c>
      <c r="D45" s="454">
        <v>98.55</v>
      </c>
      <c r="E45" s="464">
        <v>96.45</v>
      </c>
      <c r="F45" s="453">
        <v>96.51</v>
      </c>
      <c r="G45" s="454">
        <v>98.58</v>
      </c>
      <c r="H45" s="464">
        <v>96.61</v>
      </c>
      <c r="I45" s="461">
        <v>97.32</v>
      </c>
      <c r="J45" s="454">
        <v>43.03</v>
      </c>
      <c r="K45" s="462">
        <v>95.78</v>
      </c>
      <c r="L45" s="463">
        <v>-0.8299999999999983</v>
      </c>
      <c r="M45" s="311"/>
      <c r="N45" s="502"/>
      <c r="O45" s="502"/>
      <c r="P45" s="506"/>
      <c r="Q45" s="506"/>
      <c r="R45" s="506"/>
      <c r="S45" s="506"/>
      <c r="T45" s="506"/>
      <c r="U45" s="398"/>
      <c r="V45" s="330"/>
      <c r="W45" s="330"/>
      <c r="X45" s="330"/>
      <c r="Y45" s="330"/>
      <c r="Z45" s="506"/>
      <c r="AA45" s="506"/>
      <c r="AB45" s="506"/>
      <c r="AC45" s="506"/>
      <c r="AD45" s="506"/>
      <c r="AE45" s="398"/>
      <c r="AF45" s="330"/>
      <c r="AG45" s="488">
        <f aca="true" t="shared" si="3" ref="AG45:AH59">AA45+AD45</f>
        <v>0</v>
      </c>
      <c r="AH45" s="332">
        <f t="shared" si="3"/>
        <v>0</v>
      </c>
      <c r="AJ45" s="331">
        <f t="shared" si="1"/>
        <v>0</v>
      </c>
      <c r="AK45" s="331">
        <f t="shared" si="2"/>
        <v>0</v>
      </c>
    </row>
    <row r="46" spans="1:37" ht="12" customHeight="1">
      <c r="A46" s="319">
        <v>70</v>
      </c>
      <c r="B46" s="8" t="s">
        <v>706</v>
      </c>
      <c r="C46" s="453">
        <v>93.01</v>
      </c>
      <c r="D46" s="454">
        <v>96.46</v>
      </c>
      <c r="E46" s="464">
        <v>93.19</v>
      </c>
      <c r="F46" s="453">
        <v>93.36</v>
      </c>
      <c r="G46" s="454">
        <v>97.31</v>
      </c>
      <c r="H46" s="464">
        <v>93.51</v>
      </c>
      <c r="I46" s="461">
        <v>93.54</v>
      </c>
      <c r="J46" s="454">
        <v>97</v>
      </c>
      <c r="K46" s="462">
        <v>93.62</v>
      </c>
      <c r="L46" s="463">
        <v>0.10999999999999943</v>
      </c>
      <c r="M46" s="311"/>
      <c r="N46" s="502"/>
      <c r="O46" s="502"/>
      <c r="P46" s="506"/>
      <c r="Q46" s="506"/>
      <c r="R46" s="506"/>
      <c r="S46" s="506"/>
      <c r="T46" s="506"/>
      <c r="U46" s="398"/>
      <c r="V46" s="330"/>
      <c r="W46" s="330"/>
      <c r="X46" s="330"/>
      <c r="Y46" s="330"/>
      <c r="Z46" s="506"/>
      <c r="AA46" s="506"/>
      <c r="AB46" s="506"/>
      <c r="AC46" s="506"/>
      <c r="AD46" s="506"/>
      <c r="AE46" s="398"/>
      <c r="AF46" s="330"/>
      <c r="AG46" s="488">
        <f t="shared" si="3"/>
        <v>0</v>
      </c>
      <c r="AH46" s="332">
        <f t="shared" si="3"/>
        <v>0</v>
      </c>
      <c r="AJ46" s="331">
        <f t="shared" si="1"/>
        <v>0</v>
      </c>
      <c r="AK46" s="331">
        <f t="shared" si="2"/>
        <v>0</v>
      </c>
    </row>
    <row r="47" spans="1:37" ht="12" customHeight="1">
      <c r="A47" s="319">
        <v>73</v>
      </c>
      <c r="B47" s="328" t="s">
        <v>707</v>
      </c>
      <c r="C47" s="453">
        <v>94.84</v>
      </c>
      <c r="D47" s="454">
        <v>97.5</v>
      </c>
      <c r="E47" s="464">
        <v>95.01</v>
      </c>
      <c r="F47" s="453">
        <v>95.75</v>
      </c>
      <c r="G47" s="454">
        <v>98</v>
      </c>
      <c r="H47" s="464">
        <v>95.84</v>
      </c>
      <c r="I47" s="461">
        <v>95.57</v>
      </c>
      <c r="J47" s="454">
        <v>98.66</v>
      </c>
      <c r="K47" s="462">
        <v>95.62</v>
      </c>
      <c r="L47" s="463">
        <v>-0.21999999999999886</v>
      </c>
      <c r="M47" s="311"/>
      <c r="N47" s="502"/>
      <c r="O47" s="502"/>
      <c r="P47" s="506"/>
      <c r="Q47" s="506"/>
      <c r="R47" s="506"/>
      <c r="S47" s="506"/>
      <c r="T47" s="506"/>
      <c r="U47" s="398"/>
      <c r="V47" s="330"/>
      <c r="W47" s="330"/>
      <c r="X47" s="330"/>
      <c r="Y47" s="330"/>
      <c r="Z47" s="506"/>
      <c r="AA47" s="506"/>
      <c r="AB47" s="506"/>
      <c r="AC47" s="506"/>
      <c r="AD47" s="506"/>
      <c r="AE47" s="398"/>
      <c r="AF47" s="330"/>
      <c r="AG47" s="488">
        <f t="shared" si="3"/>
        <v>0</v>
      </c>
      <c r="AH47" s="332">
        <f t="shared" si="3"/>
        <v>0</v>
      </c>
      <c r="AJ47" s="331">
        <f t="shared" si="1"/>
        <v>0</v>
      </c>
      <c r="AK47" s="331">
        <f t="shared" si="2"/>
        <v>0</v>
      </c>
    </row>
    <row r="48" spans="1:37" ht="12" customHeight="1">
      <c r="A48" s="319">
        <v>79</v>
      </c>
      <c r="B48" s="328" t="s">
        <v>708</v>
      </c>
      <c r="C48" s="453">
        <v>93.8</v>
      </c>
      <c r="D48" s="454">
        <v>98.25</v>
      </c>
      <c r="E48" s="464">
        <v>94.08</v>
      </c>
      <c r="F48" s="453">
        <v>93.8</v>
      </c>
      <c r="G48" s="454">
        <v>98.64</v>
      </c>
      <c r="H48" s="464">
        <v>93.98</v>
      </c>
      <c r="I48" s="461">
        <v>94.33</v>
      </c>
      <c r="J48" s="454">
        <v>99.85</v>
      </c>
      <c r="K48" s="462">
        <v>94.46</v>
      </c>
      <c r="L48" s="463">
        <v>0.47999999999998977</v>
      </c>
      <c r="M48" s="311"/>
      <c r="N48" s="502"/>
      <c r="O48" s="502"/>
      <c r="P48" s="506"/>
      <c r="Q48" s="506"/>
      <c r="R48" s="506"/>
      <c r="S48" s="506"/>
      <c r="T48" s="506"/>
      <c r="U48" s="398"/>
      <c r="V48" s="330"/>
      <c r="W48" s="330"/>
      <c r="X48" s="330"/>
      <c r="Y48" s="330"/>
      <c r="Z48" s="506"/>
      <c r="AA48" s="506"/>
      <c r="AB48" s="506"/>
      <c r="AC48" s="506"/>
      <c r="AD48" s="506"/>
      <c r="AE48" s="398"/>
      <c r="AF48" s="330"/>
      <c r="AG48" s="488">
        <f t="shared" si="3"/>
        <v>0</v>
      </c>
      <c r="AH48" s="332">
        <f t="shared" si="3"/>
        <v>0</v>
      </c>
      <c r="AJ48" s="331">
        <f t="shared" si="1"/>
        <v>0</v>
      </c>
      <c r="AK48" s="331">
        <f t="shared" si="2"/>
        <v>0</v>
      </c>
    </row>
    <row r="49" spans="1:37" ht="12" customHeight="1">
      <c r="A49" s="319">
        <v>86</v>
      </c>
      <c r="B49" s="328" t="s">
        <v>709</v>
      </c>
      <c r="C49" s="453">
        <v>91.92</v>
      </c>
      <c r="D49" s="454">
        <v>96.96</v>
      </c>
      <c r="E49" s="464">
        <v>92.13</v>
      </c>
      <c r="F49" s="453">
        <v>92.21</v>
      </c>
      <c r="G49" s="454">
        <v>97.39</v>
      </c>
      <c r="H49" s="464">
        <v>92.36</v>
      </c>
      <c r="I49" s="461">
        <v>92.97</v>
      </c>
      <c r="J49" s="454">
        <v>98.26</v>
      </c>
      <c r="K49" s="462">
        <v>93.05</v>
      </c>
      <c r="L49" s="463">
        <v>0.6899999999999977</v>
      </c>
      <c r="M49" s="334"/>
      <c r="N49" s="502"/>
      <c r="O49" s="502"/>
      <c r="P49" s="506"/>
      <c r="Q49" s="506"/>
      <c r="R49" s="506"/>
      <c r="S49" s="506"/>
      <c r="T49" s="506"/>
      <c r="U49" s="398"/>
      <c r="V49" s="330"/>
      <c r="W49" s="330"/>
      <c r="X49" s="330"/>
      <c r="Y49" s="330"/>
      <c r="Z49" s="506"/>
      <c r="AA49" s="506"/>
      <c r="AB49" s="506"/>
      <c r="AC49" s="506"/>
      <c r="AD49" s="506"/>
      <c r="AE49" s="398"/>
      <c r="AF49" s="330"/>
      <c r="AG49" s="488">
        <f t="shared" si="3"/>
        <v>0</v>
      </c>
      <c r="AH49" s="332">
        <f t="shared" si="3"/>
        <v>0</v>
      </c>
      <c r="AJ49" s="331">
        <f t="shared" si="1"/>
        <v>0</v>
      </c>
      <c r="AK49" s="331">
        <f t="shared" si="2"/>
        <v>0</v>
      </c>
    </row>
    <row r="50" spans="1:37" ht="12" customHeight="1">
      <c r="A50" s="319">
        <v>93</v>
      </c>
      <c r="B50" s="8" t="s">
        <v>369</v>
      </c>
      <c r="C50" s="453">
        <v>93.12</v>
      </c>
      <c r="D50" s="454">
        <v>97.05</v>
      </c>
      <c r="E50" s="464">
        <v>93.3</v>
      </c>
      <c r="F50" s="453">
        <v>94.34</v>
      </c>
      <c r="G50" s="454">
        <v>97.08</v>
      </c>
      <c r="H50" s="465">
        <v>94.43</v>
      </c>
      <c r="I50" s="461">
        <v>94.83</v>
      </c>
      <c r="J50" s="454">
        <v>96.8</v>
      </c>
      <c r="K50" s="462">
        <v>94.86</v>
      </c>
      <c r="L50" s="463">
        <v>0.4299999999999926</v>
      </c>
      <c r="M50" s="311"/>
      <c r="N50" s="502"/>
      <c r="O50" s="502"/>
      <c r="P50" s="506"/>
      <c r="Q50" s="506"/>
      <c r="R50" s="506"/>
      <c r="S50" s="506"/>
      <c r="T50" s="506"/>
      <c r="U50" s="398"/>
      <c r="V50" s="330"/>
      <c r="W50" s="330"/>
      <c r="X50" s="330"/>
      <c r="Y50" s="330"/>
      <c r="Z50" s="506"/>
      <c r="AA50" s="506"/>
      <c r="AB50" s="506"/>
      <c r="AC50" s="506"/>
      <c r="AD50" s="506"/>
      <c r="AE50" s="398"/>
      <c r="AF50" s="330"/>
      <c r="AG50" s="488">
        <f t="shared" si="3"/>
        <v>0</v>
      </c>
      <c r="AH50" s="332">
        <f t="shared" si="3"/>
        <v>0</v>
      </c>
      <c r="AJ50" s="331">
        <f t="shared" si="1"/>
        <v>0</v>
      </c>
      <c r="AK50" s="331">
        <f t="shared" si="2"/>
        <v>0</v>
      </c>
    </row>
    <row r="51" spans="1:37" ht="18" customHeight="1">
      <c r="A51" s="335">
        <v>95</v>
      </c>
      <c r="B51" s="336" t="s">
        <v>441</v>
      </c>
      <c r="C51" s="466">
        <v>94.11</v>
      </c>
      <c r="D51" s="467">
        <v>97.89</v>
      </c>
      <c r="E51" s="468">
        <v>94.34</v>
      </c>
      <c r="F51" s="466">
        <v>93.88</v>
      </c>
      <c r="G51" s="467">
        <v>97.02</v>
      </c>
      <c r="H51" s="468">
        <v>93.99</v>
      </c>
      <c r="I51" s="469">
        <v>94.12</v>
      </c>
      <c r="J51" s="467">
        <v>95.51</v>
      </c>
      <c r="K51" s="470">
        <v>94.15</v>
      </c>
      <c r="L51" s="471">
        <v>0.1600000000000108</v>
      </c>
      <c r="M51" s="311"/>
      <c r="N51" s="507"/>
      <c r="O51" s="502"/>
      <c r="P51" s="506"/>
      <c r="Q51" s="506"/>
      <c r="R51" s="506"/>
      <c r="S51" s="506"/>
      <c r="T51" s="506"/>
      <c r="U51" s="398"/>
      <c r="V51" s="330"/>
      <c r="W51" s="330"/>
      <c r="X51" s="330"/>
      <c r="Y51" s="330"/>
      <c r="Z51" s="506"/>
      <c r="AA51" s="506"/>
      <c r="AB51" s="506"/>
      <c r="AC51" s="506"/>
      <c r="AD51" s="506"/>
      <c r="AE51" s="398"/>
      <c r="AF51" s="330"/>
      <c r="AG51" s="488">
        <f t="shared" si="3"/>
        <v>0</v>
      </c>
      <c r="AH51" s="332">
        <f t="shared" si="3"/>
        <v>0</v>
      </c>
      <c r="AJ51" s="331">
        <f t="shared" si="1"/>
        <v>0</v>
      </c>
      <c r="AK51" s="331">
        <f t="shared" si="2"/>
        <v>0</v>
      </c>
    </row>
    <row r="52" spans="1:37" ht="18" customHeight="1">
      <c r="A52" s="337">
        <v>301</v>
      </c>
      <c r="B52" s="338" t="s">
        <v>70</v>
      </c>
      <c r="C52" s="472">
        <v>100</v>
      </c>
      <c r="D52" s="473"/>
      <c r="E52" s="474">
        <v>100</v>
      </c>
      <c r="F52" s="472">
        <v>100</v>
      </c>
      <c r="G52" s="473"/>
      <c r="H52" s="474">
        <v>100</v>
      </c>
      <c r="I52" s="475">
        <v>100</v>
      </c>
      <c r="J52" s="473"/>
      <c r="K52" s="476">
        <v>100</v>
      </c>
      <c r="L52" s="477">
        <v>0</v>
      </c>
      <c r="M52" s="311"/>
      <c r="N52" s="502"/>
      <c r="O52" s="502"/>
      <c r="P52" s="506"/>
      <c r="Q52" s="506"/>
      <c r="R52" s="506"/>
      <c r="S52" s="243"/>
      <c r="T52" s="243"/>
      <c r="U52" s="402"/>
      <c r="V52" s="330"/>
      <c r="W52" s="330"/>
      <c r="X52" s="330"/>
      <c r="Y52" s="330"/>
      <c r="Z52" s="506"/>
      <c r="AA52" s="506"/>
      <c r="AB52" s="506"/>
      <c r="AC52" s="243"/>
      <c r="AD52" s="243"/>
      <c r="AE52" s="402"/>
      <c r="AF52" s="330"/>
      <c r="AG52" s="489">
        <f t="shared" si="3"/>
        <v>0</v>
      </c>
      <c r="AH52" s="333">
        <f t="shared" si="3"/>
        <v>0</v>
      </c>
      <c r="AJ52" s="331">
        <f>SUM(AJ11:AJ51)</f>
        <v>0</v>
      </c>
      <c r="AK52" s="331">
        <f>SUM(AK11:AK51)</f>
        <v>0</v>
      </c>
    </row>
    <row r="53" spans="1:34" ht="12" customHeight="1" hidden="1">
      <c r="A53" s="339">
        <v>302</v>
      </c>
      <c r="B53" s="320" t="s">
        <v>198</v>
      </c>
      <c r="C53" s="453" t="e">
        <v>#DIV/0!</v>
      </c>
      <c r="D53" s="454"/>
      <c r="E53" s="455" t="e">
        <v>#DIV/0!</v>
      </c>
      <c r="F53" s="453" t="e">
        <v>#DIV/0!</v>
      </c>
      <c r="G53" s="454"/>
      <c r="H53" s="455" t="e">
        <v>#DIV/0!</v>
      </c>
      <c r="I53" s="461" t="e">
        <v>#DIV/0!</v>
      </c>
      <c r="J53" s="454"/>
      <c r="K53" s="462" t="e">
        <v>#DIV/0!</v>
      </c>
      <c r="L53" s="463" t="e">
        <v>#DIV/0!</v>
      </c>
      <c r="M53" s="311"/>
      <c r="N53" s="502"/>
      <c r="O53" s="502"/>
      <c r="P53" s="506"/>
      <c r="Q53" s="506"/>
      <c r="R53" s="506"/>
      <c r="S53" s="243"/>
      <c r="T53" s="243"/>
      <c r="U53" s="402"/>
      <c r="V53" s="330"/>
      <c r="W53" s="330"/>
      <c r="X53" s="330"/>
      <c r="Y53" s="330"/>
      <c r="Z53" s="506"/>
      <c r="AA53" s="506"/>
      <c r="AB53" s="506"/>
      <c r="AC53" s="243"/>
      <c r="AD53" s="243"/>
      <c r="AE53" s="402"/>
      <c r="AF53" s="330"/>
      <c r="AG53" s="488">
        <f t="shared" si="3"/>
        <v>0</v>
      </c>
      <c r="AH53" s="332">
        <f t="shared" si="3"/>
        <v>0</v>
      </c>
    </row>
    <row r="54" spans="1:34" ht="12">
      <c r="A54" s="339">
        <v>303</v>
      </c>
      <c r="B54" s="320" t="s">
        <v>74</v>
      </c>
      <c r="C54" s="563" t="s">
        <v>536</v>
      </c>
      <c r="D54" s="457"/>
      <c r="E54" s="1136" t="s">
        <v>536</v>
      </c>
      <c r="F54" s="563" t="s">
        <v>536</v>
      </c>
      <c r="G54" s="457"/>
      <c r="H54" s="1136" t="s">
        <v>536</v>
      </c>
      <c r="I54" s="1137" t="s">
        <v>536</v>
      </c>
      <c r="J54" s="457"/>
      <c r="K54" s="1138" t="s">
        <v>536</v>
      </c>
      <c r="L54" s="564" t="s">
        <v>536</v>
      </c>
      <c r="M54" s="311"/>
      <c r="N54" s="502"/>
      <c r="O54" s="502"/>
      <c r="P54" s="506"/>
      <c r="Q54" s="506"/>
      <c r="R54" s="506"/>
      <c r="S54" s="243"/>
      <c r="T54" s="243"/>
      <c r="U54" s="402"/>
      <c r="V54" s="330"/>
      <c r="W54" s="330"/>
      <c r="X54" s="330"/>
      <c r="Y54" s="330"/>
      <c r="Z54" s="506"/>
      <c r="AA54" s="506"/>
      <c r="AB54" s="506"/>
      <c r="AC54" s="243"/>
      <c r="AD54" s="243"/>
      <c r="AE54" s="402"/>
      <c r="AF54" s="330"/>
      <c r="AG54" s="488">
        <f t="shared" si="3"/>
        <v>0</v>
      </c>
      <c r="AH54" s="332">
        <f t="shared" si="3"/>
        <v>0</v>
      </c>
    </row>
    <row r="55" spans="1:34" ht="12">
      <c r="A55" s="339">
        <v>305</v>
      </c>
      <c r="B55" s="320" t="s">
        <v>75</v>
      </c>
      <c r="C55" s="453">
        <v>100</v>
      </c>
      <c r="D55" s="454"/>
      <c r="E55" s="455">
        <v>100</v>
      </c>
      <c r="F55" s="453">
        <v>100</v>
      </c>
      <c r="G55" s="454"/>
      <c r="H55" s="455">
        <v>100</v>
      </c>
      <c r="I55" s="461">
        <v>100</v>
      </c>
      <c r="J55" s="454"/>
      <c r="K55" s="462">
        <v>100</v>
      </c>
      <c r="L55" s="463">
        <v>0</v>
      </c>
      <c r="M55" s="311"/>
      <c r="N55" s="502"/>
      <c r="O55" s="502"/>
      <c r="P55" s="506"/>
      <c r="Q55" s="506"/>
      <c r="R55" s="506"/>
      <c r="S55" s="362"/>
      <c r="T55" s="362"/>
      <c r="U55" s="402"/>
      <c r="V55" s="330"/>
      <c r="W55" s="330"/>
      <c r="X55" s="330"/>
      <c r="Y55" s="330"/>
      <c r="Z55" s="506"/>
      <c r="AA55" s="506"/>
      <c r="AB55" s="506"/>
      <c r="AC55" s="362"/>
      <c r="AD55" s="362"/>
      <c r="AE55" s="402"/>
      <c r="AF55" s="330"/>
      <c r="AG55" s="488">
        <f t="shared" si="3"/>
        <v>0</v>
      </c>
      <c r="AH55" s="332">
        <f t="shared" si="3"/>
        <v>0</v>
      </c>
    </row>
    <row r="56" spans="1:34" ht="12">
      <c r="A56" s="339">
        <v>306</v>
      </c>
      <c r="B56" s="320" t="s">
        <v>81</v>
      </c>
      <c r="C56" s="453">
        <v>99.96</v>
      </c>
      <c r="D56" s="454"/>
      <c r="E56" s="455">
        <v>99.96</v>
      </c>
      <c r="F56" s="453">
        <v>99.9</v>
      </c>
      <c r="G56" s="454"/>
      <c r="H56" s="455">
        <v>99.9</v>
      </c>
      <c r="I56" s="461">
        <v>99.94</v>
      </c>
      <c r="J56" s="454"/>
      <c r="K56" s="462">
        <v>99.94</v>
      </c>
      <c r="L56" s="463">
        <v>0.03999999999999204</v>
      </c>
      <c r="M56" s="311"/>
      <c r="N56" s="502"/>
      <c r="O56" s="502"/>
      <c r="P56" s="506"/>
      <c r="Q56" s="506"/>
      <c r="R56" s="506"/>
      <c r="S56" s="362"/>
      <c r="T56" s="362"/>
      <c r="U56" s="402"/>
      <c r="V56" s="330"/>
      <c r="W56" s="330"/>
      <c r="X56" s="330"/>
      <c r="Y56" s="340"/>
      <c r="Z56" s="506"/>
      <c r="AA56" s="506"/>
      <c r="AB56" s="506"/>
      <c r="AC56" s="362"/>
      <c r="AD56" s="362"/>
      <c r="AE56" s="402"/>
      <c r="AF56" s="330"/>
      <c r="AG56" s="488">
        <f t="shared" si="3"/>
        <v>0</v>
      </c>
      <c r="AH56" s="332">
        <f t="shared" si="3"/>
        <v>0</v>
      </c>
    </row>
    <row r="57" spans="1:34" ht="12">
      <c r="A57" s="339">
        <v>307</v>
      </c>
      <c r="B57" s="320" t="s">
        <v>82</v>
      </c>
      <c r="C57" s="453">
        <v>100</v>
      </c>
      <c r="D57" s="454"/>
      <c r="E57" s="455">
        <v>100</v>
      </c>
      <c r="F57" s="453">
        <v>100</v>
      </c>
      <c r="G57" s="454"/>
      <c r="H57" s="455">
        <v>100</v>
      </c>
      <c r="I57" s="461">
        <v>99.99</v>
      </c>
      <c r="J57" s="454"/>
      <c r="K57" s="462">
        <v>99.99</v>
      </c>
      <c r="L57" s="463">
        <v>-0.010000000000005116</v>
      </c>
      <c r="M57" s="311"/>
      <c r="N57" s="502"/>
      <c r="O57" s="502"/>
      <c r="P57" s="506"/>
      <c r="Q57" s="506"/>
      <c r="R57" s="506"/>
      <c r="S57" s="362"/>
      <c r="T57" s="362"/>
      <c r="U57" s="402"/>
      <c r="V57" s="330"/>
      <c r="W57" s="330"/>
      <c r="X57" s="330"/>
      <c r="Y57" s="340"/>
      <c r="Z57" s="506"/>
      <c r="AA57" s="506"/>
      <c r="AB57" s="506"/>
      <c r="AC57" s="362"/>
      <c r="AD57" s="362"/>
      <c r="AE57" s="402"/>
      <c r="AF57" s="330"/>
      <c r="AG57" s="488">
        <f t="shared" si="3"/>
        <v>0</v>
      </c>
      <c r="AH57" s="332">
        <f t="shared" si="3"/>
        <v>0</v>
      </c>
    </row>
    <row r="58" spans="1:34" ht="12">
      <c r="A58" s="339">
        <v>308</v>
      </c>
      <c r="B58" s="320" t="s">
        <v>87</v>
      </c>
      <c r="C58" s="453">
        <v>100</v>
      </c>
      <c r="D58" s="454"/>
      <c r="E58" s="455">
        <v>100</v>
      </c>
      <c r="F58" s="453">
        <v>100</v>
      </c>
      <c r="G58" s="454"/>
      <c r="H58" s="455">
        <v>100</v>
      </c>
      <c r="I58" s="461">
        <v>99.97</v>
      </c>
      <c r="J58" s="454"/>
      <c r="K58" s="462">
        <v>99.97</v>
      </c>
      <c r="L58" s="463">
        <v>-0.030000000000001137</v>
      </c>
      <c r="M58" s="311"/>
      <c r="N58" s="502"/>
      <c r="O58" s="502"/>
      <c r="P58" s="506"/>
      <c r="Q58" s="506"/>
      <c r="R58" s="506"/>
      <c r="S58" s="362"/>
      <c r="T58" s="362"/>
      <c r="U58" s="402"/>
      <c r="V58" s="330"/>
      <c r="W58" s="330"/>
      <c r="X58" s="330"/>
      <c r="Y58" s="340"/>
      <c r="Z58" s="506"/>
      <c r="AA58" s="506"/>
      <c r="AB58" s="506"/>
      <c r="AC58" s="362"/>
      <c r="AD58" s="362"/>
      <c r="AE58" s="402"/>
      <c r="AF58" s="330"/>
      <c r="AG58" s="488">
        <f t="shared" si="3"/>
        <v>0</v>
      </c>
      <c r="AH58" s="332">
        <f t="shared" si="3"/>
        <v>0</v>
      </c>
    </row>
    <row r="59" spans="1:34" ht="12">
      <c r="A59" s="341">
        <v>309</v>
      </c>
      <c r="B59" s="342" t="s">
        <v>88</v>
      </c>
      <c r="C59" s="478">
        <v>99.94</v>
      </c>
      <c r="D59" s="479"/>
      <c r="E59" s="480">
        <v>99.94</v>
      </c>
      <c r="F59" s="478">
        <v>99.94</v>
      </c>
      <c r="G59" s="479"/>
      <c r="H59" s="480">
        <v>99.94</v>
      </c>
      <c r="I59" s="481">
        <v>99.94</v>
      </c>
      <c r="J59" s="482"/>
      <c r="K59" s="483">
        <v>99.94</v>
      </c>
      <c r="L59" s="484">
        <v>0</v>
      </c>
      <c r="M59" s="311"/>
      <c r="N59" s="502"/>
      <c r="O59" s="502"/>
      <c r="P59" s="506"/>
      <c r="Q59" s="506"/>
      <c r="R59" s="506"/>
      <c r="S59" s="362"/>
      <c r="T59" s="362"/>
      <c r="U59" s="402"/>
      <c r="V59" s="330"/>
      <c r="W59" s="330"/>
      <c r="X59" s="330"/>
      <c r="Y59" s="344"/>
      <c r="Z59" s="506"/>
      <c r="AA59" s="506"/>
      <c r="AB59" s="506"/>
      <c r="AC59" s="362"/>
      <c r="AD59" s="362"/>
      <c r="AE59" s="402"/>
      <c r="AF59" s="330"/>
      <c r="AG59" s="490">
        <f t="shared" si="3"/>
        <v>0</v>
      </c>
      <c r="AH59" s="343">
        <f t="shared" si="3"/>
        <v>0</v>
      </c>
    </row>
    <row r="60" spans="1:35" s="18" customFormat="1" ht="15" customHeight="1">
      <c r="A60" s="345"/>
      <c r="B60" s="346"/>
      <c r="C60" s="1139"/>
      <c r="D60" s="1139"/>
      <c r="E60" s="1139"/>
      <c r="F60" s="1139"/>
      <c r="G60" s="1139"/>
      <c r="H60" s="1139"/>
      <c r="I60" s="1139"/>
      <c r="J60" s="1139"/>
      <c r="K60" s="1139"/>
      <c r="L60" s="1139"/>
      <c r="M60" s="347"/>
      <c r="N60" s="508"/>
      <c r="O60" s="508"/>
      <c r="P60" s="509"/>
      <c r="Q60" s="509"/>
      <c r="R60" s="509"/>
      <c r="S60" s="510"/>
      <c r="T60" s="510"/>
      <c r="U60" s="402"/>
      <c r="V60" s="511"/>
      <c r="W60" s="511"/>
      <c r="X60" s="511"/>
      <c r="Y60" s="94"/>
      <c r="Z60" s="509"/>
      <c r="AA60" s="509"/>
      <c r="AB60" s="509"/>
      <c r="AC60" s="510"/>
      <c r="AD60" s="510"/>
      <c r="AE60" s="402"/>
      <c r="AF60" s="511"/>
      <c r="AG60" s="491"/>
      <c r="AH60" s="348"/>
      <c r="AI60" t="s">
        <v>442</v>
      </c>
    </row>
    <row r="61" spans="1:35" s="352" customFormat="1" ht="14.25" customHeight="1">
      <c r="A61" s="1146"/>
      <c r="B61" s="1147"/>
      <c r="C61" s="1148"/>
      <c r="D61" s="1148"/>
      <c r="E61" s="1148"/>
      <c r="F61" s="1148"/>
      <c r="G61" s="1148"/>
      <c r="H61" s="1148"/>
      <c r="I61" s="1148"/>
      <c r="J61" s="1148"/>
      <c r="K61" s="1140"/>
      <c r="L61" s="1141"/>
      <c r="M61" s="349"/>
      <c r="N61" s="512"/>
      <c r="O61" s="512"/>
      <c r="P61" s="513"/>
      <c r="Q61" s="513"/>
      <c r="R61" s="513"/>
      <c r="S61" s="513"/>
      <c r="T61" s="513"/>
      <c r="U61" s="513"/>
      <c r="V61" s="513"/>
      <c r="W61" s="513"/>
      <c r="X61" s="513"/>
      <c r="Y61" s="351"/>
      <c r="Z61" s="513"/>
      <c r="AA61" s="513"/>
      <c r="AB61" s="513"/>
      <c r="AC61" s="513"/>
      <c r="AD61" s="513"/>
      <c r="AE61" s="513"/>
      <c r="AF61" s="513"/>
      <c r="AG61" s="492">
        <f>SUM(AG11:AG29)+AG31+AG39+AG42+SUM(AG45:AG51)</f>
        <v>0</v>
      </c>
      <c r="AH61" s="350">
        <f>SUM(AH11:AH29)+AH31+AH39+AH42+SUM(AH45:AH51)</f>
        <v>0</v>
      </c>
      <c r="AI61" s="351">
        <f>AF61-AH61</f>
        <v>0</v>
      </c>
    </row>
    <row r="62" spans="1:35" ht="12">
      <c r="A62" s="1201" t="s">
        <v>443</v>
      </c>
      <c r="B62" s="1202"/>
      <c r="C62" s="1149"/>
      <c r="D62" s="1150" t="s">
        <v>613</v>
      </c>
      <c r="E62" s="1151" t="s">
        <v>432</v>
      </c>
      <c r="F62" s="1149"/>
      <c r="G62" s="1150" t="s">
        <v>614</v>
      </c>
      <c r="H62" s="1151" t="s">
        <v>432</v>
      </c>
      <c r="I62" s="1149"/>
      <c r="J62" s="1150" t="s">
        <v>714</v>
      </c>
      <c r="K62" s="1142" t="s">
        <v>432</v>
      </c>
      <c r="L62" s="1143" t="s">
        <v>713</v>
      </c>
      <c r="M62" s="311"/>
      <c r="N62" s="502"/>
      <c r="O62" s="502"/>
      <c r="P62" s="330"/>
      <c r="Q62" s="330"/>
      <c r="R62" s="330"/>
      <c r="S62" s="330"/>
      <c r="T62" s="330"/>
      <c r="U62" s="330"/>
      <c r="V62" s="330"/>
      <c r="W62" s="330"/>
      <c r="X62" s="330"/>
      <c r="Y62" s="351"/>
      <c r="Z62" s="330"/>
      <c r="AA62" s="330"/>
      <c r="AB62" s="330"/>
      <c r="AC62" s="330"/>
      <c r="AD62" s="330"/>
      <c r="AE62" s="330"/>
      <c r="AF62" s="330"/>
      <c r="AG62" s="488">
        <f>AG30+SUM(AG32:AG38)+SUM(AG40:AG41)+AG43+AG44</f>
        <v>0</v>
      </c>
      <c r="AH62" s="332">
        <f>AH30+SUM(AH32:AH38)+SUM(AH40:AH41)+AH43+AH44</f>
        <v>0</v>
      </c>
      <c r="AI62" s="351">
        <f aca="true" t="shared" si="4" ref="AI62:AI82">AF62-AH62</f>
        <v>0</v>
      </c>
    </row>
    <row r="63" spans="1:35" ht="12">
      <c r="A63" s="1203"/>
      <c r="B63" s="1204"/>
      <c r="C63" s="1149" t="s">
        <v>241</v>
      </c>
      <c r="D63" s="1152" t="s">
        <v>237</v>
      </c>
      <c r="E63" s="1152" t="s">
        <v>218</v>
      </c>
      <c r="F63" s="1149" t="s">
        <v>241</v>
      </c>
      <c r="G63" s="1152" t="s">
        <v>237</v>
      </c>
      <c r="H63" s="1152" t="s">
        <v>218</v>
      </c>
      <c r="I63" s="1149" t="s">
        <v>241</v>
      </c>
      <c r="J63" s="1152" t="s">
        <v>237</v>
      </c>
      <c r="K63" s="1144" t="s">
        <v>218</v>
      </c>
      <c r="L63" s="1145" t="s">
        <v>433</v>
      </c>
      <c r="M63" s="311"/>
      <c r="N63" s="502"/>
      <c r="O63" s="502"/>
      <c r="P63" s="514"/>
      <c r="Q63" s="514"/>
      <c r="R63" s="514"/>
      <c r="S63" s="514"/>
      <c r="T63" s="514"/>
      <c r="U63" s="514"/>
      <c r="V63" s="514"/>
      <c r="W63" s="514"/>
      <c r="X63" s="514"/>
      <c r="Y63" s="351"/>
      <c r="Z63" s="514"/>
      <c r="AA63" s="514"/>
      <c r="AB63" s="514"/>
      <c r="AC63" s="514"/>
      <c r="AD63" s="514"/>
      <c r="AE63" s="514"/>
      <c r="AF63" s="514"/>
      <c r="AG63" s="493">
        <f>IF(SUM(AG11:AG51)=AG61+AG62,AG61+AG62,"×")</f>
        <v>0</v>
      </c>
      <c r="AH63" s="353">
        <f>IF(SUM(AH11:AH51)=AH61+AH62,AH61+AH62,"×")</f>
        <v>0</v>
      </c>
      <c r="AI63" s="351">
        <f t="shared" si="4"/>
        <v>0</v>
      </c>
    </row>
    <row r="64" spans="1:35" ht="13.5" customHeight="1">
      <c r="A64" s="1205" t="s">
        <v>121</v>
      </c>
      <c r="B64" s="1206"/>
      <c r="C64" s="1153">
        <v>93.86</v>
      </c>
      <c r="D64" s="1154">
        <v>98.21</v>
      </c>
      <c r="E64" s="1155">
        <v>94</v>
      </c>
      <c r="F64" s="1153">
        <v>93.45</v>
      </c>
      <c r="G64" s="1154">
        <v>98.2</v>
      </c>
      <c r="H64" s="1155">
        <v>93.56</v>
      </c>
      <c r="I64" s="1153">
        <v>93.02</v>
      </c>
      <c r="J64" s="1154">
        <v>98.71</v>
      </c>
      <c r="K64" s="722">
        <v>93.09</v>
      </c>
      <c r="L64" s="463">
        <v>-0.46999999999999886</v>
      </c>
      <c r="M64" s="354"/>
      <c r="N64" s="502"/>
      <c r="O64" s="94"/>
      <c r="P64" s="330"/>
      <c r="Q64" s="330"/>
      <c r="R64" s="330"/>
      <c r="S64" s="330"/>
      <c r="T64" s="330"/>
      <c r="U64" s="330"/>
      <c r="V64" s="330"/>
      <c r="W64" s="330"/>
      <c r="X64" s="330"/>
      <c r="Y64" s="351"/>
      <c r="Z64" s="330"/>
      <c r="AA64" s="330"/>
      <c r="AB64" s="330"/>
      <c r="AC64" s="330"/>
      <c r="AD64" s="330"/>
      <c r="AE64" s="330"/>
      <c r="AF64" s="330"/>
      <c r="AG64" s="488" t="s">
        <v>159</v>
      </c>
      <c r="AH64" s="332" t="s">
        <v>159</v>
      </c>
      <c r="AI64" s="351"/>
    </row>
    <row r="65" spans="1:35" ht="12">
      <c r="A65" s="1207" t="s">
        <v>122</v>
      </c>
      <c r="B65" s="1208"/>
      <c r="C65" s="1156">
        <v>91.6</v>
      </c>
      <c r="D65" s="1157">
        <v>96.82</v>
      </c>
      <c r="E65" s="1157">
        <v>91.8</v>
      </c>
      <c r="F65" s="1156">
        <v>92.67</v>
      </c>
      <c r="G65" s="1157">
        <v>97.66</v>
      </c>
      <c r="H65" s="1157">
        <v>92.78</v>
      </c>
      <c r="I65" s="1156">
        <v>93.22</v>
      </c>
      <c r="J65" s="1157">
        <v>98.3</v>
      </c>
      <c r="K65" s="455">
        <v>93.28</v>
      </c>
      <c r="L65" s="463">
        <v>0.5</v>
      </c>
      <c r="M65" s="354"/>
      <c r="N65" s="502"/>
      <c r="O65" s="502"/>
      <c r="P65" s="330"/>
      <c r="Q65" s="330"/>
      <c r="R65" s="330"/>
      <c r="S65" s="330"/>
      <c r="T65" s="330"/>
      <c r="U65" s="330"/>
      <c r="V65" s="330"/>
      <c r="W65" s="330"/>
      <c r="X65" s="330"/>
      <c r="Y65" s="351"/>
      <c r="Z65" s="330"/>
      <c r="AA65" s="330"/>
      <c r="AB65" s="330"/>
      <c r="AC65" s="330"/>
      <c r="AD65" s="330"/>
      <c r="AE65" s="330"/>
      <c r="AF65" s="330"/>
      <c r="AG65" s="494">
        <f>SUM(AG52:AG59)</f>
        <v>0</v>
      </c>
      <c r="AH65" s="355">
        <f>SUM(AH52:AH59)</f>
        <v>0</v>
      </c>
      <c r="AI65" s="351">
        <f t="shared" si="4"/>
        <v>0</v>
      </c>
    </row>
    <row r="66" spans="1:35" ht="12">
      <c r="A66" s="1207" t="s">
        <v>123</v>
      </c>
      <c r="B66" s="1208"/>
      <c r="C66" s="1156">
        <v>91.28</v>
      </c>
      <c r="D66" s="1157">
        <v>96.83</v>
      </c>
      <c r="E66" s="1157">
        <v>91.55</v>
      </c>
      <c r="F66" s="1156">
        <v>92.06</v>
      </c>
      <c r="G66" s="1157">
        <v>96.25</v>
      </c>
      <c r="H66" s="1157">
        <v>92.19</v>
      </c>
      <c r="I66" s="1156">
        <v>92.77</v>
      </c>
      <c r="J66" s="1157">
        <v>96.97</v>
      </c>
      <c r="K66" s="455">
        <v>92.83</v>
      </c>
      <c r="L66" s="463">
        <v>0.6400000000000006</v>
      </c>
      <c r="M66" s="354"/>
      <c r="N66" s="502"/>
      <c r="O66" s="502"/>
      <c r="P66" s="330"/>
      <c r="Q66" s="330"/>
      <c r="R66" s="330"/>
      <c r="S66" s="330"/>
      <c r="T66" s="330"/>
      <c r="U66" s="330"/>
      <c r="V66" s="330"/>
      <c r="W66" s="330"/>
      <c r="X66" s="330"/>
      <c r="Y66" s="351"/>
      <c r="Z66" s="330"/>
      <c r="AA66" s="330"/>
      <c r="AB66" s="330"/>
      <c r="AC66" s="330"/>
      <c r="AD66" s="330"/>
      <c r="AE66" s="330"/>
      <c r="AF66" s="330"/>
      <c r="AG66" s="487"/>
      <c r="AH66" s="329"/>
      <c r="AI66" s="351">
        <f t="shared" si="4"/>
        <v>0</v>
      </c>
    </row>
    <row r="67" spans="1:35" ht="12">
      <c r="A67" s="1207" t="s">
        <v>444</v>
      </c>
      <c r="B67" s="1208"/>
      <c r="C67" s="1156">
        <v>92.74</v>
      </c>
      <c r="D67" s="1157">
        <v>97.66</v>
      </c>
      <c r="E67" s="1157">
        <v>92.98</v>
      </c>
      <c r="F67" s="1156">
        <v>93.41</v>
      </c>
      <c r="G67" s="1157">
        <v>98.13</v>
      </c>
      <c r="H67" s="1157">
        <v>93.55</v>
      </c>
      <c r="I67" s="1156">
        <v>94.32</v>
      </c>
      <c r="J67" s="1157">
        <v>98.18</v>
      </c>
      <c r="K67" s="455">
        <v>94.38</v>
      </c>
      <c r="L67" s="463">
        <v>0.8299999999999983</v>
      </c>
      <c r="M67" s="354"/>
      <c r="N67" s="502"/>
      <c r="O67" s="502"/>
      <c r="P67" s="362"/>
      <c r="Q67" s="362"/>
      <c r="R67" s="362"/>
      <c r="S67" s="362"/>
      <c r="T67" s="362"/>
      <c r="U67" s="362"/>
      <c r="V67" s="362"/>
      <c r="W67" s="362"/>
      <c r="X67" s="362"/>
      <c r="Y67" s="351"/>
      <c r="Z67" s="362"/>
      <c r="AA67" s="362"/>
      <c r="AB67" s="362"/>
      <c r="AC67" s="362"/>
      <c r="AD67" s="362"/>
      <c r="AE67" s="362"/>
      <c r="AF67" s="362"/>
      <c r="AG67" s="495"/>
      <c r="AH67" s="356"/>
      <c r="AI67" s="351">
        <f t="shared" si="4"/>
        <v>0</v>
      </c>
    </row>
    <row r="68" spans="1:35" ht="12">
      <c r="A68" s="1207" t="s">
        <v>124</v>
      </c>
      <c r="B68" s="1208"/>
      <c r="C68" s="1156">
        <v>93.78</v>
      </c>
      <c r="D68" s="1157">
        <v>96.16</v>
      </c>
      <c r="E68" s="1157">
        <v>93.92</v>
      </c>
      <c r="F68" s="1156">
        <v>94.26</v>
      </c>
      <c r="G68" s="1157">
        <v>96.29</v>
      </c>
      <c r="H68" s="1157">
        <v>94.33</v>
      </c>
      <c r="I68" s="1156">
        <v>94.59</v>
      </c>
      <c r="J68" s="1157">
        <v>95.92</v>
      </c>
      <c r="K68" s="455">
        <v>94.61</v>
      </c>
      <c r="L68" s="463">
        <v>0.28000000000000114</v>
      </c>
      <c r="M68" s="354"/>
      <c r="N68" s="502"/>
      <c r="O68" s="502"/>
      <c r="P68" s="362"/>
      <c r="Q68" s="362"/>
      <c r="R68" s="362"/>
      <c r="S68" s="362"/>
      <c r="T68" s="362"/>
      <c r="U68" s="362"/>
      <c r="V68" s="362"/>
      <c r="W68" s="362"/>
      <c r="X68" s="362"/>
      <c r="Y68" s="351"/>
      <c r="Z68" s="362"/>
      <c r="AA68" s="362"/>
      <c r="AB68" s="362"/>
      <c r="AC68" s="362"/>
      <c r="AD68" s="362"/>
      <c r="AE68" s="362"/>
      <c r="AF68" s="362"/>
      <c r="AG68" s="496"/>
      <c r="AH68" s="357"/>
      <c r="AI68" s="351">
        <f t="shared" si="4"/>
        <v>0</v>
      </c>
    </row>
    <row r="69" spans="1:35" ht="12">
      <c r="A69" s="1207" t="s">
        <v>125</v>
      </c>
      <c r="B69" s="1208"/>
      <c r="C69" s="1156">
        <v>94.02</v>
      </c>
      <c r="D69" s="1157">
        <v>98.18</v>
      </c>
      <c r="E69" s="1157">
        <v>94.21</v>
      </c>
      <c r="F69" s="1156">
        <v>94.26</v>
      </c>
      <c r="G69" s="1157">
        <v>98.35</v>
      </c>
      <c r="H69" s="1157">
        <v>94.37</v>
      </c>
      <c r="I69" s="1156">
        <v>94.32</v>
      </c>
      <c r="J69" s="1157">
        <v>98.49</v>
      </c>
      <c r="K69" s="455">
        <v>94.38</v>
      </c>
      <c r="L69" s="463">
        <v>0.009999999999990905</v>
      </c>
      <c r="N69" s="502"/>
      <c r="O69" s="354"/>
      <c r="P69" s="330"/>
      <c r="Q69" s="330"/>
      <c r="R69" s="330"/>
      <c r="S69" s="330"/>
      <c r="T69" s="330"/>
      <c r="U69" s="330"/>
      <c r="V69" s="330"/>
      <c r="W69" s="330"/>
      <c r="X69" s="330"/>
      <c r="Y69" s="351"/>
      <c r="Z69" s="330"/>
      <c r="AA69" s="330"/>
      <c r="AB69" s="330"/>
      <c r="AC69" s="330"/>
      <c r="AD69" s="330"/>
      <c r="AE69" s="330"/>
      <c r="AF69" s="330"/>
      <c r="AG69" s="490">
        <f>AG63+AG65</f>
        <v>0</v>
      </c>
      <c r="AH69" s="343">
        <f>AH63+AH65</f>
        <v>0</v>
      </c>
      <c r="AI69" s="351">
        <f t="shared" si="4"/>
        <v>0</v>
      </c>
    </row>
    <row r="70" spans="1:35" ht="12">
      <c r="A70" s="1207" t="s">
        <v>126</v>
      </c>
      <c r="B70" s="1208"/>
      <c r="C70" s="1156">
        <v>93.27</v>
      </c>
      <c r="D70" s="1157">
        <v>97.4</v>
      </c>
      <c r="E70" s="1157">
        <v>93.52</v>
      </c>
      <c r="F70" s="1156">
        <v>94.07</v>
      </c>
      <c r="G70" s="1157">
        <v>97</v>
      </c>
      <c r="H70" s="1157">
        <v>94.18</v>
      </c>
      <c r="I70" s="1156">
        <v>94.17</v>
      </c>
      <c r="J70" s="1157">
        <v>96.2</v>
      </c>
      <c r="K70" s="455">
        <v>94.21</v>
      </c>
      <c r="L70" s="463">
        <v>0.029999999999986926</v>
      </c>
      <c r="N70" s="502"/>
      <c r="O70" s="354"/>
      <c r="P70" s="330"/>
      <c r="Q70" s="330"/>
      <c r="R70" s="330"/>
      <c r="S70" s="330"/>
      <c r="T70" s="330"/>
      <c r="U70" s="330"/>
      <c r="V70" s="330"/>
      <c r="W70" s="330"/>
      <c r="X70" s="330"/>
      <c r="Y70" s="351"/>
      <c r="Z70" s="330"/>
      <c r="AA70" s="330"/>
      <c r="AB70" s="330"/>
      <c r="AC70" s="330"/>
      <c r="AD70" s="330"/>
      <c r="AE70" s="330"/>
      <c r="AF70" s="330"/>
      <c r="AG70" s="330"/>
      <c r="AH70" s="358"/>
      <c r="AI70" s="351">
        <f t="shared" si="4"/>
        <v>0</v>
      </c>
    </row>
    <row r="71" spans="1:35" ht="12">
      <c r="A71" s="1207" t="s">
        <v>612</v>
      </c>
      <c r="B71" s="1208"/>
      <c r="C71" s="1156">
        <v>94.51</v>
      </c>
      <c r="D71" s="1157">
        <v>97.38</v>
      </c>
      <c r="E71" s="1157">
        <v>94.68</v>
      </c>
      <c r="F71" s="1156">
        <v>94.48</v>
      </c>
      <c r="G71" s="1157">
        <v>97.44</v>
      </c>
      <c r="H71" s="1157">
        <v>94.6</v>
      </c>
      <c r="I71" s="1156">
        <v>94.85</v>
      </c>
      <c r="J71" s="1157">
        <v>86.94</v>
      </c>
      <c r="K71" s="455">
        <v>94.67</v>
      </c>
      <c r="L71" s="463">
        <v>0.07000000000000739</v>
      </c>
      <c r="N71" s="502"/>
      <c r="O71" s="94"/>
      <c r="P71" s="318"/>
      <c r="Q71" s="318"/>
      <c r="R71" s="318"/>
      <c r="S71" s="318"/>
      <c r="T71" s="318"/>
      <c r="U71" s="318"/>
      <c r="V71" s="318"/>
      <c r="W71" s="318"/>
      <c r="X71" s="318"/>
      <c r="Y71" s="351"/>
      <c r="Z71" s="318"/>
      <c r="AA71" s="318"/>
      <c r="AB71" s="318"/>
      <c r="AC71" s="318"/>
      <c r="AD71" s="318"/>
      <c r="AE71" s="318"/>
      <c r="AF71" s="318"/>
      <c r="AG71" s="318"/>
      <c r="AH71" s="359"/>
      <c r="AI71" s="351">
        <f t="shared" si="4"/>
        <v>0</v>
      </c>
    </row>
    <row r="72" spans="1:35" ht="12">
      <c r="A72" s="1207" t="s">
        <v>445</v>
      </c>
      <c r="B72" s="1208"/>
      <c r="C72" s="1156">
        <v>94.45</v>
      </c>
      <c r="D72" s="1157">
        <v>97.79</v>
      </c>
      <c r="E72" s="1157">
        <v>94.65</v>
      </c>
      <c r="F72" s="1156">
        <v>94.99</v>
      </c>
      <c r="G72" s="1157">
        <v>98.25</v>
      </c>
      <c r="H72" s="1157">
        <v>95.11</v>
      </c>
      <c r="I72" s="1156">
        <v>95.08</v>
      </c>
      <c r="J72" s="1157">
        <v>99.18</v>
      </c>
      <c r="K72" s="455">
        <v>95.17</v>
      </c>
      <c r="L72" s="463">
        <v>0.060000000000002274</v>
      </c>
      <c r="N72" s="502"/>
      <c r="O72" s="303"/>
      <c r="P72" s="376"/>
      <c r="Q72" s="376"/>
      <c r="R72" s="376"/>
      <c r="S72" s="376"/>
      <c r="T72" s="376"/>
      <c r="U72" s="376"/>
      <c r="V72" s="376"/>
      <c r="W72" s="376"/>
      <c r="X72" s="376"/>
      <c r="Y72" s="351"/>
      <c r="Z72" s="376"/>
      <c r="AA72" s="376"/>
      <c r="AB72" s="376"/>
      <c r="AC72" s="376"/>
      <c r="AD72" s="376"/>
      <c r="AE72" s="376"/>
      <c r="AF72" s="376"/>
      <c r="AG72" s="497">
        <f>AG11</f>
        <v>0</v>
      </c>
      <c r="AH72" s="360">
        <f>AH11</f>
        <v>0</v>
      </c>
      <c r="AI72" s="351">
        <f t="shared" si="4"/>
        <v>0</v>
      </c>
    </row>
    <row r="73" spans="1:35" ht="12">
      <c r="A73" s="1209" t="s">
        <v>127</v>
      </c>
      <c r="B73" s="1210"/>
      <c r="C73" s="1158">
        <v>92.43</v>
      </c>
      <c r="D73" s="1159">
        <v>97.18</v>
      </c>
      <c r="E73" s="1159">
        <v>92.66</v>
      </c>
      <c r="F73" s="1158">
        <v>93.16</v>
      </c>
      <c r="G73" s="1159">
        <v>97.53</v>
      </c>
      <c r="H73" s="1159">
        <v>93.3</v>
      </c>
      <c r="I73" s="1158">
        <v>93.97</v>
      </c>
      <c r="J73" s="1159">
        <v>97.34</v>
      </c>
      <c r="K73" s="480">
        <v>94.03</v>
      </c>
      <c r="L73" s="484">
        <v>0.730000000000004</v>
      </c>
      <c r="M73" s="311"/>
      <c r="N73" s="502"/>
      <c r="O73" s="303"/>
      <c r="P73" s="330"/>
      <c r="Q73" s="330"/>
      <c r="R73" s="330"/>
      <c r="S73" s="330"/>
      <c r="T73" s="330"/>
      <c r="U73" s="330"/>
      <c r="V73" s="330"/>
      <c r="W73" s="330"/>
      <c r="X73" s="330"/>
      <c r="Y73" s="351"/>
      <c r="Z73" s="330"/>
      <c r="AA73" s="330"/>
      <c r="AB73" s="330"/>
      <c r="AC73" s="330"/>
      <c r="AD73" s="330"/>
      <c r="AE73" s="330"/>
      <c r="AF73" s="330"/>
      <c r="AG73" s="488">
        <f>AG13+AG15+AG17</f>
        <v>0</v>
      </c>
      <c r="AH73" s="332">
        <f>AH13+AH15+AH17</f>
        <v>0</v>
      </c>
      <c r="AI73" s="351">
        <f t="shared" si="4"/>
        <v>0</v>
      </c>
    </row>
    <row r="74" spans="1:35" ht="12">
      <c r="A74" s="361"/>
      <c r="B74" s="361"/>
      <c r="C74" s="362"/>
      <c r="D74" s="362"/>
      <c r="E74" s="362"/>
      <c r="F74" s="363"/>
      <c r="G74" s="363"/>
      <c r="H74" s="363"/>
      <c r="I74" s="363"/>
      <c r="J74" s="363"/>
      <c r="K74" s="363"/>
      <c r="L74" s="363"/>
      <c r="M74" s="354"/>
      <c r="N74" s="502"/>
      <c r="O74" s="303"/>
      <c r="P74" s="330"/>
      <c r="Q74" s="330"/>
      <c r="R74" s="330"/>
      <c r="S74" s="330"/>
      <c r="T74" s="330"/>
      <c r="U74" s="330"/>
      <c r="V74" s="330"/>
      <c r="W74" s="330"/>
      <c r="X74" s="330"/>
      <c r="Y74" s="351"/>
      <c r="Z74" s="330"/>
      <c r="AA74" s="330"/>
      <c r="AB74" s="330"/>
      <c r="AC74" s="330"/>
      <c r="AD74" s="330"/>
      <c r="AE74" s="330"/>
      <c r="AF74" s="330"/>
      <c r="AG74" s="488">
        <f>AG18+AG23+AG26+AG28+AG30</f>
        <v>0</v>
      </c>
      <c r="AH74" s="332">
        <f>AH18+AH23+AH26+AH28+AH30</f>
        <v>0</v>
      </c>
      <c r="AI74" s="351">
        <f t="shared" si="4"/>
        <v>0</v>
      </c>
    </row>
    <row r="75" spans="1:35" ht="19.5" customHeight="1">
      <c r="A75" s="364"/>
      <c r="B75" s="364"/>
      <c r="C75" s="364"/>
      <c r="D75" s="364"/>
      <c r="E75" s="364"/>
      <c r="F75" s="365"/>
      <c r="G75" s="365"/>
      <c r="H75" s="365"/>
      <c r="I75" s="365"/>
      <c r="J75" s="365"/>
      <c r="K75" s="365"/>
      <c r="L75" s="365"/>
      <c r="M75" s="354"/>
      <c r="N75" s="354"/>
      <c r="O75" s="303"/>
      <c r="P75" s="330"/>
      <c r="Q75" s="330"/>
      <c r="R75" s="330"/>
      <c r="S75" s="330"/>
      <c r="T75" s="330"/>
      <c r="U75" s="330"/>
      <c r="V75" s="330"/>
      <c r="W75" s="330"/>
      <c r="X75" s="330"/>
      <c r="Y75" s="351"/>
      <c r="Z75" s="330"/>
      <c r="AA75" s="330"/>
      <c r="AB75" s="330"/>
      <c r="AC75" s="330"/>
      <c r="AD75" s="330"/>
      <c r="AE75" s="330"/>
      <c r="AF75" s="330"/>
      <c r="AG75" s="488">
        <f>AG14+AG20+AG25+AG33+AG34</f>
        <v>0</v>
      </c>
      <c r="AH75" s="332">
        <f>AH14+AH20+AH25+AH33+AH34</f>
        <v>0</v>
      </c>
      <c r="AI75" s="351">
        <f t="shared" si="4"/>
        <v>0</v>
      </c>
    </row>
    <row r="76" spans="1:35" ht="19.5" customHeight="1">
      <c r="A76" s="323"/>
      <c r="B76" s="323"/>
      <c r="C76" s="323"/>
      <c r="D76" s="323"/>
      <c r="E76" s="323"/>
      <c r="F76" s="362"/>
      <c r="G76" s="362"/>
      <c r="H76" s="362"/>
      <c r="I76" s="362"/>
      <c r="J76" s="362"/>
      <c r="K76" s="362"/>
      <c r="L76" s="362"/>
      <c r="M76" s="354"/>
      <c r="N76" s="354"/>
      <c r="O76" s="303"/>
      <c r="P76" s="330"/>
      <c r="Q76" s="330"/>
      <c r="R76" s="330"/>
      <c r="S76" s="330"/>
      <c r="T76" s="330"/>
      <c r="U76" s="330"/>
      <c r="V76" s="330"/>
      <c r="W76" s="330"/>
      <c r="X76" s="330"/>
      <c r="Y76" s="351"/>
      <c r="Z76" s="330"/>
      <c r="AA76" s="330"/>
      <c r="AB76" s="330"/>
      <c r="AC76" s="330"/>
      <c r="AD76" s="330"/>
      <c r="AE76" s="330"/>
      <c r="AF76" s="330"/>
      <c r="AG76" s="488">
        <f>AG22+AG24+AG27+AG29+AG31+AG32</f>
        <v>0</v>
      </c>
      <c r="AH76" s="332">
        <f>AH22+AH24+AH27+AH29+AH31+AH32</f>
        <v>0</v>
      </c>
      <c r="AI76" s="351">
        <f t="shared" si="4"/>
        <v>0</v>
      </c>
    </row>
    <row r="77" spans="1:35" ht="12">
      <c r="A77" s="237"/>
      <c r="B77" s="237"/>
      <c r="C77" s="237"/>
      <c r="D77" s="237"/>
      <c r="E77" s="237"/>
      <c r="F77" s="366"/>
      <c r="G77" s="366"/>
      <c r="H77" s="366"/>
      <c r="I77" s="366"/>
      <c r="J77" s="366"/>
      <c r="K77" s="366"/>
      <c r="L77" s="366"/>
      <c r="M77" s="354"/>
      <c r="N77" s="94"/>
      <c r="O77" s="303"/>
      <c r="P77" s="514"/>
      <c r="Q77" s="514"/>
      <c r="R77" s="514"/>
      <c r="S77" s="514"/>
      <c r="T77" s="514"/>
      <c r="U77" s="514"/>
      <c r="V77" s="514"/>
      <c r="W77" s="514"/>
      <c r="X77" s="514"/>
      <c r="Y77" s="351"/>
      <c r="Z77" s="514"/>
      <c r="AA77" s="514"/>
      <c r="AB77" s="514"/>
      <c r="AC77" s="514"/>
      <c r="AD77" s="514"/>
      <c r="AE77" s="514"/>
      <c r="AF77" s="514"/>
      <c r="AG77" s="493">
        <f>AG12+AG35+AG36+AG37</f>
        <v>0</v>
      </c>
      <c r="AH77" s="353">
        <f>AH12+AH35+AH36+AH37</f>
        <v>0</v>
      </c>
      <c r="AI77" s="351">
        <f t="shared" si="4"/>
        <v>0</v>
      </c>
    </row>
    <row r="78" spans="1:35" ht="12">
      <c r="A78" s="237"/>
      <c r="B78" s="237"/>
      <c r="C78" s="237"/>
      <c r="D78" s="237"/>
      <c r="E78" s="237"/>
      <c r="F78" s="366"/>
      <c r="G78" s="366"/>
      <c r="H78" s="366"/>
      <c r="I78" s="366"/>
      <c r="J78" s="366"/>
      <c r="K78" s="366"/>
      <c r="L78" s="366"/>
      <c r="M78" s="354"/>
      <c r="N78" s="94"/>
      <c r="O78" s="303"/>
      <c r="P78" s="514"/>
      <c r="Q78" s="514"/>
      <c r="R78" s="514"/>
      <c r="S78" s="514"/>
      <c r="T78" s="514"/>
      <c r="U78" s="514"/>
      <c r="V78" s="514"/>
      <c r="W78" s="514"/>
      <c r="X78" s="514"/>
      <c r="Y78" s="351"/>
      <c r="Z78" s="514"/>
      <c r="AA78" s="514"/>
      <c r="AB78" s="514"/>
      <c r="AC78" s="514"/>
      <c r="AD78" s="514"/>
      <c r="AE78" s="514"/>
      <c r="AF78" s="514"/>
      <c r="AG78" s="493">
        <f>AG19+AG21+AG38+AG39+AG40+AG41+AG42</f>
        <v>0</v>
      </c>
      <c r="AH78" s="353">
        <f>AH19+AH21+AH38+AH39+AH40+AH41+AH42</f>
        <v>0</v>
      </c>
      <c r="AI78" s="351">
        <f t="shared" si="4"/>
        <v>0</v>
      </c>
    </row>
    <row r="79" spans="1:35" ht="12">
      <c r="A79" s="237"/>
      <c r="B79" s="237"/>
      <c r="C79" s="237"/>
      <c r="D79" s="237"/>
      <c r="E79" s="237"/>
      <c r="F79" s="366"/>
      <c r="G79" s="366"/>
      <c r="H79" s="366"/>
      <c r="I79" s="366"/>
      <c r="J79" s="366"/>
      <c r="K79" s="366"/>
      <c r="L79" s="237"/>
      <c r="M79" s="354"/>
      <c r="N79" s="109"/>
      <c r="O79" s="303"/>
      <c r="P79" s="330"/>
      <c r="Q79" s="330"/>
      <c r="R79" s="330"/>
      <c r="S79" s="330"/>
      <c r="T79" s="330"/>
      <c r="U79" s="330"/>
      <c r="V79" s="330"/>
      <c r="W79" s="330"/>
      <c r="X79" s="330"/>
      <c r="Y79" s="351"/>
      <c r="Z79" s="330"/>
      <c r="AA79" s="330"/>
      <c r="AB79" s="330"/>
      <c r="AC79" s="330"/>
      <c r="AD79" s="330"/>
      <c r="AE79" s="330"/>
      <c r="AF79" s="330"/>
      <c r="AG79" s="488">
        <f>AG43+AG44+AG45+AG46+AG51</f>
        <v>0</v>
      </c>
      <c r="AH79" s="332">
        <f>AH43+AH44+AH45+AH46+AH51</f>
        <v>0</v>
      </c>
      <c r="AI79" s="351">
        <f t="shared" si="4"/>
        <v>0</v>
      </c>
    </row>
    <row r="80" spans="1:35" ht="12">
      <c r="A80" s="237"/>
      <c r="B80" s="237"/>
      <c r="C80" s="237"/>
      <c r="D80" s="237"/>
      <c r="E80" s="237"/>
      <c r="F80" s="366"/>
      <c r="G80" s="366"/>
      <c r="H80" s="366"/>
      <c r="I80" s="366"/>
      <c r="J80" s="366"/>
      <c r="K80" s="366"/>
      <c r="L80" s="237"/>
      <c r="M80" s="354"/>
      <c r="N80" s="109"/>
      <c r="O80" s="303"/>
      <c r="P80" s="515"/>
      <c r="Q80" s="515"/>
      <c r="R80" s="515"/>
      <c r="S80" s="515"/>
      <c r="T80" s="515"/>
      <c r="U80" s="515"/>
      <c r="V80" s="515"/>
      <c r="W80" s="515"/>
      <c r="X80" s="515"/>
      <c r="Y80" s="351"/>
      <c r="Z80" s="515"/>
      <c r="AA80" s="515"/>
      <c r="AB80" s="515"/>
      <c r="AC80" s="515"/>
      <c r="AD80" s="515"/>
      <c r="AE80" s="515"/>
      <c r="AF80" s="515"/>
      <c r="AG80" s="498">
        <f>AG47+AG48</f>
        <v>0</v>
      </c>
      <c r="AH80" s="367">
        <f>AH47+AH48</f>
        <v>0</v>
      </c>
      <c r="AI80" s="351">
        <f t="shared" si="4"/>
        <v>0</v>
      </c>
    </row>
    <row r="81" spans="1:35" ht="12.75" thickBot="1">
      <c r="A81" s="237"/>
      <c r="B81" s="237"/>
      <c r="C81" s="237"/>
      <c r="D81" s="237"/>
      <c r="E81" s="237"/>
      <c r="F81" s="366"/>
      <c r="G81" s="366"/>
      <c r="H81" s="366"/>
      <c r="I81" s="366"/>
      <c r="J81" s="366"/>
      <c r="K81" s="366"/>
      <c r="L81" s="237"/>
      <c r="M81" s="354"/>
      <c r="N81" s="94"/>
      <c r="O81" s="303"/>
      <c r="P81" s="515"/>
      <c r="Q81" s="515"/>
      <c r="R81" s="515"/>
      <c r="S81" s="515"/>
      <c r="T81" s="515"/>
      <c r="U81" s="515"/>
      <c r="V81" s="515"/>
      <c r="W81" s="515"/>
      <c r="X81" s="515"/>
      <c r="Y81" s="351"/>
      <c r="Z81" s="515"/>
      <c r="AA81" s="515"/>
      <c r="AB81" s="515"/>
      <c r="AC81" s="515"/>
      <c r="AD81" s="515"/>
      <c r="AE81" s="515"/>
      <c r="AF81" s="515"/>
      <c r="AG81" s="499">
        <f>AG16+AG49+AG50</f>
        <v>0</v>
      </c>
      <c r="AH81" s="368">
        <f>AH16+AH49+AH50</f>
        <v>0</v>
      </c>
      <c r="AI81" s="351">
        <f t="shared" si="4"/>
        <v>0</v>
      </c>
    </row>
    <row r="82" spans="1:35" ht="12">
      <c r="A82" s="237"/>
      <c r="B82" s="237"/>
      <c r="C82" s="237"/>
      <c r="D82" s="237"/>
      <c r="E82" s="237"/>
      <c r="F82" s="237"/>
      <c r="G82" s="237"/>
      <c r="H82" s="237"/>
      <c r="I82" s="237"/>
      <c r="J82" s="237"/>
      <c r="K82" s="237"/>
      <c r="L82" s="237"/>
      <c r="M82" s="354"/>
      <c r="N82" s="109"/>
      <c r="O82" s="109"/>
      <c r="P82" s="330"/>
      <c r="Q82" s="330"/>
      <c r="R82" s="330"/>
      <c r="S82" s="330"/>
      <c r="T82" s="330"/>
      <c r="U82" s="330"/>
      <c r="V82" s="330"/>
      <c r="W82" s="330"/>
      <c r="X82" s="330"/>
      <c r="Y82" s="351"/>
      <c r="Z82" s="330"/>
      <c r="AA82" s="330"/>
      <c r="AB82" s="330"/>
      <c r="AC82" s="330"/>
      <c r="AD82" s="330"/>
      <c r="AE82" s="330"/>
      <c r="AF82" s="330"/>
      <c r="AG82" s="369">
        <f>SUM(AG72:AG81)</f>
        <v>0</v>
      </c>
      <c r="AH82" s="369">
        <f>SUM(AH72:AH81)</f>
        <v>0</v>
      </c>
      <c r="AI82" s="351">
        <f t="shared" si="4"/>
        <v>0</v>
      </c>
    </row>
    <row r="83" spans="1:35" ht="12">
      <c r="A83" s="237"/>
      <c r="B83" s="237"/>
      <c r="C83" s="237"/>
      <c r="D83" s="237"/>
      <c r="E83" s="237"/>
      <c r="F83" s="237"/>
      <c r="G83" s="237"/>
      <c r="H83" s="237"/>
      <c r="I83" s="237"/>
      <c r="J83" s="237"/>
      <c r="K83" s="237"/>
      <c r="L83" s="237"/>
      <c r="M83" s="354"/>
      <c r="N83" s="109"/>
      <c r="O83" s="109"/>
      <c r="P83" s="243"/>
      <c r="Q83" s="243"/>
      <c r="R83" s="243"/>
      <c r="S83" s="243"/>
      <c r="T83" s="243"/>
      <c r="U83" s="243"/>
      <c r="V83" s="243"/>
      <c r="W83" s="243"/>
      <c r="X83" s="243"/>
      <c r="Y83" s="243"/>
      <c r="Z83" s="243"/>
      <c r="AA83" s="243"/>
      <c r="AB83" s="243"/>
      <c r="AC83" s="243"/>
      <c r="AD83" s="243"/>
      <c r="AE83" s="243"/>
      <c r="AF83" s="243"/>
      <c r="AG83" s="370">
        <f>AG63-AG82</f>
        <v>0</v>
      </c>
      <c r="AH83" s="370">
        <f>AH63-AH82</f>
        <v>0</v>
      </c>
      <c r="AI83" s="370">
        <f>AI63-AI82</f>
        <v>0</v>
      </c>
    </row>
    <row r="84" spans="1:32" ht="12">
      <c r="A84" s="237"/>
      <c r="B84" s="237"/>
      <c r="C84" s="237"/>
      <c r="D84" s="237"/>
      <c r="E84" s="237"/>
      <c r="F84" s="237"/>
      <c r="G84" s="237"/>
      <c r="H84" s="237"/>
      <c r="I84" s="237"/>
      <c r="J84" s="237"/>
      <c r="K84" s="237"/>
      <c r="L84" s="237"/>
      <c r="M84" s="354"/>
      <c r="N84" s="94"/>
      <c r="O84" s="94"/>
      <c r="P84" s="318"/>
      <c r="Q84" s="318"/>
      <c r="R84" s="318"/>
      <c r="S84" s="318"/>
      <c r="T84" s="318"/>
      <c r="U84" s="318"/>
      <c r="V84" s="318"/>
      <c r="W84" s="318"/>
      <c r="X84" s="318"/>
      <c r="Y84" s="318"/>
      <c r="Z84" s="318"/>
      <c r="AA84" s="318"/>
      <c r="AB84" s="318"/>
      <c r="AC84" s="318"/>
      <c r="AD84" s="318"/>
      <c r="AE84" s="318"/>
      <c r="AF84" s="318"/>
    </row>
    <row r="85" spans="1:32" ht="12">
      <c r="A85" s="237"/>
      <c r="B85" s="237"/>
      <c r="C85" s="237"/>
      <c r="D85" s="237"/>
      <c r="E85" s="237"/>
      <c r="F85" s="237"/>
      <c r="G85" s="237"/>
      <c r="H85" s="237"/>
      <c r="I85" s="237"/>
      <c r="J85" s="237"/>
      <c r="K85" s="237"/>
      <c r="L85" s="237"/>
      <c r="M85" s="94"/>
      <c r="N85" s="94"/>
      <c r="O85" s="94"/>
      <c r="P85" s="318"/>
      <c r="Q85" s="318"/>
      <c r="R85" s="318"/>
      <c r="S85" s="318"/>
      <c r="T85" s="318"/>
      <c r="U85" s="318"/>
      <c r="V85" s="318"/>
      <c r="W85" s="318"/>
      <c r="X85" s="318"/>
      <c r="Y85" s="318"/>
      <c r="Z85" s="318"/>
      <c r="AA85" s="318"/>
      <c r="AB85" s="318"/>
      <c r="AC85" s="318"/>
      <c r="AD85" s="318"/>
      <c r="AE85" s="318"/>
      <c r="AF85" s="318"/>
    </row>
    <row r="86" spans="1:32" ht="12">
      <c r="A86" s="237"/>
      <c r="B86" s="237"/>
      <c r="C86" s="237"/>
      <c r="D86" s="237"/>
      <c r="E86" s="237"/>
      <c r="F86" s="237"/>
      <c r="G86" s="237"/>
      <c r="H86" s="237"/>
      <c r="I86" s="237"/>
      <c r="J86" s="237"/>
      <c r="K86" s="237"/>
      <c r="L86" s="237"/>
      <c r="M86" s="94"/>
      <c r="N86" s="94"/>
      <c r="O86" s="94"/>
      <c r="P86" s="318"/>
      <c r="Q86" s="318"/>
      <c r="R86" s="318"/>
      <c r="S86" s="318"/>
      <c r="T86" s="318"/>
      <c r="U86" s="318"/>
      <c r="V86" s="318"/>
      <c r="W86" s="318"/>
      <c r="X86" s="318"/>
      <c r="Y86" s="318"/>
      <c r="Z86" s="318"/>
      <c r="AA86" s="318"/>
      <c r="AB86" s="318"/>
      <c r="AC86" s="318"/>
      <c r="AD86" s="318"/>
      <c r="AE86" s="318"/>
      <c r="AF86" s="318"/>
    </row>
    <row r="87" spans="1:33" ht="12">
      <c r="A87" s="237"/>
      <c r="B87" s="237"/>
      <c r="C87" s="237"/>
      <c r="D87" s="237"/>
      <c r="E87" s="237"/>
      <c r="F87" s="237"/>
      <c r="G87" s="237"/>
      <c r="H87" s="237"/>
      <c r="I87" s="237"/>
      <c r="J87" s="237"/>
      <c r="K87" s="237"/>
      <c r="L87" s="237"/>
      <c r="N87" s="94"/>
      <c r="O87" s="94"/>
      <c r="P87" s="318"/>
      <c r="Q87" s="318"/>
      <c r="R87" s="318"/>
      <c r="S87" s="318"/>
      <c r="T87" s="318"/>
      <c r="U87" s="318"/>
      <c r="V87" s="318"/>
      <c r="W87" s="318"/>
      <c r="X87" s="318"/>
      <c r="Y87" s="516"/>
      <c r="Z87" s="517"/>
      <c r="AA87" s="517"/>
      <c r="AB87" s="517"/>
      <c r="AC87" s="517"/>
      <c r="AD87" s="517"/>
      <c r="AE87" s="517"/>
      <c r="AF87" s="94"/>
      <c r="AG87"/>
    </row>
    <row r="88" spans="1:33" ht="12">
      <c r="A88" s="237"/>
      <c r="B88" s="237"/>
      <c r="C88" s="237"/>
      <c r="D88" s="237"/>
      <c r="E88" s="237"/>
      <c r="F88" s="237"/>
      <c r="G88" s="237"/>
      <c r="H88" s="237"/>
      <c r="I88" s="237"/>
      <c r="J88" s="237"/>
      <c r="K88" s="237"/>
      <c r="L88" s="237"/>
      <c r="N88" s="94"/>
      <c r="O88" s="94"/>
      <c r="P88" s="318"/>
      <c r="Q88" s="318"/>
      <c r="R88" s="318"/>
      <c r="S88" s="318"/>
      <c r="T88" s="318"/>
      <c r="U88" s="318"/>
      <c r="V88" s="318"/>
      <c r="W88" s="318"/>
      <c r="X88" s="318"/>
      <c r="Y88" s="516"/>
      <c r="Z88" s="517"/>
      <c r="AA88" s="517"/>
      <c r="AB88" s="517"/>
      <c r="AC88" s="517"/>
      <c r="AD88" s="517"/>
      <c r="AE88" s="517"/>
      <c r="AF88" s="94"/>
      <c r="AG88"/>
    </row>
    <row r="89" spans="1:33" ht="12">
      <c r="A89" s="237"/>
      <c r="B89" s="237"/>
      <c r="C89" s="371"/>
      <c r="D89" s="371"/>
      <c r="E89" s="371"/>
      <c r="F89" s="371"/>
      <c r="G89" s="371"/>
      <c r="H89" s="371"/>
      <c r="I89" s="371"/>
      <c r="J89" s="371"/>
      <c r="K89" s="371"/>
      <c r="L89" s="371"/>
      <c r="N89" s="94"/>
      <c r="O89" s="94"/>
      <c r="P89" s="318"/>
      <c r="Q89" s="318"/>
      <c r="R89" s="318"/>
      <c r="S89" s="318"/>
      <c r="T89" s="318"/>
      <c r="U89" s="318"/>
      <c r="V89" s="318"/>
      <c r="W89" s="318"/>
      <c r="X89" s="318"/>
      <c r="Y89" s="516"/>
      <c r="Z89" s="517"/>
      <c r="AA89" s="517"/>
      <c r="AB89" s="517"/>
      <c r="AC89" s="517"/>
      <c r="AD89" s="517"/>
      <c r="AE89" s="517"/>
      <c r="AF89" s="94"/>
      <c r="AG89"/>
    </row>
    <row r="90" spans="1:33" ht="12">
      <c r="A90" s="237"/>
      <c r="B90" s="237"/>
      <c r="C90" s="371"/>
      <c r="D90" s="371"/>
      <c r="E90" s="371"/>
      <c r="F90" s="371"/>
      <c r="G90" s="371"/>
      <c r="H90" s="371"/>
      <c r="I90" s="371"/>
      <c r="J90" s="371"/>
      <c r="K90" s="371"/>
      <c r="L90" s="371"/>
      <c r="N90" s="94"/>
      <c r="O90" s="94"/>
      <c r="P90" s="318"/>
      <c r="Q90" s="318"/>
      <c r="R90" s="318"/>
      <c r="S90" s="318"/>
      <c r="T90" s="318"/>
      <c r="U90" s="318"/>
      <c r="V90" s="318"/>
      <c r="W90" s="318"/>
      <c r="X90" s="318"/>
      <c r="Y90" s="516"/>
      <c r="Z90" s="518"/>
      <c r="AA90" s="518"/>
      <c r="AB90" s="518"/>
      <c r="AC90" s="518"/>
      <c r="AD90" s="518"/>
      <c r="AE90" s="518"/>
      <c r="AF90" s="94"/>
      <c r="AG90"/>
    </row>
    <row r="91" spans="1:32" ht="12">
      <c r="A91" s="237"/>
      <c r="B91" s="237"/>
      <c r="C91" s="371"/>
      <c r="D91" s="371"/>
      <c r="E91" s="371"/>
      <c r="F91" s="371"/>
      <c r="G91" s="371"/>
      <c r="H91" s="371"/>
      <c r="I91" s="371"/>
      <c r="J91" s="371"/>
      <c r="K91" s="371"/>
      <c r="L91" s="371"/>
      <c r="N91" s="94"/>
      <c r="O91" s="94"/>
      <c r="P91" s="318"/>
      <c r="Q91" s="318"/>
      <c r="R91" s="318"/>
      <c r="S91" s="318"/>
      <c r="T91" s="318"/>
      <c r="U91" s="318"/>
      <c r="V91" s="318"/>
      <c r="W91" s="318"/>
      <c r="X91" s="318"/>
      <c r="Y91" s="238"/>
      <c r="Z91" s="318"/>
      <c r="AA91" s="318"/>
      <c r="AB91" s="318"/>
      <c r="AC91" s="318"/>
      <c r="AD91" s="318"/>
      <c r="AE91" s="318"/>
      <c r="AF91" s="318"/>
    </row>
    <row r="92" spans="1:32" ht="12">
      <c r="A92" s="237"/>
      <c r="B92" s="237"/>
      <c r="C92" s="371"/>
      <c r="D92" s="371"/>
      <c r="E92" s="371"/>
      <c r="F92" s="371"/>
      <c r="G92" s="371"/>
      <c r="H92" s="371"/>
      <c r="I92" s="371"/>
      <c r="J92" s="371"/>
      <c r="K92" s="371"/>
      <c r="L92" s="371"/>
      <c r="N92" s="94"/>
      <c r="O92" s="94"/>
      <c r="P92" s="318"/>
      <c r="Q92" s="318"/>
      <c r="R92" s="318"/>
      <c r="S92" s="318"/>
      <c r="T92" s="318"/>
      <c r="U92" s="318"/>
      <c r="V92" s="318"/>
      <c r="W92" s="318"/>
      <c r="X92" s="318"/>
      <c r="Y92" s="238"/>
      <c r="Z92" s="238"/>
      <c r="AA92" s="318"/>
      <c r="AB92" s="318"/>
      <c r="AC92" s="318"/>
      <c r="AD92" s="318"/>
      <c r="AE92" s="318"/>
      <c r="AF92" s="318"/>
    </row>
    <row r="93" spans="1:32" ht="12">
      <c r="A93" s="237"/>
      <c r="B93" s="237"/>
      <c r="C93" s="371"/>
      <c r="D93" s="371"/>
      <c r="E93" s="371"/>
      <c r="F93" s="371"/>
      <c r="G93" s="371"/>
      <c r="H93" s="371"/>
      <c r="I93" s="371"/>
      <c r="J93" s="371"/>
      <c r="K93" s="371"/>
      <c r="L93" s="371"/>
      <c r="N93" s="94"/>
      <c r="O93" s="94"/>
      <c r="P93" s="318"/>
      <c r="Q93" s="318"/>
      <c r="R93" s="318"/>
      <c r="S93" s="318"/>
      <c r="T93" s="318"/>
      <c r="U93" s="318"/>
      <c r="V93" s="318"/>
      <c r="W93" s="318"/>
      <c r="X93" s="318"/>
      <c r="Y93" s="318"/>
      <c r="Z93" s="318"/>
      <c r="AA93" s="318"/>
      <c r="AB93" s="318"/>
      <c r="AC93" s="318"/>
      <c r="AD93" s="318"/>
      <c r="AE93" s="318"/>
      <c r="AF93" s="318"/>
    </row>
    <row r="94" spans="1:32" ht="12">
      <c r="A94" s="237"/>
      <c r="B94" s="237"/>
      <c r="C94" s="371"/>
      <c r="D94" s="371"/>
      <c r="E94" s="371"/>
      <c r="F94" s="371"/>
      <c r="G94" s="371"/>
      <c r="H94" s="371"/>
      <c r="I94" s="371"/>
      <c r="J94" s="371"/>
      <c r="K94" s="371"/>
      <c r="L94" s="371"/>
      <c r="N94" s="94"/>
      <c r="O94" s="94"/>
      <c r="P94" s="318"/>
      <c r="Q94" s="318"/>
      <c r="R94" s="318"/>
      <c r="S94" s="318"/>
      <c r="T94" s="318"/>
      <c r="U94" s="318"/>
      <c r="V94" s="318"/>
      <c r="W94" s="318"/>
      <c r="X94" s="318"/>
      <c r="Y94" s="519"/>
      <c r="Z94" s="519"/>
      <c r="AA94" s="318"/>
      <c r="AB94" s="318"/>
      <c r="AC94" s="318"/>
      <c r="AD94" s="318"/>
      <c r="AE94" s="318"/>
      <c r="AF94" s="318"/>
    </row>
    <row r="95" spans="1:32" ht="12">
      <c r="A95" s="237"/>
      <c r="B95" s="237"/>
      <c r="C95" s="371"/>
      <c r="D95" s="371"/>
      <c r="E95" s="371"/>
      <c r="F95" s="371"/>
      <c r="G95" s="371"/>
      <c r="H95" s="371"/>
      <c r="I95" s="371"/>
      <c r="J95" s="371"/>
      <c r="K95" s="371"/>
      <c r="L95" s="371"/>
      <c r="N95" s="94"/>
      <c r="O95" s="94"/>
      <c r="P95" s="318"/>
      <c r="Q95" s="318"/>
      <c r="R95" s="318"/>
      <c r="S95" s="318"/>
      <c r="T95" s="318"/>
      <c r="U95" s="318"/>
      <c r="V95" s="318"/>
      <c r="W95" s="318"/>
      <c r="X95" s="318"/>
      <c r="Y95" s="519"/>
      <c r="Z95" s="519"/>
      <c r="AA95" s="318"/>
      <c r="AB95" s="318"/>
      <c r="AC95" s="318"/>
      <c r="AD95" s="318"/>
      <c r="AE95" s="318"/>
      <c r="AF95" s="318"/>
    </row>
    <row r="96" spans="1:32" ht="12">
      <c r="A96" s="237"/>
      <c r="B96" s="237"/>
      <c r="C96" s="237"/>
      <c r="D96" s="237"/>
      <c r="E96" s="237"/>
      <c r="F96" s="237"/>
      <c r="G96" s="237"/>
      <c r="H96" s="237"/>
      <c r="I96" s="237"/>
      <c r="J96" s="237"/>
      <c r="K96" s="237"/>
      <c r="L96" s="237"/>
      <c r="N96" s="94"/>
      <c r="O96" s="94"/>
      <c r="P96" s="318"/>
      <c r="Q96" s="318"/>
      <c r="R96" s="318"/>
      <c r="S96" s="318"/>
      <c r="T96" s="318"/>
      <c r="U96" s="318"/>
      <c r="V96" s="318"/>
      <c r="W96" s="318"/>
      <c r="X96" s="318"/>
      <c r="Y96" s="519"/>
      <c r="Z96" s="519"/>
      <c r="AA96" s="318"/>
      <c r="AB96" s="318"/>
      <c r="AC96" s="318"/>
      <c r="AD96" s="318"/>
      <c r="AE96" s="318"/>
      <c r="AF96" s="318"/>
    </row>
    <row r="97" spans="1:32" ht="12">
      <c r="A97" s="237"/>
      <c r="B97" s="237"/>
      <c r="C97" s="237"/>
      <c r="D97" s="237"/>
      <c r="E97" s="237"/>
      <c r="F97" s="237"/>
      <c r="G97" s="237"/>
      <c r="H97" s="237"/>
      <c r="I97" s="237"/>
      <c r="J97" s="237"/>
      <c r="K97" s="237"/>
      <c r="L97" s="237"/>
      <c r="N97" s="94"/>
      <c r="O97" s="94"/>
      <c r="P97" s="318"/>
      <c r="Q97" s="318"/>
      <c r="R97" s="318"/>
      <c r="S97" s="318"/>
      <c r="T97" s="318"/>
      <c r="U97" s="318"/>
      <c r="V97" s="318"/>
      <c r="W97" s="318"/>
      <c r="X97" s="318"/>
      <c r="Y97" s="520"/>
      <c r="Z97" s="520"/>
      <c r="AA97" s="318"/>
      <c r="AB97" s="318"/>
      <c r="AC97" s="318"/>
      <c r="AD97" s="318"/>
      <c r="AE97" s="318"/>
      <c r="AF97" s="318"/>
    </row>
    <row r="98" spans="1:32" ht="12">
      <c r="A98" s="237"/>
      <c r="B98" s="237"/>
      <c r="C98" s="237"/>
      <c r="D98" s="237"/>
      <c r="E98" s="237"/>
      <c r="F98" s="237"/>
      <c r="G98" s="237"/>
      <c r="H98" s="237"/>
      <c r="I98" s="237"/>
      <c r="J98" s="237"/>
      <c r="K98" s="237"/>
      <c r="L98" s="237"/>
      <c r="N98" s="94"/>
      <c r="O98" s="94"/>
      <c r="P98" s="318"/>
      <c r="Q98" s="318"/>
      <c r="R98" s="318"/>
      <c r="S98" s="318"/>
      <c r="T98" s="318"/>
      <c r="U98" s="318"/>
      <c r="V98" s="318"/>
      <c r="W98" s="318"/>
      <c r="X98" s="318"/>
      <c r="Y98" s="520"/>
      <c r="Z98" s="520"/>
      <c r="AA98" s="318"/>
      <c r="AB98" s="318"/>
      <c r="AC98" s="318"/>
      <c r="AD98" s="318"/>
      <c r="AE98" s="318"/>
      <c r="AF98" s="318"/>
    </row>
    <row r="99" spans="1:32" ht="12">
      <c r="A99" s="237"/>
      <c r="B99" s="237"/>
      <c r="C99" s="237"/>
      <c r="D99" s="237"/>
      <c r="E99" s="237"/>
      <c r="F99" s="237"/>
      <c r="G99" s="237"/>
      <c r="H99" s="237"/>
      <c r="I99" s="237"/>
      <c r="J99" s="237"/>
      <c r="K99" s="237"/>
      <c r="L99" s="237"/>
      <c r="N99" s="94"/>
      <c r="O99" s="94"/>
      <c r="P99" s="318"/>
      <c r="Q99" s="318"/>
      <c r="R99" s="318"/>
      <c r="S99" s="318"/>
      <c r="T99" s="318"/>
      <c r="U99" s="318"/>
      <c r="V99" s="318"/>
      <c r="W99" s="318"/>
      <c r="X99" s="318"/>
      <c r="Y99" s="520"/>
      <c r="Z99" s="520"/>
      <c r="AA99" s="318"/>
      <c r="AB99" s="318"/>
      <c r="AC99" s="318"/>
      <c r="AD99" s="318"/>
      <c r="AE99" s="318"/>
      <c r="AF99" s="318"/>
    </row>
    <row r="100" spans="1:32" ht="12">
      <c r="A100" s="237"/>
      <c r="B100" s="237"/>
      <c r="C100" s="237"/>
      <c r="D100" s="237"/>
      <c r="E100" s="237"/>
      <c r="F100" s="237"/>
      <c r="G100" s="237"/>
      <c r="H100" s="237"/>
      <c r="I100" s="237"/>
      <c r="J100" s="237"/>
      <c r="K100" s="237"/>
      <c r="L100" s="237"/>
      <c r="N100" s="94"/>
      <c r="O100" s="94"/>
      <c r="P100" s="318"/>
      <c r="Q100" s="318"/>
      <c r="R100" s="318"/>
      <c r="S100" s="318"/>
      <c r="T100" s="318"/>
      <c r="U100" s="318"/>
      <c r="V100" s="318"/>
      <c r="W100" s="318"/>
      <c r="X100" s="318"/>
      <c r="Y100" s="318"/>
      <c r="Z100" s="318"/>
      <c r="AA100" s="318"/>
      <c r="AB100" s="318"/>
      <c r="AC100" s="318"/>
      <c r="AD100" s="318"/>
      <c r="AE100" s="318"/>
      <c r="AF100" s="318"/>
    </row>
    <row r="101" spans="1:32" ht="12">
      <c r="A101" s="237"/>
      <c r="B101" s="237"/>
      <c r="C101" s="237"/>
      <c r="D101" s="237"/>
      <c r="E101" s="237"/>
      <c r="F101" s="237"/>
      <c r="G101" s="237"/>
      <c r="H101" s="237"/>
      <c r="I101" s="237"/>
      <c r="J101" s="237"/>
      <c r="K101" s="237"/>
      <c r="L101" s="237"/>
      <c r="N101" s="94"/>
      <c r="O101" s="94"/>
      <c r="P101" s="318"/>
      <c r="Q101" s="318"/>
      <c r="R101" s="318"/>
      <c r="S101" s="318"/>
      <c r="T101" s="318"/>
      <c r="U101" s="318"/>
      <c r="V101" s="318"/>
      <c r="W101" s="318"/>
      <c r="X101" s="318"/>
      <c r="Y101" s="318"/>
      <c r="Z101" s="318"/>
      <c r="AA101" s="318"/>
      <c r="AB101" s="318"/>
      <c r="AC101" s="318"/>
      <c r="AD101" s="318"/>
      <c r="AE101" s="318"/>
      <c r="AF101" s="318"/>
    </row>
    <row r="102" spans="1:32" ht="12">
      <c r="A102" s="237"/>
      <c r="B102" s="237"/>
      <c r="C102" s="237"/>
      <c r="D102" s="237"/>
      <c r="E102" s="237"/>
      <c r="F102" s="237"/>
      <c r="G102" s="237"/>
      <c r="H102" s="237"/>
      <c r="I102" s="237"/>
      <c r="J102" s="237"/>
      <c r="K102" s="237"/>
      <c r="L102" s="237"/>
      <c r="N102" s="94"/>
      <c r="O102" s="94"/>
      <c r="P102" s="318"/>
      <c r="Q102" s="318"/>
      <c r="R102" s="318"/>
      <c r="S102" s="318"/>
      <c r="T102" s="318"/>
      <c r="U102" s="318"/>
      <c r="V102" s="318"/>
      <c r="W102" s="318"/>
      <c r="X102" s="318"/>
      <c r="Y102" s="318"/>
      <c r="Z102" s="318"/>
      <c r="AA102" s="318"/>
      <c r="AB102" s="318"/>
      <c r="AC102" s="318"/>
      <c r="AD102" s="318"/>
      <c r="AE102" s="318"/>
      <c r="AF102" s="318"/>
    </row>
    <row r="103" spans="1:32" ht="12">
      <c r="A103" s="237"/>
      <c r="B103" s="237"/>
      <c r="C103" s="237"/>
      <c r="D103" s="237"/>
      <c r="E103" s="237"/>
      <c r="F103" s="237"/>
      <c r="G103" s="237"/>
      <c r="H103" s="237"/>
      <c r="I103" s="237"/>
      <c r="J103" s="237"/>
      <c r="K103" s="237"/>
      <c r="L103" s="237"/>
      <c r="N103" s="94"/>
      <c r="O103" s="94"/>
      <c r="P103" s="318"/>
      <c r="Q103" s="318"/>
      <c r="R103" s="318"/>
      <c r="S103" s="318"/>
      <c r="T103" s="318"/>
      <c r="U103" s="318"/>
      <c r="V103" s="318"/>
      <c r="W103" s="318"/>
      <c r="X103" s="318"/>
      <c r="Y103" s="318"/>
      <c r="Z103" s="318"/>
      <c r="AA103" s="318"/>
      <c r="AB103" s="318"/>
      <c r="AC103" s="318"/>
      <c r="AD103" s="318"/>
      <c r="AE103" s="318"/>
      <c r="AF103" s="318"/>
    </row>
    <row r="104" spans="1:32" ht="12">
      <c r="A104" s="237"/>
      <c r="B104" s="237"/>
      <c r="C104" s="237"/>
      <c r="D104" s="237"/>
      <c r="E104" s="237"/>
      <c r="F104" s="237"/>
      <c r="G104" s="237"/>
      <c r="H104" s="237"/>
      <c r="I104" s="237"/>
      <c r="J104" s="237"/>
      <c r="K104" s="237"/>
      <c r="L104" s="237"/>
      <c r="N104" s="94"/>
      <c r="O104" s="94"/>
      <c r="P104" s="318"/>
      <c r="Q104" s="318"/>
      <c r="R104" s="318"/>
      <c r="S104" s="318"/>
      <c r="T104" s="318"/>
      <c r="U104" s="318"/>
      <c r="V104" s="318"/>
      <c r="W104" s="318"/>
      <c r="X104" s="318"/>
      <c r="Y104" s="318"/>
      <c r="Z104" s="318"/>
      <c r="AA104" s="318"/>
      <c r="AB104" s="318"/>
      <c r="AC104" s="318"/>
      <c r="AD104" s="318"/>
      <c r="AE104" s="318"/>
      <c r="AF104" s="318"/>
    </row>
    <row r="105" spans="1:32" ht="12">
      <c r="A105" s="237"/>
      <c r="B105" s="237"/>
      <c r="C105" s="237"/>
      <c r="D105" s="237"/>
      <c r="E105" s="237"/>
      <c r="F105" s="237"/>
      <c r="G105" s="237"/>
      <c r="H105" s="237"/>
      <c r="I105" s="237"/>
      <c r="J105" s="237"/>
      <c r="K105" s="237"/>
      <c r="L105" s="237"/>
      <c r="N105" s="94"/>
      <c r="O105" s="94"/>
      <c r="P105" s="318"/>
      <c r="Q105" s="318"/>
      <c r="R105" s="318"/>
      <c r="S105" s="318"/>
      <c r="T105" s="318"/>
      <c r="U105" s="318"/>
      <c r="V105" s="318"/>
      <c r="W105" s="318"/>
      <c r="X105" s="318"/>
      <c r="Y105" s="318"/>
      <c r="Z105" s="318"/>
      <c r="AA105" s="318"/>
      <c r="AB105" s="318"/>
      <c r="AC105" s="318"/>
      <c r="AD105" s="318"/>
      <c r="AE105" s="318"/>
      <c r="AF105" s="318"/>
    </row>
    <row r="106" spans="1:32" ht="12">
      <c r="A106" s="237"/>
      <c r="B106" s="237"/>
      <c r="C106" s="237"/>
      <c r="D106" s="237"/>
      <c r="E106" s="237"/>
      <c r="F106" s="237"/>
      <c r="G106" s="237"/>
      <c r="H106" s="237"/>
      <c r="I106" s="237"/>
      <c r="J106" s="237"/>
      <c r="K106" s="237"/>
      <c r="L106" s="237"/>
      <c r="N106" s="94"/>
      <c r="O106" s="94"/>
      <c r="P106" s="318"/>
      <c r="Q106" s="318"/>
      <c r="R106" s="318"/>
      <c r="S106" s="318"/>
      <c r="T106" s="318"/>
      <c r="U106" s="318"/>
      <c r="V106" s="318"/>
      <c r="W106" s="318"/>
      <c r="X106" s="318"/>
      <c r="Y106" s="318"/>
      <c r="Z106" s="318"/>
      <c r="AA106" s="318"/>
      <c r="AB106" s="318"/>
      <c r="AC106" s="318"/>
      <c r="AD106" s="318"/>
      <c r="AE106" s="318"/>
      <c r="AF106" s="318"/>
    </row>
    <row r="107" spans="1:32" ht="12">
      <c r="A107" s="237"/>
      <c r="B107" s="237"/>
      <c r="C107" s="237"/>
      <c r="D107" s="237"/>
      <c r="E107" s="237"/>
      <c r="F107" s="237"/>
      <c r="G107" s="237"/>
      <c r="H107" s="237"/>
      <c r="I107" s="237"/>
      <c r="J107" s="237"/>
      <c r="K107" s="237"/>
      <c r="L107" s="237"/>
      <c r="N107" s="94"/>
      <c r="O107" s="94"/>
      <c r="P107" s="318"/>
      <c r="Q107" s="318"/>
      <c r="R107" s="318"/>
      <c r="S107" s="318"/>
      <c r="T107" s="318"/>
      <c r="U107" s="318"/>
      <c r="V107" s="318"/>
      <c r="W107" s="318"/>
      <c r="X107" s="318"/>
      <c r="Y107" s="318"/>
      <c r="Z107" s="318"/>
      <c r="AA107" s="318"/>
      <c r="AB107" s="318"/>
      <c r="AC107" s="318"/>
      <c r="AD107" s="318"/>
      <c r="AE107" s="318"/>
      <c r="AF107" s="318"/>
    </row>
    <row r="108" spans="1:32" ht="12">
      <c r="A108" s="237"/>
      <c r="B108" s="237"/>
      <c r="C108" s="237"/>
      <c r="D108" s="237"/>
      <c r="E108" s="237"/>
      <c r="F108" s="237"/>
      <c r="G108" s="237"/>
      <c r="H108" s="237"/>
      <c r="I108" s="237"/>
      <c r="J108" s="237"/>
      <c r="K108" s="237"/>
      <c r="L108" s="237"/>
      <c r="N108" s="94"/>
      <c r="O108" s="94"/>
      <c r="P108" s="318"/>
      <c r="Q108" s="318"/>
      <c r="R108" s="318"/>
      <c r="S108" s="318"/>
      <c r="T108" s="318"/>
      <c r="U108" s="318"/>
      <c r="V108" s="318"/>
      <c r="W108" s="318"/>
      <c r="X108" s="318"/>
      <c r="Y108" s="318"/>
      <c r="Z108" s="318"/>
      <c r="AA108" s="318"/>
      <c r="AB108" s="318"/>
      <c r="AC108" s="318"/>
      <c r="AD108" s="318"/>
      <c r="AE108" s="318"/>
      <c r="AF108" s="318"/>
    </row>
    <row r="109" spans="1:32" ht="12">
      <c r="A109" s="237"/>
      <c r="B109" s="237"/>
      <c r="C109" s="237"/>
      <c r="D109" s="237"/>
      <c r="E109" s="237"/>
      <c r="F109" s="237"/>
      <c r="G109" s="237"/>
      <c r="H109" s="237"/>
      <c r="I109" s="237"/>
      <c r="J109" s="237"/>
      <c r="K109" s="237"/>
      <c r="L109" s="237"/>
      <c r="N109" s="94"/>
      <c r="O109" s="94"/>
      <c r="P109" s="318"/>
      <c r="Q109" s="318"/>
      <c r="R109" s="318"/>
      <c r="S109" s="318"/>
      <c r="T109" s="318"/>
      <c r="U109" s="318"/>
      <c r="V109" s="318"/>
      <c r="W109" s="318"/>
      <c r="X109" s="318"/>
      <c r="Y109" s="318"/>
      <c r="Z109" s="318"/>
      <c r="AA109" s="318"/>
      <c r="AB109" s="318"/>
      <c r="AC109" s="318"/>
      <c r="AD109" s="318"/>
      <c r="AE109" s="318"/>
      <c r="AF109" s="318"/>
    </row>
    <row r="110" spans="1:32" ht="12">
      <c r="A110" s="237"/>
      <c r="B110" s="237"/>
      <c r="C110" s="237"/>
      <c r="D110" s="237"/>
      <c r="E110" s="237"/>
      <c r="F110" s="237"/>
      <c r="G110" s="237"/>
      <c r="H110" s="237"/>
      <c r="I110" s="237"/>
      <c r="J110" s="237"/>
      <c r="K110" s="237"/>
      <c r="L110" s="237"/>
      <c r="N110" s="94"/>
      <c r="O110" s="94"/>
      <c r="P110" s="318"/>
      <c r="Q110" s="318"/>
      <c r="R110" s="318"/>
      <c r="S110" s="318"/>
      <c r="T110" s="318"/>
      <c r="U110" s="318"/>
      <c r="V110" s="318"/>
      <c r="W110" s="318"/>
      <c r="X110" s="318"/>
      <c r="Y110" s="318"/>
      <c r="Z110" s="318"/>
      <c r="AA110" s="318"/>
      <c r="AB110" s="318"/>
      <c r="AC110" s="318"/>
      <c r="AD110" s="318"/>
      <c r="AE110" s="318"/>
      <c r="AF110" s="318"/>
    </row>
    <row r="111" spans="1:32" ht="12">
      <c r="A111" s="237"/>
      <c r="B111" s="237"/>
      <c r="C111" s="237"/>
      <c r="D111" s="237"/>
      <c r="E111" s="237"/>
      <c r="F111" s="237"/>
      <c r="G111" s="237"/>
      <c r="H111" s="237"/>
      <c r="I111" s="237"/>
      <c r="J111" s="237"/>
      <c r="K111" s="237"/>
      <c r="L111" s="237"/>
      <c r="N111" s="94"/>
      <c r="O111" s="94"/>
      <c r="P111" s="318"/>
      <c r="Q111" s="318"/>
      <c r="R111" s="318"/>
      <c r="S111" s="318"/>
      <c r="T111" s="318"/>
      <c r="U111" s="318"/>
      <c r="V111" s="318"/>
      <c r="W111" s="318"/>
      <c r="X111" s="318"/>
      <c r="Y111" s="318"/>
      <c r="Z111" s="318"/>
      <c r="AA111" s="318"/>
      <c r="AB111" s="318"/>
      <c r="AC111" s="318"/>
      <c r="AD111" s="318"/>
      <c r="AE111" s="318"/>
      <c r="AF111" s="318"/>
    </row>
    <row r="112" spans="1:32" ht="12">
      <c r="A112" s="237"/>
      <c r="B112" s="237"/>
      <c r="C112" s="237"/>
      <c r="D112" s="237"/>
      <c r="E112" s="237"/>
      <c r="F112" s="237"/>
      <c r="G112" s="237"/>
      <c r="H112" s="237"/>
      <c r="I112" s="237"/>
      <c r="J112" s="237"/>
      <c r="K112" s="237"/>
      <c r="L112" s="237"/>
      <c r="N112" s="94"/>
      <c r="O112" s="94"/>
      <c r="P112" s="318"/>
      <c r="Q112" s="318"/>
      <c r="R112" s="318"/>
      <c r="S112" s="318"/>
      <c r="T112" s="318"/>
      <c r="U112" s="318"/>
      <c r="V112" s="318"/>
      <c r="W112" s="318"/>
      <c r="X112" s="318"/>
      <c r="Y112" s="318"/>
      <c r="Z112" s="318"/>
      <c r="AA112" s="318"/>
      <c r="AB112" s="318"/>
      <c r="AC112" s="318"/>
      <c r="AD112" s="318"/>
      <c r="AE112" s="318"/>
      <c r="AF112" s="318"/>
    </row>
    <row r="113" spans="1:32" ht="12">
      <c r="A113" s="237"/>
      <c r="B113" s="237"/>
      <c r="C113" s="237"/>
      <c r="D113" s="237"/>
      <c r="E113" s="237"/>
      <c r="F113" s="237"/>
      <c r="G113" s="237"/>
      <c r="H113" s="237"/>
      <c r="I113" s="237"/>
      <c r="J113" s="237"/>
      <c r="K113" s="237"/>
      <c r="L113" s="237"/>
      <c r="N113" s="94"/>
      <c r="O113" s="94"/>
      <c r="P113" s="318"/>
      <c r="Q113" s="318"/>
      <c r="R113" s="318"/>
      <c r="S113" s="318"/>
      <c r="T113" s="318"/>
      <c r="U113" s="318"/>
      <c r="V113" s="318"/>
      <c r="W113" s="318"/>
      <c r="X113" s="318"/>
      <c r="Y113" s="318"/>
      <c r="Z113" s="318"/>
      <c r="AA113" s="318"/>
      <c r="AB113" s="318"/>
      <c r="AC113" s="318"/>
      <c r="AD113" s="318"/>
      <c r="AE113" s="318"/>
      <c r="AF113" s="318"/>
    </row>
    <row r="114" spans="1:12" ht="12">
      <c r="A114" s="237"/>
      <c r="B114" s="237"/>
      <c r="C114" s="237"/>
      <c r="D114" s="237"/>
      <c r="E114" s="237"/>
      <c r="F114" s="237"/>
      <c r="G114" s="237"/>
      <c r="H114" s="237"/>
      <c r="I114" s="237"/>
      <c r="J114" s="237"/>
      <c r="K114" s="237"/>
      <c r="L114" s="237"/>
    </row>
    <row r="115" spans="1:12" ht="12">
      <c r="A115" s="237"/>
      <c r="B115" s="237"/>
      <c r="C115" s="237"/>
      <c r="D115" s="237"/>
      <c r="E115" s="237"/>
      <c r="F115" s="237"/>
      <c r="G115" s="237"/>
      <c r="H115" s="237"/>
      <c r="I115" s="237"/>
      <c r="J115" s="237"/>
      <c r="K115" s="237"/>
      <c r="L115" s="237"/>
    </row>
    <row r="116" spans="1:12" ht="12">
      <c r="A116" s="237"/>
      <c r="B116" s="237"/>
      <c r="C116" s="237"/>
      <c r="D116" s="237"/>
      <c r="E116" s="237"/>
      <c r="F116" s="237"/>
      <c r="G116" s="237"/>
      <c r="H116" s="237"/>
      <c r="I116" s="237"/>
      <c r="J116" s="237"/>
      <c r="K116" s="237"/>
      <c r="L116" s="237"/>
    </row>
    <row r="117" spans="1:12" ht="12">
      <c r="A117" s="237"/>
      <c r="B117" s="237"/>
      <c r="C117" s="237"/>
      <c r="D117" s="237"/>
      <c r="E117" s="237"/>
      <c r="F117" s="237"/>
      <c r="G117" s="237"/>
      <c r="H117" s="237"/>
      <c r="I117" s="237"/>
      <c r="J117" s="237"/>
      <c r="K117" s="237"/>
      <c r="L117" s="237"/>
    </row>
    <row r="118" spans="1:12" ht="12">
      <c r="A118" s="237"/>
      <c r="B118" s="237"/>
      <c r="C118" s="237"/>
      <c r="D118" s="237"/>
      <c r="E118" s="237"/>
      <c r="F118" s="237"/>
      <c r="G118" s="237"/>
      <c r="H118" s="237"/>
      <c r="I118" s="237"/>
      <c r="J118" s="237"/>
      <c r="K118" s="237"/>
      <c r="L118" s="237"/>
    </row>
    <row r="119" spans="1:12" ht="12">
      <c r="A119" s="237"/>
      <c r="B119" s="237"/>
      <c r="C119" s="237"/>
      <c r="D119" s="237"/>
      <c r="E119" s="237"/>
      <c r="F119" s="237"/>
      <c r="G119" s="237"/>
      <c r="H119" s="237"/>
      <c r="I119" s="237"/>
      <c r="J119" s="237"/>
      <c r="K119" s="237"/>
      <c r="L119" s="237"/>
    </row>
    <row r="120" spans="1:12" ht="12">
      <c r="A120" s="237"/>
      <c r="B120" s="237"/>
      <c r="C120" s="237"/>
      <c r="D120" s="237"/>
      <c r="E120" s="237"/>
      <c r="F120" s="237"/>
      <c r="G120" s="237"/>
      <c r="H120" s="237"/>
      <c r="I120" s="237"/>
      <c r="J120" s="237"/>
      <c r="K120" s="237"/>
      <c r="L120" s="237"/>
    </row>
    <row r="121" spans="1:12" ht="12">
      <c r="A121" s="237"/>
      <c r="B121" s="237"/>
      <c r="C121" s="237"/>
      <c r="D121" s="237"/>
      <c r="E121" s="237"/>
      <c r="F121" s="237"/>
      <c r="G121" s="237"/>
      <c r="H121" s="237"/>
      <c r="I121" s="237"/>
      <c r="J121" s="237"/>
      <c r="K121" s="237"/>
      <c r="L121" s="237"/>
    </row>
    <row r="122" spans="1:12" ht="12">
      <c r="A122" s="237"/>
      <c r="B122" s="237"/>
      <c r="C122" s="237"/>
      <c r="D122" s="237"/>
      <c r="E122" s="237"/>
      <c r="F122" s="237"/>
      <c r="G122" s="237"/>
      <c r="H122" s="237"/>
      <c r="I122" s="237"/>
      <c r="J122" s="237"/>
      <c r="K122" s="237"/>
      <c r="L122" s="237"/>
    </row>
    <row r="123" spans="1:12" ht="12">
      <c r="A123" s="237"/>
      <c r="B123" s="237"/>
      <c r="C123" s="237"/>
      <c r="D123" s="237"/>
      <c r="E123" s="237"/>
      <c r="F123" s="237"/>
      <c r="G123" s="237"/>
      <c r="H123" s="237"/>
      <c r="I123" s="237"/>
      <c r="J123" s="237"/>
      <c r="K123" s="237"/>
      <c r="L123" s="237"/>
    </row>
    <row r="124" spans="1:12" ht="12">
      <c r="A124" s="237"/>
      <c r="B124" s="237"/>
      <c r="C124" s="237"/>
      <c r="D124" s="237"/>
      <c r="E124" s="237"/>
      <c r="F124" s="237"/>
      <c r="G124" s="237"/>
      <c r="H124" s="237"/>
      <c r="I124" s="237"/>
      <c r="J124" s="237"/>
      <c r="K124" s="237"/>
      <c r="L124" s="237"/>
    </row>
    <row r="125" spans="1:12" ht="12">
      <c r="A125" s="237"/>
      <c r="B125" s="237"/>
      <c r="C125" s="237"/>
      <c r="D125" s="237"/>
      <c r="E125" s="237"/>
      <c r="F125" s="237"/>
      <c r="G125" s="237"/>
      <c r="H125" s="237"/>
      <c r="I125" s="237"/>
      <c r="J125" s="237"/>
      <c r="K125" s="237"/>
      <c r="L125" s="237"/>
    </row>
    <row r="126" spans="1:12" ht="12">
      <c r="A126" s="237"/>
      <c r="B126" s="237"/>
      <c r="C126" s="237"/>
      <c r="D126" s="237"/>
      <c r="E126" s="237"/>
      <c r="F126" s="237"/>
      <c r="G126" s="237"/>
      <c r="H126" s="237"/>
      <c r="I126" s="237"/>
      <c r="J126" s="237"/>
      <c r="K126" s="237"/>
      <c r="L126" s="237"/>
    </row>
    <row r="127" spans="1:12" ht="12">
      <c r="A127" s="237"/>
      <c r="B127" s="237"/>
      <c r="C127" s="237"/>
      <c r="D127" s="237"/>
      <c r="E127" s="237"/>
      <c r="F127" s="237"/>
      <c r="G127" s="237"/>
      <c r="H127" s="237"/>
      <c r="I127" s="237"/>
      <c r="J127" s="237"/>
      <c r="K127" s="237"/>
      <c r="L127" s="237"/>
    </row>
    <row r="128" spans="1:12" ht="12">
      <c r="A128" s="237"/>
      <c r="B128" s="237"/>
      <c r="C128" s="237"/>
      <c r="D128" s="237"/>
      <c r="E128" s="237"/>
      <c r="F128" s="237"/>
      <c r="G128" s="237"/>
      <c r="H128" s="237"/>
      <c r="I128" s="237"/>
      <c r="J128" s="237"/>
      <c r="K128" s="237"/>
      <c r="L128" s="237"/>
    </row>
    <row r="129" spans="1:12" ht="12">
      <c r="A129" s="237"/>
      <c r="B129" s="237"/>
      <c r="C129" s="237"/>
      <c r="D129" s="237"/>
      <c r="E129" s="237"/>
      <c r="F129" s="237"/>
      <c r="G129" s="237"/>
      <c r="H129" s="237"/>
      <c r="I129" s="237"/>
      <c r="J129" s="237"/>
      <c r="K129" s="237"/>
      <c r="L129" s="237"/>
    </row>
  </sheetData>
  <sheetProtection/>
  <mergeCells count="13">
    <mergeCell ref="A73:B73"/>
    <mergeCell ref="A67:B67"/>
    <mergeCell ref="A68:B68"/>
    <mergeCell ref="A69:B69"/>
    <mergeCell ref="A70:B70"/>
    <mergeCell ref="A71:B71"/>
    <mergeCell ref="A72:B72"/>
    <mergeCell ref="A3:A4"/>
    <mergeCell ref="B3:B4"/>
    <mergeCell ref="A62:B63"/>
    <mergeCell ref="A64:B64"/>
    <mergeCell ref="A65:B65"/>
    <mergeCell ref="A66:B66"/>
  </mergeCells>
  <printOptions horizontalCentered="1"/>
  <pageMargins left="0" right="0" top="0.7086614173228347" bottom="0.1968503937007874" header="0.42" footer="0.5118110236220472"/>
  <pageSetup blackAndWhite="1" horizontalDpi="300" verticalDpi="300" orientation="portrait" pageOrder="overThenDown" paperSize="9" scale="62" r:id="rId1"/>
  <headerFooter alignWithMargins="0">
    <oddHeader>&amp;C&amp;F</oddHeader>
    <oddFooter>&amp;C&amp;A</oddFooter>
  </headerFooter>
  <colBreaks count="1" manualBreakCount="1">
    <brk id="12" max="59" man="1"/>
  </colBreaks>
</worksheet>
</file>

<file path=xl/worksheets/sheet23.xml><?xml version="1.0" encoding="utf-8"?>
<worksheet xmlns="http://schemas.openxmlformats.org/spreadsheetml/2006/main" xmlns:r="http://schemas.openxmlformats.org/officeDocument/2006/relationships">
  <sheetPr>
    <pageSetUpPr fitToPage="1"/>
  </sheetPr>
  <dimension ref="A1:AF59"/>
  <sheetViews>
    <sheetView view="pageBreakPreview" zoomScale="85" zoomScaleSheetLayoutView="85" zoomScalePageLayoutView="0" workbookViewId="0" topLeftCell="A1">
      <selection activeCell="G26" sqref="G26"/>
    </sheetView>
  </sheetViews>
  <sheetFormatPr defaultColWidth="9.00390625" defaultRowHeight="15.75" customHeight="1"/>
  <cols>
    <col min="1" max="1" width="7.625" style="1390" customWidth="1"/>
    <col min="2" max="2" width="16.00390625" style="1390" customWidth="1"/>
    <col min="3" max="3" width="19.375" style="1390" customWidth="1"/>
    <col min="4" max="4" width="12.875" style="1390" customWidth="1"/>
    <col min="5" max="8" width="7.75390625" style="1390" customWidth="1"/>
    <col min="9" max="9" width="32.75390625" style="1755" customWidth="1"/>
    <col min="10" max="10" width="9.75390625" style="1390" customWidth="1"/>
    <col min="11" max="28" width="7.75390625" style="1390" customWidth="1"/>
    <col min="29" max="31" width="10.75390625" style="1390" customWidth="1"/>
    <col min="32" max="32" width="17.75390625" style="1390" customWidth="1"/>
    <col min="33" max="16384" width="9.125" style="1390" customWidth="1"/>
  </cols>
  <sheetData>
    <row r="1" spans="1:32" ht="21" customHeight="1" thickBot="1">
      <c r="A1" s="1386"/>
      <c r="B1" s="1387" t="s">
        <v>796</v>
      </c>
      <c r="C1" s="1386"/>
      <c r="D1" s="1386"/>
      <c r="E1" s="1388"/>
      <c r="F1" s="1388"/>
      <c r="G1" s="1388"/>
      <c r="H1" s="1388"/>
      <c r="I1" s="1389"/>
      <c r="J1" s="1386"/>
      <c r="K1" s="1386"/>
      <c r="L1" s="1386"/>
      <c r="M1" s="1386"/>
      <c r="N1" s="1386"/>
      <c r="O1" s="1386"/>
      <c r="P1" s="1386"/>
      <c r="Q1" s="1386"/>
      <c r="R1" s="1386"/>
      <c r="S1" s="1386"/>
      <c r="T1" s="1386"/>
      <c r="U1" s="1386"/>
      <c r="V1" s="1386"/>
      <c r="W1" s="1386"/>
      <c r="X1" s="1386"/>
      <c r="Y1" s="1386"/>
      <c r="Z1" s="1386"/>
      <c r="AA1" s="1386"/>
      <c r="AB1" s="1386"/>
      <c r="AC1" s="1386"/>
      <c r="AD1" s="1386"/>
      <c r="AE1" s="1386"/>
      <c r="AF1" s="1386"/>
    </row>
    <row r="2" spans="1:32" s="1404" customFormat="1" ht="17.25" customHeight="1" thickBot="1">
      <c r="A2" s="1391" t="s">
        <v>797</v>
      </c>
      <c r="B2" s="1392" t="s">
        <v>798</v>
      </c>
      <c r="C2" s="1393" t="s">
        <v>799</v>
      </c>
      <c r="D2" s="1394" t="s">
        <v>800</v>
      </c>
      <c r="E2" s="1394" t="s">
        <v>801</v>
      </c>
      <c r="F2" s="1395"/>
      <c r="G2" s="1395"/>
      <c r="H2" s="1396"/>
      <c r="I2" s="1397" t="s">
        <v>802</v>
      </c>
      <c r="J2" s="1398" t="s">
        <v>803</v>
      </c>
      <c r="K2" s="1399"/>
      <c r="L2" s="1399"/>
      <c r="M2" s="1399"/>
      <c r="N2" s="1399"/>
      <c r="O2" s="1400" t="s">
        <v>804</v>
      </c>
      <c r="P2" s="1401"/>
      <c r="Q2" s="1401"/>
      <c r="R2" s="1401"/>
      <c r="S2" s="1401"/>
      <c r="T2" s="1401"/>
      <c r="U2" s="1401"/>
      <c r="V2" s="1401"/>
      <c r="W2" s="1401"/>
      <c r="X2" s="1401"/>
      <c r="Y2" s="1401"/>
      <c r="Z2" s="1401"/>
      <c r="AA2" s="1401"/>
      <c r="AB2" s="1401"/>
      <c r="AC2" s="1401"/>
      <c r="AD2" s="1401"/>
      <c r="AE2" s="1402"/>
      <c r="AF2" s="1403" t="s">
        <v>805</v>
      </c>
    </row>
    <row r="3" spans="1:32" s="1404" customFormat="1" ht="15.75" customHeight="1" thickBot="1">
      <c r="A3" s="1405"/>
      <c r="B3" s="1406"/>
      <c r="C3" s="1407"/>
      <c r="D3" s="1408"/>
      <c r="E3" s="1409"/>
      <c r="F3" s="1410"/>
      <c r="G3" s="1410"/>
      <c r="H3" s="1411"/>
      <c r="I3" s="1412"/>
      <c r="J3" s="1413"/>
      <c r="K3" s="1414"/>
      <c r="L3" s="1414"/>
      <c r="M3" s="1414"/>
      <c r="N3" s="1414"/>
      <c r="O3" s="1400" t="s">
        <v>806</v>
      </c>
      <c r="P3" s="1415"/>
      <c r="Q3" s="1416" t="s">
        <v>807</v>
      </c>
      <c r="R3" s="1415"/>
      <c r="S3" s="1416" t="s">
        <v>808</v>
      </c>
      <c r="T3" s="1415"/>
      <c r="U3" s="1416" t="s">
        <v>809</v>
      </c>
      <c r="V3" s="1415"/>
      <c r="W3" s="1416" t="s">
        <v>810</v>
      </c>
      <c r="X3" s="1415"/>
      <c r="Y3" s="1416" t="s">
        <v>811</v>
      </c>
      <c r="Z3" s="1415"/>
      <c r="AA3" s="1416" t="s">
        <v>812</v>
      </c>
      <c r="AB3" s="1401"/>
      <c r="AC3" s="1417" t="s">
        <v>813</v>
      </c>
      <c r="AD3" s="1418"/>
      <c r="AE3" s="1419"/>
      <c r="AF3" s="1420"/>
    </row>
    <row r="4" spans="1:32" s="1404" customFormat="1" ht="15.75" customHeight="1" thickBot="1">
      <c r="A4" s="1421"/>
      <c r="B4" s="1422" t="s">
        <v>814</v>
      </c>
      <c r="C4" s="1423"/>
      <c r="D4" s="1409"/>
      <c r="E4" s="1424" t="s">
        <v>815</v>
      </c>
      <c r="F4" s="1425" t="s">
        <v>816</v>
      </c>
      <c r="G4" s="1425" t="s">
        <v>817</v>
      </c>
      <c r="H4" s="1426" t="s">
        <v>818</v>
      </c>
      <c r="I4" s="1427"/>
      <c r="J4" s="1428" t="s">
        <v>819</v>
      </c>
      <c r="K4" s="1429" t="s">
        <v>820</v>
      </c>
      <c r="L4" s="1429" t="s">
        <v>821</v>
      </c>
      <c r="M4" s="1429" t="s">
        <v>822</v>
      </c>
      <c r="N4" s="1430" t="s">
        <v>823</v>
      </c>
      <c r="O4" s="1431" t="s">
        <v>824</v>
      </c>
      <c r="P4" s="1432" t="s">
        <v>825</v>
      </c>
      <c r="Q4" s="1433" t="s">
        <v>824</v>
      </c>
      <c r="R4" s="1432" t="s">
        <v>825</v>
      </c>
      <c r="S4" s="1433" t="s">
        <v>824</v>
      </c>
      <c r="T4" s="1432" t="s">
        <v>825</v>
      </c>
      <c r="U4" s="1433" t="s">
        <v>824</v>
      </c>
      <c r="V4" s="1432" t="s">
        <v>825</v>
      </c>
      <c r="W4" s="1433" t="s">
        <v>824</v>
      </c>
      <c r="X4" s="1432" t="s">
        <v>825</v>
      </c>
      <c r="Y4" s="1433" t="s">
        <v>824</v>
      </c>
      <c r="Z4" s="1432" t="s">
        <v>825</v>
      </c>
      <c r="AA4" s="1433" t="s">
        <v>824</v>
      </c>
      <c r="AB4" s="1432" t="s">
        <v>825</v>
      </c>
      <c r="AC4" s="1431" t="s">
        <v>824</v>
      </c>
      <c r="AD4" s="1432" t="s">
        <v>825</v>
      </c>
      <c r="AE4" s="1434" t="s">
        <v>826</v>
      </c>
      <c r="AF4" s="1435" t="s">
        <v>827</v>
      </c>
    </row>
    <row r="5" spans="1:32" s="1404" customFormat="1" ht="6.75" customHeight="1">
      <c r="A5" s="1436"/>
      <c r="B5" s="1437"/>
      <c r="C5" s="1437"/>
      <c r="D5" s="1438"/>
      <c r="E5" s="1439"/>
      <c r="F5" s="1392"/>
      <c r="G5" s="1392"/>
      <c r="H5" s="1440"/>
      <c r="I5" s="1441"/>
      <c r="J5" s="1442"/>
      <c r="K5" s="1443"/>
      <c r="L5" s="1443"/>
      <c r="M5" s="1443"/>
      <c r="N5" s="1444"/>
      <c r="O5" s="1445"/>
      <c r="P5" s="1446"/>
      <c r="Q5" s="1447"/>
      <c r="R5" s="1446"/>
      <c r="S5" s="1447"/>
      <c r="T5" s="1446"/>
      <c r="U5" s="1447"/>
      <c r="V5" s="1446"/>
      <c r="W5" s="1447"/>
      <c r="X5" s="1446"/>
      <c r="Y5" s="1447"/>
      <c r="Z5" s="1446"/>
      <c r="AA5" s="1447"/>
      <c r="AB5" s="1446"/>
      <c r="AC5" s="1445"/>
      <c r="AD5" s="1446"/>
      <c r="AE5" s="1448"/>
      <c r="AF5" s="1420"/>
    </row>
    <row r="6" spans="1:32" s="1404" customFormat="1" ht="18" customHeight="1">
      <c r="A6" s="1449"/>
      <c r="B6" s="1450" t="s">
        <v>828</v>
      </c>
      <c r="C6" s="1451"/>
      <c r="D6" s="1452"/>
      <c r="E6" s="1453">
        <v>7</v>
      </c>
      <c r="F6" s="1454">
        <v>24</v>
      </c>
      <c r="G6" s="1454">
        <v>4</v>
      </c>
      <c r="H6" s="1455">
        <v>0</v>
      </c>
      <c r="I6" s="1456"/>
      <c r="J6" s="1457">
        <v>65</v>
      </c>
      <c r="K6" s="1458">
        <v>0</v>
      </c>
      <c r="L6" s="1458">
        <v>0</v>
      </c>
      <c r="M6" s="1458">
        <v>0</v>
      </c>
      <c r="N6" s="1459">
        <v>65</v>
      </c>
      <c r="O6" s="1460">
        <v>46</v>
      </c>
      <c r="P6" s="1461">
        <v>8</v>
      </c>
      <c r="Q6" s="1462">
        <v>8</v>
      </c>
      <c r="R6" s="1461">
        <v>1</v>
      </c>
      <c r="S6" s="1462">
        <v>1</v>
      </c>
      <c r="T6" s="1461">
        <v>0</v>
      </c>
      <c r="U6" s="1462">
        <v>63</v>
      </c>
      <c r="V6" s="1461">
        <v>5</v>
      </c>
      <c r="W6" s="1462">
        <v>68</v>
      </c>
      <c r="X6" s="1461">
        <v>9</v>
      </c>
      <c r="Y6" s="1462">
        <v>67</v>
      </c>
      <c r="Z6" s="1461">
        <v>12</v>
      </c>
      <c r="AA6" s="1462">
        <v>14</v>
      </c>
      <c r="AB6" s="1461">
        <v>0</v>
      </c>
      <c r="AC6" s="1460">
        <v>267</v>
      </c>
      <c r="AD6" s="1461">
        <v>35</v>
      </c>
      <c r="AE6" s="1463">
        <v>302</v>
      </c>
      <c r="AF6" s="1464">
        <v>25</v>
      </c>
    </row>
    <row r="7" spans="1:32" s="1404" customFormat="1" ht="18" customHeight="1">
      <c r="A7" s="1449"/>
      <c r="B7" s="1450" t="s">
        <v>829</v>
      </c>
      <c r="C7" s="1451"/>
      <c r="D7" s="1452"/>
      <c r="E7" s="1453">
        <v>7</v>
      </c>
      <c r="F7" s="1454">
        <v>24</v>
      </c>
      <c r="G7" s="1454">
        <v>4</v>
      </c>
      <c r="H7" s="1455">
        <v>0</v>
      </c>
      <c r="I7" s="1456"/>
      <c r="J7" s="1457">
        <v>65</v>
      </c>
      <c r="K7" s="1458">
        <v>0</v>
      </c>
      <c r="L7" s="1458">
        <v>0</v>
      </c>
      <c r="M7" s="1458">
        <v>0</v>
      </c>
      <c r="N7" s="1459">
        <v>65</v>
      </c>
      <c r="O7" s="1460">
        <v>50</v>
      </c>
      <c r="P7" s="1461">
        <v>7</v>
      </c>
      <c r="Q7" s="1462">
        <v>9</v>
      </c>
      <c r="R7" s="1461">
        <v>1</v>
      </c>
      <c r="S7" s="1462">
        <v>1</v>
      </c>
      <c r="T7" s="1461">
        <v>0</v>
      </c>
      <c r="U7" s="1462">
        <v>61</v>
      </c>
      <c r="V7" s="1461">
        <v>5</v>
      </c>
      <c r="W7" s="1462">
        <v>71</v>
      </c>
      <c r="X7" s="1461">
        <v>10</v>
      </c>
      <c r="Y7" s="1462">
        <v>69</v>
      </c>
      <c r="Z7" s="1461">
        <v>17</v>
      </c>
      <c r="AA7" s="1462">
        <v>13</v>
      </c>
      <c r="AB7" s="1461">
        <v>0</v>
      </c>
      <c r="AC7" s="1460">
        <v>274</v>
      </c>
      <c r="AD7" s="1461">
        <v>40</v>
      </c>
      <c r="AE7" s="1463">
        <v>314</v>
      </c>
      <c r="AF7" s="1464">
        <v>26</v>
      </c>
    </row>
    <row r="8" spans="1:32" s="1404" customFormat="1" ht="18" customHeight="1">
      <c r="A8" s="1449"/>
      <c r="B8" s="1450" t="s">
        <v>830</v>
      </c>
      <c r="C8" s="1451"/>
      <c r="D8" s="1452"/>
      <c r="E8" s="1452">
        <v>8</v>
      </c>
      <c r="F8" s="1451">
        <v>23</v>
      </c>
      <c r="G8" s="1454">
        <v>4</v>
      </c>
      <c r="H8" s="1465">
        <v>0</v>
      </c>
      <c r="I8" s="1456"/>
      <c r="J8" s="1457">
        <v>65</v>
      </c>
      <c r="K8" s="1458">
        <v>0</v>
      </c>
      <c r="L8" s="1458">
        <v>0</v>
      </c>
      <c r="M8" s="1458">
        <v>0</v>
      </c>
      <c r="N8" s="1459">
        <v>65</v>
      </c>
      <c r="O8" s="1460">
        <v>50</v>
      </c>
      <c r="P8" s="1461">
        <v>7</v>
      </c>
      <c r="Q8" s="1462">
        <v>9</v>
      </c>
      <c r="R8" s="1461">
        <v>1</v>
      </c>
      <c r="S8" s="1462">
        <v>1</v>
      </c>
      <c r="T8" s="1461">
        <v>0</v>
      </c>
      <c r="U8" s="1462">
        <v>58</v>
      </c>
      <c r="V8" s="1461">
        <v>9</v>
      </c>
      <c r="W8" s="1462">
        <v>69</v>
      </c>
      <c r="X8" s="1461">
        <v>12</v>
      </c>
      <c r="Y8" s="1462">
        <v>64</v>
      </c>
      <c r="Z8" s="1461">
        <v>11</v>
      </c>
      <c r="AA8" s="1462">
        <v>10</v>
      </c>
      <c r="AB8" s="1461">
        <v>0</v>
      </c>
      <c r="AC8" s="1460">
        <v>261</v>
      </c>
      <c r="AD8" s="1461">
        <v>40</v>
      </c>
      <c r="AE8" s="1463">
        <v>301</v>
      </c>
      <c r="AF8" s="1464">
        <v>27</v>
      </c>
    </row>
    <row r="9" spans="1:32" s="1466" customFormat="1" ht="18" customHeight="1">
      <c r="A9" s="1449"/>
      <c r="B9" s="1450" t="s">
        <v>831</v>
      </c>
      <c r="C9" s="1451"/>
      <c r="D9" s="1452"/>
      <c r="E9" s="1452">
        <v>8</v>
      </c>
      <c r="F9" s="1451">
        <v>23</v>
      </c>
      <c r="G9" s="1454">
        <v>4</v>
      </c>
      <c r="H9" s="1465">
        <v>0</v>
      </c>
      <c r="I9" s="1456"/>
      <c r="J9" s="1457">
        <v>65</v>
      </c>
      <c r="K9" s="1458">
        <v>0</v>
      </c>
      <c r="L9" s="1458">
        <v>0</v>
      </c>
      <c r="M9" s="1458">
        <v>0</v>
      </c>
      <c r="N9" s="1459">
        <v>65</v>
      </c>
      <c r="O9" s="1460">
        <v>49</v>
      </c>
      <c r="P9" s="1461">
        <v>8</v>
      </c>
      <c r="Q9" s="1462">
        <v>9</v>
      </c>
      <c r="R9" s="1461">
        <v>1</v>
      </c>
      <c r="S9" s="1462">
        <v>1</v>
      </c>
      <c r="T9" s="1461">
        <v>0</v>
      </c>
      <c r="U9" s="1462">
        <v>59</v>
      </c>
      <c r="V9" s="1461">
        <v>11</v>
      </c>
      <c r="W9" s="1462">
        <v>66</v>
      </c>
      <c r="X9" s="1461">
        <v>11</v>
      </c>
      <c r="Y9" s="1462">
        <v>64</v>
      </c>
      <c r="Z9" s="1461">
        <v>11</v>
      </c>
      <c r="AA9" s="1462">
        <v>12</v>
      </c>
      <c r="AB9" s="1461">
        <v>0</v>
      </c>
      <c r="AC9" s="1460">
        <v>260</v>
      </c>
      <c r="AD9" s="1461">
        <v>42</v>
      </c>
      <c r="AE9" s="1463">
        <v>302</v>
      </c>
      <c r="AF9" s="1464">
        <v>28</v>
      </c>
    </row>
    <row r="10" spans="1:32" s="1466" customFormat="1" ht="18" customHeight="1">
      <c r="A10" s="1449"/>
      <c r="B10" s="1450" t="s">
        <v>832</v>
      </c>
      <c r="C10" s="1451"/>
      <c r="D10" s="1452"/>
      <c r="E10" s="1452">
        <f>SUM(E12:E56)-E17-E22-E26-E29-E31-E35-E41-E47-E50-E55</f>
        <v>7</v>
      </c>
      <c r="F10" s="1454">
        <f>SUM(F12:F56)-F17-F22-F26-F29-F31-F35-F41-F47-F50-F55</f>
        <v>24</v>
      </c>
      <c r="G10" s="1454">
        <f>SUM(G12:G56)-G17-G22-G26-G29-G31-G35-G41-G47-G50-G55</f>
        <v>4</v>
      </c>
      <c r="H10" s="1465">
        <f>SUM(H12:H56)-H17-H22-H26-H29-H31-H35-H41-H47-H50-H55</f>
        <v>0</v>
      </c>
      <c r="I10" s="1456"/>
      <c r="J10" s="1457">
        <f aca="true" t="shared" si="0" ref="J10:AE10">SUM(J12:J56)-J17-J22-J26-J29-J31-J35-J41-J47-J50-J55</f>
        <v>65</v>
      </c>
      <c r="K10" s="1458">
        <f t="shared" si="0"/>
        <v>0</v>
      </c>
      <c r="L10" s="1458">
        <f t="shared" si="0"/>
        <v>0</v>
      </c>
      <c r="M10" s="1458">
        <f t="shared" si="0"/>
        <v>0</v>
      </c>
      <c r="N10" s="1459">
        <f t="shared" si="0"/>
        <v>65</v>
      </c>
      <c r="O10" s="1460">
        <f t="shared" si="0"/>
        <v>49</v>
      </c>
      <c r="P10" s="1461">
        <f t="shared" si="0"/>
        <v>10</v>
      </c>
      <c r="Q10" s="1462">
        <f t="shared" si="0"/>
        <v>10</v>
      </c>
      <c r="R10" s="1461">
        <f t="shared" si="0"/>
        <v>1</v>
      </c>
      <c r="S10" s="1462">
        <f t="shared" si="0"/>
        <v>1</v>
      </c>
      <c r="T10" s="1461">
        <f t="shared" si="0"/>
        <v>0</v>
      </c>
      <c r="U10" s="1462">
        <f t="shared" si="0"/>
        <v>60</v>
      </c>
      <c r="V10" s="1461">
        <f t="shared" si="0"/>
        <v>12</v>
      </c>
      <c r="W10" s="1462">
        <f t="shared" si="0"/>
        <v>66</v>
      </c>
      <c r="X10" s="1461">
        <f t="shared" si="0"/>
        <v>12</v>
      </c>
      <c r="Y10" s="1462">
        <f t="shared" si="0"/>
        <v>63</v>
      </c>
      <c r="Z10" s="1461">
        <f t="shared" si="0"/>
        <v>12</v>
      </c>
      <c r="AA10" s="1462">
        <f t="shared" si="0"/>
        <v>11</v>
      </c>
      <c r="AB10" s="1461">
        <f t="shared" si="0"/>
        <v>0</v>
      </c>
      <c r="AC10" s="1460">
        <f t="shared" si="0"/>
        <v>260</v>
      </c>
      <c r="AD10" s="1461">
        <f t="shared" si="0"/>
        <v>47</v>
      </c>
      <c r="AE10" s="1463">
        <f t="shared" si="0"/>
        <v>307</v>
      </c>
      <c r="AF10" s="1464">
        <v>29</v>
      </c>
    </row>
    <row r="11" spans="1:32" s="1404" customFormat="1" ht="6.75" customHeight="1" thickBot="1">
      <c r="A11" s="1467"/>
      <c r="B11" s="1468"/>
      <c r="C11" s="1469"/>
      <c r="D11" s="1470"/>
      <c r="E11" s="1471"/>
      <c r="F11" s="1472"/>
      <c r="G11" s="1472"/>
      <c r="H11" s="1469"/>
      <c r="I11" s="1473"/>
      <c r="J11" s="1474"/>
      <c r="K11" s="1475"/>
      <c r="L11" s="1475"/>
      <c r="M11" s="1475"/>
      <c r="N11" s="1476"/>
      <c r="O11" s="1477"/>
      <c r="P11" s="1478"/>
      <c r="Q11" s="1479"/>
      <c r="R11" s="1478"/>
      <c r="S11" s="1479"/>
      <c r="T11" s="1478"/>
      <c r="U11" s="1479"/>
      <c r="V11" s="1478"/>
      <c r="W11" s="1479"/>
      <c r="X11" s="1478"/>
      <c r="Y11" s="1479"/>
      <c r="Z11" s="1478"/>
      <c r="AA11" s="1479"/>
      <c r="AB11" s="1480"/>
      <c r="AC11" s="1477"/>
      <c r="AD11" s="1478"/>
      <c r="AE11" s="1481"/>
      <c r="AF11" s="1482"/>
    </row>
    <row r="12" spans="1:32" s="1404" customFormat="1" ht="18" customHeight="1">
      <c r="A12" s="1483">
        <v>2</v>
      </c>
      <c r="B12" s="1484" t="s">
        <v>833</v>
      </c>
      <c r="C12" s="1485" t="s">
        <v>834</v>
      </c>
      <c r="D12" s="1486" t="s">
        <v>835</v>
      </c>
      <c r="E12" s="1487"/>
      <c r="F12" s="1488">
        <v>1</v>
      </c>
      <c r="G12" s="1489"/>
      <c r="H12" s="1490"/>
      <c r="I12" s="1491" t="s">
        <v>836</v>
      </c>
      <c r="J12" s="1492">
        <v>0</v>
      </c>
      <c r="K12" s="1493">
        <v>0</v>
      </c>
      <c r="L12" s="1493">
        <v>0</v>
      </c>
      <c r="M12" s="1493">
        <v>0</v>
      </c>
      <c r="N12" s="1494">
        <v>0</v>
      </c>
      <c r="O12" s="1495">
        <v>1</v>
      </c>
      <c r="P12" s="1496"/>
      <c r="Q12" s="1497"/>
      <c r="R12" s="1496"/>
      <c r="S12" s="1497"/>
      <c r="T12" s="1496"/>
      <c r="U12" s="1497">
        <v>2</v>
      </c>
      <c r="V12" s="1496"/>
      <c r="W12" s="1497">
        <v>2</v>
      </c>
      <c r="X12" s="1496"/>
      <c r="Y12" s="1497">
        <v>3</v>
      </c>
      <c r="Z12" s="1496"/>
      <c r="AA12" s="1497"/>
      <c r="AB12" s="1496"/>
      <c r="AC12" s="1498">
        <v>8</v>
      </c>
      <c r="AD12" s="1496">
        <v>0</v>
      </c>
      <c r="AE12" s="1490">
        <v>8</v>
      </c>
      <c r="AF12" s="1499" t="s">
        <v>837</v>
      </c>
    </row>
    <row r="13" spans="1:32" s="1404" customFormat="1" ht="18" customHeight="1">
      <c r="A13" s="1500">
        <v>6</v>
      </c>
      <c r="B13" s="1501" t="s">
        <v>838</v>
      </c>
      <c r="C13" s="1502" t="s">
        <v>839</v>
      </c>
      <c r="D13" s="1503" t="s">
        <v>840</v>
      </c>
      <c r="E13" s="1504">
        <v>1</v>
      </c>
      <c r="F13" s="1505"/>
      <c r="G13" s="1505"/>
      <c r="H13" s="1506"/>
      <c r="I13" s="1507" t="s">
        <v>841</v>
      </c>
      <c r="J13" s="1508">
        <v>0</v>
      </c>
      <c r="K13" s="1505">
        <v>0</v>
      </c>
      <c r="L13" s="1505">
        <v>0</v>
      </c>
      <c r="M13" s="1505">
        <v>0</v>
      </c>
      <c r="N13" s="1509">
        <v>0</v>
      </c>
      <c r="O13" s="1510">
        <v>1</v>
      </c>
      <c r="P13" s="1511">
        <v>1</v>
      </c>
      <c r="Q13" s="1512"/>
      <c r="R13" s="1511"/>
      <c r="S13" s="1512"/>
      <c r="T13" s="1511"/>
      <c r="U13" s="1512"/>
      <c r="V13" s="1511"/>
      <c r="W13" s="1512">
        <v>1</v>
      </c>
      <c r="X13" s="1511"/>
      <c r="Y13" s="1512">
        <v>1</v>
      </c>
      <c r="Z13" s="1511"/>
      <c r="AA13" s="1512"/>
      <c r="AB13" s="1511"/>
      <c r="AC13" s="1513">
        <v>3</v>
      </c>
      <c r="AD13" s="1511">
        <v>1</v>
      </c>
      <c r="AE13" s="1514">
        <v>4</v>
      </c>
      <c r="AF13" s="1515" t="s">
        <v>842</v>
      </c>
    </row>
    <row r="14" spans="1:32" s="1404" customFormat="1" ht="18" customHeight="1">
      <c r="A14" s="1516"/>
      <c r="B14" s="1517"/>
      <c r="C14" s="1518" t="s">
        <v>843</v>
      </c>
      <c r="D14" s="1519" t="s">
        <v>844</v>
      </c>
      <c r="E14" s="1520"/>
      <c r="F14" s="1521"/>
      <c r="G14" s="1522">
        <v>1</v>
      </c>
      <c r="H14" s="1523"/>
      <c r="I14" s="1524" t="s">
        <v>845</v>
      </c>
      <c r="J14" s="1525">
        <v>19</v>
      </c>
      <c r="K14" s="1521">
        <v>0</v>
      </c>
      <c r="L14" s="1521">
        <v>0</v>
      </c>
      <c r="M14" s="1521">
        <v>0</v>
      </c>
      <c r="N14" s="1526">
        <v>19</v>
      </c>
      <c r="O14" s="1527">
        <v>3</v>
      </c>
      <c r="P14" s="1528"/>
      <c r="Q14" s="1529"/>
      <c r="R14" s="1528"/>
      <c r="S14" s="1529">
        <v>1</v>
      </c>
      <c r="T14" s="1528"/>
      <c r="U14" s="1529">
        <v>6</v>
      </c>
      <c r="V14" s="1528"/>
      <c r="W14" s="1529">
        <v>15</v>
      </c>
      <c r="X14" s="1528">
        <v>1</v>
      </c>
      <c r="Y14" s="1529">
        <v>6</v>
      </c>
      <c r="Z14" s="1528"/>
      <c r="AA14" s="1529">
        <v>8</v>
      </c>
      <c r="AB14" s="1528"/>
      <c r="AC14" s="1530">
        <v>39</v>
      </c>
      <c r="AD14" s="1528">
        <v>1</v>
      </c>
      <c r="AE14" s="1514">
        <v>40</v>
      </c>
      <c r="AF14" s="1531" t="s">
        <v>846</v>
      </c>
    </row>
    <row r="15" spans="1:32" s="1404" customFormat="1" ht="18" customHeight="1">
      <c r="A15" s="1516"/>
      <c r="B15" s="1517"/>
      <c r="C15" s="1518" t="s">
        <v>847</v>
      </c>
      <c r="D15" s="1519" t="s">
        <v>848</v>
      </c>
      <c r="E15" s="1520"/>
      <c r="F15" s="1522"/>
      <c r="G15" s="1522">
        <v>1</v>
      </c>
      <c r="H15" s="1523"/>
      <c r="I15" s="1532" t="s">
        <v>849</v>
      </c>
      <c r="J15" s="1525">
        <v>19</v>
      </c>
      <c r="K15" s="1521">
        <v>0</v>
      </c>
      <c r="L15" s="1521">
        <v>0</v>
      </c>
      <c r="M15" s="1521">
        <v>0</v>
      </c>
      <c r="N15" s="1526">
        <v>19</v>
      </c>
      <c r="O15" s="1527">
        <v>1</v>
      </c>
      <c r="P15" s="1528"/>
      <c r="Q15" s="1529"/>
      <c r="R15" s="1528"/>
      <c r="S15" s="1529"/>
      <c r="T15" s="1528"/>
      <c r="U15" s="1529">
        <v>1</v>
      </c>
      <c r="V15" s="1528"/>
      <c r="W15" s="1529">
        <v>2</v>
      </c>
      <c r="X15" s="1528"/>
      <c r="Y15" s="1529">
        <v>1</v>
      </c>
      <c r="Z15" s="1528"/>
      <c r="AA15" s="1529"/>
      <c r="AB15" s="1528"/>
      <c r="AC15" s="1530">
        <v>5</v>
      </c>
      <c r="AD15" s="1528">
        <v>0</v>
      </c>
      <c r="AE15" s="1514">
        <v>5</v>
      </c>
      <c r="AF15" s="1531" t="s">
        <v>850</v>
      </c>
    </row>
    <row r="16" spans="1:32" s="1404" customFormat="1" ht="18" customHeight="1">
      <c r="A16" s="1516"/>
      <c r="B16" s="1517"/>
      <c r="C16" s="1518" t="s">
        <v>851</v>
      </c>
      <c r="D16" s="1533" t="s">
        <v>852</v>
      </c>
      <c r="E16" s="1534"/>
      <c r="F16" s="1522">
        <v>1</v>
      </c>
      <c r="G16" s="1535"/>
      <c r="H16" s="1523"/>
      <c r="I16" s="1536" t="s">
        <v>853</v>
      </c>
      <c r="J16" s="1537">
        <v>0</v>
      </c>
      <c r="K16" s="1538">
        <v>0</v>
      </c>
      <c r="L16" s="1538">
        <v>0</v>
      </c>
      <c r="M16" s="1538">
        <v>0</v>
      </c>
      <c r="N16" s="1539">
        <v>0</v>
      </c>
      <c r="O16" s="1540">
        <v>2</v>
      </c>
      <c r="P16" s="1541">
        <v>2</v>
      </c>
      <c r="Q16" s="1542"/>
      <c r="R16" s="1541"/>
      <c r="S16" s="1542"/>
      <c r="T16" s="1541"/>
      <c r="U16" s="1542">
        <v>1</v>
      </c>
      <c r="V16" s="1541">
        <v>1</v>
      </c>
      <c r="W16" s="1542">
        <v>1</v>
      </c>
      <c r="X16" s="1541">
        <v>1</v>
      </c>
      <c r="Y16" s="1542">
        <v>2</v>
      </c>
      <c r="Z16" s="1541">
        <v>2</v>
      </c>
      <c r="AA16" s="1542"/>
      <c r="AB16" s="1541"/>
      <c r="AC16" s="1543">
        <v>6</v>
      </c>
      <c r="AD16" s="1541">
        <v>6</v>
      </c>
      <c r="AE16" s="1514">
        <v>12</v>
      </c>
      <c r="AF16" s="1544" t="s">
        <v>854</v>
      </c>
    </row>
    <row r="17" spans="1:32" s="1404" customFormat="1" ht="18" customHeight="1">
      <c r="A17" s="1545"/>
      <c r="B17" s="1546"/>
      <c r="C17" s="1547" t="s">
        <v>855</v>
      </c>
      <c r="D17" s="1519"/>
      <c r="E17" s="1548">
        <f>SUM(E13:E16)</f>
        <v>1</v>
      </c>
      <c r="F17" s="1549">
        <f>SUM(F13:F16)</f>
        <v>1</v>
      </c>
      <c r="G17" s="1549">
        <f>SUM(G13:G16)</f>
        <v>2</v>
      </c>
      <c r="H17" s="1550">
        <f>SUM(H13:H16)</f>
        <v>0</v>
      </c>
      <c r="I17" s="1551"/>
      <c r="J17" s="1552">
        <v>38</v>
      </c>
      <c r="K17" s="1553">
        <v>0</v>
      </c>
      <c r="L17" s="1553">
        <v>0</v>
      </c>
      <c r="M17" s="1553">
        <v>0</v>
      </c>
      <c r="N17" s="1554">
        <v>38</v>
      </c>
      <c r="O17" s="1555">
        <v>7</v>
      </c>
      <c r="P17" s="1556">
        <v>3</v>
      </c>
      <c r="Q17" s="1557">
        <v>0</v>
      </c>
      <c r="R17" s="1556">
        <v>0</v>
      </c>
      <c r="S17" s="1557">
        <v>1</v>
      </c>
      <c r="T17" s="1556">
        <v>0</v>
      </c>
      <c r="U17" s="1557">
        <v>8</v>
      </c>
      <c r="V17" s="1556">
        <v>1</v>
      </c>
      <c r="W17" s="1557">
        <v>19</v>
      </c>
      <c r="X17" s="1556">
        <v>2</v>
      </c>
      <c r="Y17" s="1557">
        <v>10</v>
      </c>
      <c r="Z17" s="1556">
        <v>2</v>
      </c>
      <c r="AA17" s="1557">
        <v>8</v>
      </c>
      <c r="AB17" s="1556">
        <v>0</v>
      </c>
      <c r="AC17" s="1558">
        <v>53</v>
      </c>
      <c r="AD17" s="1556">
        <v>8</v>
      </c>
      <c r="AE17" s="1550">
        <v>61</v>
      </c>
      <c r="AF17" s="1559" t="s">
        <v>856</v>
      </c>
    </row>
    <row r="18" spans="1:32" s="1404" customFormat="1" ht="18" customHeight="1">
      <c r="A18" s="1560" t="s">
        <v>857</v>
      </c>
      <c r="B18" s="1561" t="s">
        <v>858</v>
      </c>
      <c r="C18" s="1562" t="s">
        <v>859</v>
      </c>
      <c r="D18" s="1563" t="s">
        <v>860</v>
      </c>
      <c r="E18" s="1564"/>
      <c r="F18" s="1565">
        <v>1</v>
      </c>
      <c r="G18" s="1566"/>
      <c r="H18" s="1567"/>
      <c r="I18" s="1568" t="s">
        <v>861</v>
      </c>
      <c r="J18" s="1569">
        <v>0</v>
      </c>
      <c r="K18" s="1570">
        <v>0</v>
      </c>
      <c r="L18" s="1570">
        <v>0</v>
      </c>
      <c r="M18" s="1570">
        <v>0</v>
      </c>
      <c r="N18" s="1571">
        <v>0</v>
      </c>
      <c r="O18" s="1572">
        <v>1</v>
      </c>
      <c r="P18" s="1573"/>
      <c r="Q18" s="1574">
        <v>2</v>
      </c>
      <c r="R18" s="1573"/>
      <c r="S18" s="1574"/>
      <c r="T18" s="1573"/>
      <c r="U18" s="1574">
        <v>2</v>
      </c>
      <c r="V18" s="1573"/>
      <c r="W18" s="1574">
        <v>4</v>
      </c>
      <c r="X18" s="1573"/>
      <c r="Y18" s="1574"/>
      <c r="Z18" s="1573"/>
      <c r="AA18" s="1574"/>
      <c r="AB18" s="1573"/>
      <c r="AC18" s="1575">
        <v>9</v>
      </c>
      <c r="AD18" s="1573">
        <v>0</v>
      </c>
      <c r="AE18" s="1567">
        <v>9</v>
      </c>
      <c r="AF18" s="1576" t="s">
        <v>862</v>
      </c>
    </row>
    <row r="19" spans="1:32" s="1404" customFormat="1" ht="18" customHeight="1">
      <c r="A19" s="1560">
        <v>27</v>
      </c>
      <c r="B19" s="1561" t="s">
        <v>863</v>
      </c>
      <c r="C19" s="1577" t="s">
        <v>864</v>
      </c>
      <c r="D19" s="1578" t="s">
        <v>865</v>
      </c>
      <c r="E19" s="1564"/>
      <c r="F19" s="1565">
        <v>1</v>
      </c>
      <c r="G19" s="1566"/>
      <c r="H19" s="1567"/>
      <c r="I19" s="1568" t="s">
        <v>866</v>
      </c>
      <c r="J19" s="1569">
        <v>0</v>
      </c>
      <c r="K19" s="1570">
        <v>0</v>
      </c>
      <c r="L19" s="1570">
        <v>0</v>
      </c>
      <c r="M19" s="1570">
        <v>0</v>
      </c>
      <c r="N19" s="1571">
        <v>0</v>
      </c>
      <c r="O19" s="1572">
        <v>1</v>
      </c>
      <c r="P19" s="1573"/>
      <c r="Q19" s="1574"/>
      <c r="R19" s="1573"/>
      <c r="S19" s="1574"/>
      <c r="T19" s="1573"/>
      <c r="U19" s="1574">
        <v>2</v>
      </c>
      <c r="V19" s="1573"/>
      <c r="W19" s="1574"/>
      <c r="X19" s="1573"/>
      <c r="Y19" s="1574">
        <v>2</v>
      </c>
      <c r="Z19" s="1573"/>
      <c r="AA19" s="1574"/>
      <c r="AB19" s="1573"/>
      <c r="AC19" s="1575">
        <v>5</v>
      </c>
      <c r="AD19" s="1573">
        <v>0</v>
      </c>
      <c r="AE19" s="1579">
        <v>5</v>
      </c>
      <c r="AF19" s="1580" t="s">
        <v>867</v>
      </c>
    </row>
    <row r="20" spans="1:32" s="1466" customFormat="1" ht="18" customHeight="1">
      <c r="A20" s="1581">
        <v>50</v>
      </c>
      <c r="B20" s="1582" t="s">
        <v>703</v>
      </c>
      <c r="C20" s="1583" t="s">
        <v>868</v>
      </c>
      <c r="D20" s="1503" t="s">
        <v>869</v>
      </c>
      <c r="E20" s="1504"/>
      <c r="F20" s="1584">
        <v>1</v>
      </c>
      <c r="G20" s="1585"/>
      <c r="H20" s="1586"/>
      <c r="I20" s="1587" t="s">
        <v>870</v>
      </c>
      <c r="J20" s="1508">
        <v>0</v>
      </c>
      <c r="K20" s="1505">
        <v>0</v>
      </c>
      <c r="L20" s="1505">
        <v>0</v>
      </c>
      <c r="M20" s="1505">
        <v>0</v>
      </c>
      <c r="N20" s="1509">
        <v>0</v>
      </c>
      <c r="O20" s="1510">
        <v>1</v>
      </c>
      <c r="P20" s="1511"/>
      <c r="Q20" s="1512"/>
      <c r="R20" s="1511"/>
      <c r="S20" s="1512"/>
      <c r="T20" s="1511"/>
      <c r="U20" s="1512">
        <v>3</v>
      </c>
      <c r="V20" s="1511"/>
      <c r="W20" s="1512"/>
      <c r="X20" s="1511"/>
      <c r="Y20" s="1512">
        <v>3</v>
      </c>
      <c r="Z20" s="1511"/>
      <c r="AA20" s="1512"/>
      <c r="AB20" s="1511"/>
      <c r="AC20" s="1513">
        <v>7</v>
      </c>
      <c r="AD20" s="1588">
        <v>0</v>
      </c>
      <c r="AE20" s="1586">
        <v>7</v>
      </c>
      <c r="AF20" s="1589" t="s">
        <v>871</v>
      </c>
    </row>
    <row r="21" spans="1:32" s="1466" customFormat="1" ht="18" customHeight="1">
      <c r="A21" s="1516"/>
      <c r="B21" s="1517"/>
      <c r="C21" s="1590" t="s">
        <v>872</v>
      </c>
      <c r="D21" s="1591" t="s">
        <v>873</v>
      </c>
      <c r="E21" s="1520"/>
      <c r="F21" s="1522">
        <v>1</v>
      </c>
      <c r="G21" s="1535"/>
      <c r="H21" s="1523"/>
      <c r="I21" s="1532" t="s">
        <v>874</v>
      </c>
      <c r="J21" s="1592">
        <v>0</v>
      </c>
      <c r="K21" s="1593">
        <v>0</v>
      </c>
      <c r="L21" s="1593">
        <v>0</v>
      </c>
      <c r="M21" s="1593">
        <v>0</v>
      </c>
      <c r="N21" s="1594">
        <v>0</v>
      </c>
      <c r="O21" s="1595">
        <v>1</v>
      </c>
      <c r="P21" s="1596"/>
      <c r="Q21" s="1597"/>
      <c r="R21" s="1596"/>
      <c r="S21" s="1597"/>
      <c r="T21" s="1596"/>
      <c r="U21" s="1597">
        <v>3</v>
      </c>
      <c r="V21" s="1596"/>
      <c r="W21" s="1597"/>
      <c r="X21" s="1596"/>
      <c r="Y21" s="1597">
        <v>4</v>
      </c>
      <c r="Z21" s="1596"/>
      <c r="AA21" s="1597"/>
      <c r="AB21" s="1596"/>
      <c r="AC21" s="1598">
        <v>8</v>
      </c>
      <c r="AD21" s="1596">
        <v>0</v>
      </c>
      <c r="AE21" s="1523">
        <v>8</v>
      </c>
      <c r="AF21" s="1531" t="s">
        <v>875</v>
      </c>
    </row>
    <row r="22" spans="1:32" s="1466" customFormat="1" ht="18" customHeight="1">
      <c r="A22" s="1545"/>
      <c r="B22" s="1546"/>
      <c r="C22" s="1599" t="s">
        <v>855</v>
      </c>
      <c r="D22" s="1600"/>
      <c r="E22" s="1601">
        <f>SUM(E20:E21)</f>
        <v>0</v>
      </c>
      <c r="F22" s="1602">
        <f>SUM(F20:F21)</f>
        <v>2</v>
      </c>
      <c r="G22" s="1602">
        <f>SUM(G20:G21)</f>
        <v>0</v>
      </c>
      <c r="H22" s="1603">
        <f>SUM(H20:H21)</f>
        <v>0</v>
      </c>
      <c r="I22" s="1604"/>
      <c r="J22" s="1552">
        <v>0</v>
      </c>
      <c r="K22" s="1553">
        <v>0</v>
      </c>
      <c r="L22" s="1553">
        <v>0</v>
      </c>
      <c r="M22" s="1553">
        <v>0</v>
      </c>
      <c r="N22" s="1554">
        <v>0</v>
      </c>
      <c r="O22" s="1605">
        <v>2</v>
      </c>
      <c r="P22" s="1606">
        <v>0</v>
      </c>
      <c r="Q22" s="1607">
        <v>0</v>
      </c>
      <c r="R22" s="1606">
        <v>0</v>
      </c>
      <c r="S22" s="1607">
        <v>0</v>
      </c>
      <c r="T22" s="1606">
        <v>0</v>
      </c>
      <c r="U22" s="1607">
        <v>6</v>
      </c>
      <c r="V22" s="1606">
        <v>0</v>
      </c>
      <c r="W22" s="1607">
        <v>0</v>
      </c>
      <c r="X22" s="1606">
        <v>0</v>
      </c>
      <c r="Y22" s="1607">
        <v>7</v>
      </c>
      <c r="Z22" s="1606">
        <v>0</v>
      </c>
      <c r="AA22" s="1607">
        <v>0</v>
      </c>
      <c r="AB22" s="1556">
        <v>0</v>
      </c>
      <c r="AC22" s="1605">
        <v>15</v>
      </c>
      <c r="AD22" s="1606">
        <v>0</v>
      </c>
      <c r="AE22" s="1550">
        <v>15</v>
      </c>
      <c r="AF22" s="1559" t="s">
        <v>856</v>
      </c>
    </row>
    <row r="23" spans="1:32" s="1466" customFormat="1" ht="18" customHeight="1">
      <c r="A23" s="1581">
        <v>57</v>
      </c>
      <c r="B23" s="1582" t="s">
        <v>876</v>
      </c>
      <c r="C23" s="1562" t="s">
        <v>877</v>
      </c>
      <c r="D23" s="1563" t="s">
        <v>878</v>
      </c>
      <c r="E23" s="1564">
        <v>1</v>
      </c>
      <c r="F23" s="1565"/>
      <c r="G23" s="1566"/>
      <c r="H23" s="1567"/>
      <c r="I23" s="1568" t="s">
        <v>879</v>
      </c>
      <c r="J23" s="1569">
        <v>0</v>
      </c>
      <c r="K23" s="1570">
        <v>0</v>
      </c>
      <c r="L23" s="1570">
        <v>0</v>
      </c>
      <c r="M23" s="1570">
        <v>0</v>
      </c>
      <c r="N23" s="1571">
        <v>0</v>
      </c>
      <c r="O23" s="1572">
        <v>1</v>
      </c>
      <c r="P23" s="1573"/>
      <c r="Q23" s="1574"/>
      <c r="R23" s="1573"/>
      <c r="S23" s="1574"/>
      <c r="T23" s="1573"/>
      <c r="U23" s="1574">
        <v>1</v>
      </c>
      <c r="V23" s="1573"/>
      <c r="W23" s="1574">
        <v>1</v>
      </c>
      <c r="X23" s="1573"/>
      <c r="Y23" s="1574">
        <v>2</v>
      </c>
      <c r="Z23" s="1573"/>
      <c r="AA23" s="1574"/>
      <c r="AB23" s="1573"/>
      <c r="AC23" s="1575">
        <v>5</v>
      </c>
      <c r="AD23" s="1573">
        <v>0</v>
      </c>
      <c r="AE23" s="1567">
        <v>5</v>
      </c>
      <c r="AF23" s="1576" t="s">
        <v>880</v>
      </c>
    </row>
    <row r="24" spans="1:32" s="1466" customFormat="1" ht="18" customHeight="1">
      <c r="A24" s="1608"/>
      <c r="B24" s="1609"/>
      <c r="C24" s="1583" t="s">
        <v>881</v>
      </c>
      <c r="D24" s="1503" t="s">
        <v>882</v>
      </c>
      <c r="E24" s="1504"/>
      <c r="F24" s="1584">
        <v>1</v>
      </c>
      <c r="G24" s="1585"/>
      <c r="H24" s="1586"/>
      <c r="I24" s="1610" t="s">
        <v>841</v>
      </c>
      <c r="J24" s="1508">
        <v>0</v>
      </c>
      <c r="K24" s="1505">
        <v>0</v>
      </c>
      <c r="L24" s="1505">
        <v>0</v>
      </c>
      <c r="M24" s="1505">
        <v>0</v>
      </c>
      <c r="N24" s="1509">
        <v>0</v>
      </c>
      <c r="O24" s="1510">
        <v>1</v>
      </c>
      <c r="P24" s="1511"/>
      <c r="Q24" s="1512"/>
      <c r="R24" s="1588"/>
      <c r="S24" s="1512"/>
      <c r="T24" s="1511"/>
      <c r="U24" s="1512">
        <v>1</v>
      </c>
      <c r="V24" s="1511"/>
      <c r="W24" s="1512">
        <v>1</v>
      </c>
      <c r="X24" s="1511"/>
      <c r="Y24" s="1512">
        <v>2</v>
      </c>
      <c r="Z24" s="1511"/>
      <c r="AA24" s="1611"/>
      <c r="AB24" s="1511"/>
      <c r="AC24" s="1513">
        <v>5</v>
      </c>
      <c r="AD24" s="1511">
        <v>0</v>
      </c>
      <c r="AE24" s="1586">
        <v>5</v>
      </c>
      <c r="AF24" s="1589" t="s">
        <v>883</v>
      </c>
    </row>
    <row r="25" spans="1:32" s="1466" customFormat="1" ht="18" customHeight="1">
      <c r="A25" s="1608"/>
      <c r="B25" s="1609"/>
      <c r="C25" s="1612" t="s">
        <v>884</v>
      </c>
      <c r="D25" s="1613" t="s">
        <v>885</v>
      </c>
      <c r="E25" s="1614">
        <v>1</v>
      </c>
      <c r="F25" s="1615"/>
      <c r="G25" s="1454"/>
      <c r="H25" s="1455"/>
      <c r="I25" s="1524" t="s">
        <v>841</v>
      </c>
      <c r="J25" s="1457">
        <v>0</v>
      </c>
      <c r="K25" s="1458">
        <v>0</v>
      </c>
      <c r="L25" s="1458">
        <v>0</v>
      </c>
      <c r="M25" s="1458">
        <v>0</v>
      </c>
      <c r="N25" s="1459">
        <v>0</v>
      </c>
      <c r="O25" s="1616">
        <v>1</v>
      </c>
      <c r="P25" s="1617">
        <v>1</v>
      </c>
      <c r="Q25" s="1451"/>
      <c r="R25" s="1617"/>
      <c r="S25" s="1451"/>
      <c r="T25" s="1617"/>
      <c r="U25" s="1451">
        <v>1</v>
      </c>
      <c r="V25" s="1617">
        <v>1</v>
      </c>
      <c r="W25" s="1451">
        <v>1</v>
      </c>
      <c r="X25" s="1617">
        <v>1</v>
      </c>
      <c r="Y25" s="1451">
        <v>2</v>
      </c>
      <c r="Z25" s="1617">
        <v>2</v>
      </c>
      <c r="AA25" s="1451"/>
      <c r="AB25" s="1617"/>
      <c r="AC25" s="1452">
        <v>5</v>
      </c>
      <c r="AD25" s="1617">
        <v>5</v>
      </c>
      <c r="AE25" s="1455">
        <v>10</v>
      </c>
      <c r="AF25" s="1618" t="s">
        <v>886</v>
      </c>
    </row>
    <row r="26" spans="1:32" s="1466" customFormat="1" ht="18" customHeight="1">
      <c r="A26" s="1608"/>
      <c r="B26" s="1609"/>
      <c r="C26" s="1619" t="s">
        <v>855</v>
      </c>
      <c r="D26" s="1620"/>
      <c r="E26" s="1621">
        <f>SUM(E24:E25)</f>
        <v>1</v>
      </c>
      <c r="F26" s="1622">
        <f>SUM(F24:F25)</f>
        <v>1</v>
      </c>
      <c r="G26" s="1622">
        <f>SUM(G24:G25)</f>
        <v>0</v>
      </c>
      <c r="H26" s="1603">
        <f>SUM(H24:H25)</f>
        <v>0</v>
      </c>
      <c r="I26" s="1551"/>
      <c r="J26" s="1537">
        <v>0</v>
      </c>
      <c r="K26" s="1538">
        <v>0</v>
      </c>
      <c r="L26" s="1538">
        <v>0</v>
      </c>
      <c r="M26" s="1538">
        <v>0</v>
      </c>
      <c r="N26" s="1539">
        <v>0</v>
      </c>
      <c r="O26" s="1540">
        <v>2</v>
      </c>
      <c r="P26" s="1541">
        <v>1</v>
      </c>
      <c r="Q26" s="1542">
        <v>0</v>
      </c>
      <c r="R26" s="1541">
        <v>0</v>
      </c>
      <c r="S26" s="1542">
        <v>0</v>
      </c>
      <c r="T26" s="1541">
        <v>0</v>
      </c>
      <c r="U26" s="1542">
        <v>2</v>
      </c>
      <c r="V26" s="1541">
        <v>1</v>
      </c>
      <c r="W26" s="1542">
        <v>2</v>
      </c>
      <c r="X26" s="1541">
        <v>1</v>
      </c>
      <c r="Y26" s="1542">
        <v>4</v>
      </c>
      <c r="Z26" s="1541">
        <v>2</v>
      </c>
      <c r="AA26" s="1542">
        <v>0</v>
      </c>
      <c r="AB26" s="1541">
        <v>0</v>
      </c>
      <c r="AC26" s="1543">
        <v>10</v>
      </c>
      <c r="AD26" s="1541">
        <v>5</v>
      </c>
      <c r="AE26" s="1514">
        <v>15</v>
      </c>
      <c r="AF26" s="1544" t="s">
        <v>856</v>
      </c>
    </row>
    <row r="27" spans="1:32" s="1466" customFormat="1" ht="18" customHeight="1">
      <c r="A27" s="1608"/>
      <c r="B27" s="1609"/>
      <c r="C27" s="1562" t="s">
        <v>887</v>
      </c>
      <c r="D27" s="1623" t="s">
        <v>888</v>
      </c>
      <c r="E27" s="1504"/>
      <c r="F27" s="1584">
        <v>1</v>
      </c>
      <c r="G27" s="1566"/>
      <c r="H27" s="1567"/>
      <c r="I27" s="1568" t="s">
        <v>889</v>
      </c>
      <c r="J27" s="1569">
        <v>0</v>
      </c>
      <c r="K27" s="1570">
        <v>0</v>
      </c>
      <c r="L27" s="1570">
        <v>0</v>
      </c>
      <c r="M27" s="1570">
        <v>0</v>
      </c>
      <c r="N27" s="1571">
        <v>0</v>
      </c>
      <c r="O27" s="1572"/>
      <c r="P27" s="1573"/>
      <c r="Q27" s="1574">
        <v>1</v>
      </c>
      <c r="R27" s="1573"/>
      <c r="S27" s="1574"/>
      <c r="T27" s="1573"/>
      <c r="U27" s="1574"/>
      <c r="V27" s="1573"/>
      <c r="W27" s="1574">
        <v>7</v>
      </c>
      <c r="X27" s="1573"/>
      <c r="Y27" s="1574">
        <v>1</v>
      </c>
      <c r="Z27" s="1573"/>
      <c r="AA27" s="1574"/>
      <c r="AB27" s="1573"/>
      <c r="AC27" s="1575">
        <v>9</v>
      </c>
      <c r="AD27" s="1573">
        <v>0</v>
      </c>
      <c r="AE27" s="1567">
        <v>9</v>
      </c>
      <c r="AF27" s="1576" t="s">
        <v>890</v>
      </c>
    </row>
    <row r="28" spans="1:32" s="1466" customFormat="1" ht="18" customHeight="1">
      <c r="A28" s="1608"/>
      <c r="B28" s="1609"/>
      <c r="C28" s="1624" t="s">
        <v>891</v>
      </c>
      <c r="D28" s="1533" t="s">
        <v>892</v>
      </c>
      <c r="E28" s="1520">
        <v>1</v>
      </c>
      <c r="F28" s="1521"/>
      <c r="G28" s="1625"/>
      <c r="H28" s="1514"/>
      <c r="I28" s="1536" t="s">
        <v>889</v>
      </c>
      <c r="J28" s="1537">
        <v>0</v>
      </c>
      <c r="K28" s="1538">
        <v>0</v>
      </c>
      <c r="L28" s="1538">
        <v>0</v>
      </c>
      <c r="M28" s="1538">
        <v>0</v>
      </c>
      <c r="N28" s="1539">
        <v>0</v>
      </c>
      <c r="O28" s="1540"/>
      <c r="P28" s="1541"/>
      <c r="Q28" s="1542">
        <v>1</v>
      </c>
      <c r="R28" s="1541">
        <v>1</v>
      </c>
      <c r="S28" s="1542"/>
      <c r="T28" s="1541"/>
      <c r="U28" s="1542"/>
      <c r="V28" s="1541"/>
      <c r="W28" s="1542">
        <v>7</v>
      </c>
      <c r="X28" s="1541">
        <v>7</v>
      </c>
      <c r="Y28" s="1542">
        <v>1</v>
      </c>
      <c r="Z28" s="1541">
        <v>1</v>
      </c>
      <c r="AA28" s="1542"/>
      <c r="AB28" s="1541"/>
      <c r="AC28" s="1543">
        <v>9</v>
      </c>
      <c r="AD28" s="1541">
        <v>9</v>
      </c>
      <c r="AE28" s="1514">
        <v>18</v>
      </c>
      <c r="AF28" s="1544" t="s">
        <v>893</v>
      </c>
    </row>
    <row r="29" spans="1:32" s="1466" customFormat="1" ht="18" customHeight="1">
      <c r="A29" s="1608"/>
      <c r="B29" s="1609"/>
      <c r="C29" s="1619" t="s">
        <v>855</v>
      </c>
      <c r="D29" s="1620"/>
      <c r="E29" s="1601">
        <f>SUM(E27:E28)</f>
        <v>1</v>
      </c>
      <c r="F29" s="1553">
        <f>SUM(F27:F28)</f>
        <v>1</v>
      </c>
      <c r="G29" s="1625">
        <f>SUM(G27:G28)</f>
        <v>0</v>
      </c>
      <c r="H29" s="1514">
        <f>SUM(H27:H28)</f>
        <v>0</v>
      </c>
      <c r="I29" s="1551"/>
      <c r="J29" s="1537">
        <v>0</v>
      </c>
      <c r="K29" s="1538">
        <v>0</v>
      </c>
      <c r="L29" s="1538">
        <v>0</v>
      </c>
      <c r="M29" s="1538">
        <v>0</v>
      </c>
      <c r="N29" s="1539">
        <v>0</v>
      </c>
      <c r="O29" s="1540">
        <v>0</v>
      </c>
      <c r="P29" s="1541">
        <v>0</v>
      </c>
      <c r="Q29" s="1542">
        <v>2</v>
      </c>
      <c r="R29" s="1541">
        <v>1</v>
      </c>
      <c r="S29" s="1542">
        <v>0</v>
      </c>
      <c r="T29" s="1541">
        <v>0</v>
      </c>
      <c r="U29" s="1542">
        <v>0</v>
      </c>
      <c r="V29" s="1541">
        <v>0</v>
      </c>
      <c r="W29" s="1542">
        <v>14</v>
      </c>
      <c r="X29" s="1541">
        <v>7</v>
      </c>
      <c r="Y29" s="1542">
        <v>2</v>
      </c>
      <c r="Z29" s="1541">
        <v>1</v>
      </c>
      <c r="AA29" s="1542">
        <v>0</v>
      </c>
      <c r="AB29" s="1541">
        <v>0</v>
      </c>
      <c r="AC29" s="1543">
        <v>18</v>
      </c>
      <c r="AD29" s="1541">
        <v>9</v>
      </c>
      <c r="AE29" s="1514">
        <v>27</v>
      </c>
      <c r="AF29" s="1544" t="s">
        <v>856</v>
      </c>
    </row>
    <row r="30" spans="1:32" s="1466" customFormat="1" ht="18" customHeight="1">
      <c r="A30" s="1608"/>
      <c r="B30" s="1609"/>
      <c r="C30" s="1562" t="s">
        <v>894</v>
      </c>
      <c r="D30" s="1578" t="s">
        <v>895</v>
      </c>
      <c r="E30" s="1564"/>
      <c r="F30" s="1565">
        <v>1</v>
      </c>
      <c r="G30" s="1566"/>
      <c r="H30" s="1567"/>
      <c r="I30" s="1568" t="s">
        <v>896</v>
      </c>
      <c r="J30" s="1569">
        <v>0</v>
      </c>
      <c r="K30" s="1570">
        <v>0</v>
      </c>
      <c r="L30" s="1570">
        <v>0</v>
      </c>
      <c r="M30" s="1570">
        <v>0</v>
      </c>
      <c r="N30" s="1571">
        <v>0</v>
      </c>
      <c r="O30" s="1572">
        <v>1</v>
      </c>
      <c r="P30" s="1573"/>
      <c r="Q30" s="1574">
        <v>2</v>
      </c>
      <c r="R30" s="1573"/>
      <c r="S30" s="1574"/>
      <c r="T30" s="1573"/>
      <c r="U30" s="1574">
        <v>2</v>
      </c>
      <c r="V30" s="1573"/>
      <c r="W30" s="1574"/>
      <c r="X30" s="1573"/>
      <c r="Y30" s="1574">
        <v>2</v>
      </c>
      <c r="Z30" s="1573"/>
      <c r="AA30" s="1574"/>
      <c r="AB30" s="1573"/>
      <c r="AC30" s="1575">
        <v>7</v>
      </c>
      <c r="AD30" s="1573">
        <v>0</v>
      </c>
      <c r="AE30" s="1567">
        <v>7</v>
      </c>
      <c r="AF30" s="1576" t="s">
        <v>897</v>
      </c>
    </row>
    <row r="31" spans="1:32" s="1466" customFormat="1" ht="18" customHeight="1">
      <c r="A31" s="1626"/>
      <c r="B31" s="1627"/>
      <c r="C31" s="1628" t="s">
        <v>898</v>
      </c>
      <c r="D31" s="1629"/>
      <c r="E31" s="1564">
        <f>+E30+E29+E26+E23</f>
        <v>3</v>
      </c>
      <c r="F31" s="1565">
        <f>+F30+F29+F26+F23</f>
        <v>3</v>
      </c>
      <c r="G31" s="1566">
        <f>+G30+G29+G26+G23</f>
        <v>0</v>
      </c>
      <c r="H31" s="1567">
        <f>+H30+H29+H26+H23</f>
        <v>0</v>
      </c>
      <c r="I31" s="1568"/>
      <c r="J31" s="1569">
        <v>0</v>
      </c>
      <c r="K31" s="1570">
        <v>0</v>
      </c>
      <c r="L31" s="1570">
        <v>0</v>
      </c>
      <c r="M31" s="1570">
        <v>0</v>
      </c>
      <c r="N31" s="1571">
        <v>0</v>
      </c>
      <c r="O31" s="1572">
        <v>3</v>
      </c>
      <c r="P31" s="1573">
        <v>1</v>
      </c>
      <c r="Q31" s="1574">
        <v>4</v>
      </c>
      <c r="R31" s="1573">
        <v>1</v>
      </c>
      <c r="S31" s="1574">
        <v>0</v>
      </c>
      <c r="T31" s="1573">
        <v>0</v>
      </c>
      <c r="U31" s="1574">
        <v>4</v>
      </c>
      <c r="V31" s="1573">
        <v>1</v>
      </c>
      <c r="W31" s="1574">
        <v>16</v>
      </c>
      <c r="X31" s="1573">
        <v>8</v>
      </c>
      <c r="Y31" s="1574">
        <v>8</v>
      </c>
      <c r="Z31" s="1573">
        <v>3</v>
      </c>
      <c r="AA31" s="1574">
        <v>0</v>
      </c>
      <c r="AB31" s="1573">
        <v>0</v>
      </c>
      <c r="AC31" s="1575">
        <v>35</v>
      </c>
      <c r="AD31" s="1573">
        <v>14</v>
      </c>
      <c r="AE31" s="1567">
        <v>49</v>
      </c>
      <c r="AF31" s="1576" t="s">
        <v>898</v>
      </c>
    </row>
    <row r="32" spans="1:32" s="1466" customFormat="1" ht="18" customHeight="1">
      <c r="A32" s="1581">
        <v>62</v>
      </c>
      <c r="B32" s="1582" t="s">
        <v>899</v>
      </c>
      <c r="C32" s="1562" t="s">
        <v>900</v>
      </c>
      <c r="D32" s="1629" t="s">
        <v>901</v>
      </c>
      <c r="E32" s="1564"/>
      <c r="F32" s="1565">
        <v>1</v>
      </c>
      <c r="G32" s="1566"/>
      <c r="H32" s="1567"/>
      <c r="I32" s="1568" t="s">
        <v>902</v>
      </c>
      <c r="J32" s="1569">
        <v>0</v>
      </c>
      <c r="K32" s="1570">
        <v>0</v>
      </c>
      <c r="L32" s="1570">
        <v>0</v>
      </c>
      <c r="M32" s="1570">
        <v>0</v>
      </c>
      <c r="N32" s="1571">
        <v>0</v>
      </c>
      <c r="O32" s="1572">
        <v>1</v>
      </c>
      <c r="P32" s="1573"/>
      <c r="Q32" s="1574"/>
      <c r="R32" s="1573"/>
      <c r="S32" s="1574"/>
      <c r="T32" s="1573"/>
      <c r="U32" s="1574">
        <v>1</v>
      </c>
      <c r="V32" s="1573"/>
      <c r="W32" s="1574"/>
      <c r="X32" s="1573"/>
      <c r="Y32" s="1574"/>
      <c r="Z32" s="1573"/>
      <c r="AA32" s="1574"/>
      <c r="AB32" s="1573"/>
      <c r="AC32" s="1575">
        <v>2</v>
      </c>
      <c r="AD32" s="1573">
        <v>0</v>
      </c>
      <c r="AE32" s="1567">
        <v>2</v>
      </c>
      <c r="AF32" s="1576" t="s">
        <v>903</v>
      </c>
    </row>
    <row r="33" spans="1:32" s="1466" customFormat="1" ht="18" customHeight="1">
      <c r="A33" s="1608"/>
      <c r="B33" s="1609"/>
      <c r="C33" s="1562" t="s">
        <v>904</v>
      </c>
      <c r="D33" s="1630">
        <v>20911</v>
      </c>
      <c r="E33" s="1631"/>
      <c r="F33" s="1632">
        <v>1</v>
      </c>
      <c r="G33" s="1566"/>
      <c r="H33" s="1567"/>
      <c r="I33" s="1568" t="s">
        <v>902</v>
      </c>
      <c r="J33" s="1569">
        <v>0</v>
      </c>
      <c r="K33" s="1570">
        <v>0</v>
      </c>
      <c r="L33" s="1570">
        <v>0</v>
      </c>
      <c r="M33" s="1570">
        <v>0</v>
      </c>
      <c r="N33" s="1571">
        <v>0</v>
      </c>
      <c r="O33" s="1572">
        <v>1</v>
      </c>
      <c r="P33" s="1573">
        <v>1</v>
      </c>
      <c r="Q33" s="1574"/>
      <c r="R33" s="1573"/>
      <c r="S33" s="1574"/>
      <c r="T33" s="1573"/>
      <c r="U33" s="1574">
        <v>1</v>
      </c>
      <c r="V33" s="1573">
        <v>1</v>
      </c>
      <c r="W33" s="1574"/>
      <c r="X33" s="1573"/>
      <c r="Y33" s="1574"/>
      <c r="Z33" s="1573"/>
      <c r="AA33" s="1574"/>
      <c r="AB33" s="1573"/>
      <c r="AC33" s="1575">
        <v>2</v>
      </c>
      <c r="AD33" s="1573">
        <v>2</v>
      </c>
      <c r="AE33" s="1567">
        <v>4</v>
      </c>
      <c r="AF33" s="1576" t="s">
        <v>905</v>
      </c>
    </row>
    <row r="34" spans="1:32" s="1466" customFormat="1" ht="18" customHeight="1">
      <c r="A34" s="1608"/>
      <c r="B34" s="1609"/>
      <c r="C34" s="1562" t="s">
        <v>906</v>
      </c>
      <c r="D34" s="1633" t="s">
        <v>907</v>
      </c>
      <c r="E34" s="1631"/>
      <c r="F34" s="1632">
        <v>1</v>
      </c>
      <c r="G34" s="1566"/>
      <c r="H34" s="1567"/>
      <c r="I34" s="1568" t="s">
        <v>908</v>
      </c>
      <c r="J34" s="1569">
        <v>0</v>
      </c>
      <c r="K34" s="1570">
        <v>0</v>
      </c>
      <c r="L34" s="1570">
        <v>0</v>
      </c>
      <c r="M34" s="1570">
        <v>0</v>
      </c>
      <c r="N34" s="1571">
        <v>0</v>
      </c>
      <c r="O34" s="1572"/>
      <c r="P34" s="1573"/>
      <c r="Q34" s="1574">
        <v>3</v>
      </c>
      <c r="R34" s="1573"/>
      <c r="S34" s="1574"/>
      <c r="T34" s="1573"/>
      <c r="U34" s="1574"/>
      <c r="V34" s="1573"/>
      <c r="W34" s="1574">
        <v>4</v>
      </c>
      <c r="X34" s="1573"/>
      <c r="Y34" s="1574"/>
      <c r="Z34" s="1573"/>
      <c r="AA34" s="1574"/>
      <c r="AB34" s="1573"/>
      <c r="AC34" s="1575">
        <v>7</v>
      </c>
      <c r="AD34" s="1573">
        <v>0</v>
      </c>
      <c r="AE34" s="1567">
        <v>7</v>
      </c>
      <c r="AF34" s="1576" t="s">
        <v>909</v>
      </c>
    </row>
    <row r="35" spans="1:32" s="1466" customFormat="1" ht="18" customHeight="1">
      <c r="A35" s="1626"/>
      <c r="B35" s="1627"/>
      <c r="C35" s="1628" t="s">
        <v>898</v>
      </c>
      <c r="D35" s="1633"/>
      <c r="E35" s="1631">
        <f>SUM(E32:E34)</f>
        <v>0</v>
      </c>
      <c r="F35" s="1632">
        <f>SUM(F32:F34)</f>
        <v>3</v>
      </c>
      <c r="G35" s="1566">
        <f>SUM(G32:G34)</f>
        <v>0</v>
      </c>
      <c r="H35" s="1567">
        <f>SUM(H32:H34)</f>
        <v>0</v>
      </c>
      <c r="I35" s="1568"/>
      <c r="J35" s="1569">
        <v>0</v>
      </c>
      <c r="K35" s="1570">
        <v>0</v>
      </c>
      <c r="L35" s="1570">
        <v>0</v>
      </c>
      <c r="M35" s="1570">
        <v>0</v>
      </c>
      <c r="N35" s="1571">
        <v>0</v>
      </c>
      <c r="O35" s="1572">
        <v>2</v>
      </c>
      <c r="P35" s="1573">
        <v>1</v>
      </c>
      <c r="Q35" s="1574">
        <v>3</v>
      </c>
      <c r="R35" s="1573">
        <v>0</v>
      </c>
      <c r="S35" s="1574">
        <v>0</v>
      </c>
      <c r="T35" s="1573">
        <v>0</v>
      </c>
      <c r="U35" s="1574">
        <v>2</v>
      </c>
      <c r="V35" s="1573">
        <v>1</v>
      </c>
      <c r="W35" s="1574">
        <v>4</v>
      </c>
      <c r="X35" s="1573">
        <v>0</v>
      </c>
      <c r="Y35" s="1574">
        <v>0</v>
      </c>
      <c r="Z35" s="1573">
        <v>0</v>
      </c>
      <c r="AA35" s="1574">
        <v>0</v>
      </c>
      <c r="AB35" s="1573">
        <v>0</v>
      </c>
      <c r="AC35" s="1575">
        <v>11</v>
      </c>
      <c r="AD35" s="1573">
        <v>2</v>
      </c>
      <c r="AE35" s="1567">
        <v>13</v>
      </c>
      <c r="AF35" s="1576" t="s">
        <v>898</v>
      </c>
    </row>
    <row r="36" spans="1:32" s="1466" customFormat="1" ht="18" customHeight="1">
      <c r="A36" s="1581">
        <v>65</v>
      </c>
      <c r="B36" s="1582" t="s">
        <v>705</v>
      </c>
      <c r="C36" s="1634" t="s">
        <v>910</v>
      </c>
      <c r="D36" s="1635" t="s">
        <v>911</v>
      </c>
      <c r="E36" s="1636"/>
      <c r="F36" s="1637">
        <v>1</v>
      </c>
      <c r="G36" s="1638"/>
      <c r="H36" s="1639"/>
      <c r="I36" s="1640" t="s">
        <v>912</v>
      </c>
      <c r="J36" s="1641">
        <v>0</v>
      </c>
      <c r="K36" s="1642">
        <v>0</v>
      </c>
      <c r="L36" s="1642">
        <v>0</v>
      </c>
      <c r="M36" s="1642">
        <v>0</v>
      </c>
      <c r="N36" s="1643">
        <v>0</v>
      </c>
      <c r="O36" s="1644">
        <v>1</v>
      </c>
      <c r="P36" s="1645">
        <v>1</v>
      </c>
      <c r="Q36" s="1646"/>
      <c r="R36" s="1645"/>
      <c r="S36" s="1646"/>
      <c r="T36" s="1645"/>
      <c r="U36" s="1646">
        <v>1</v>
      </c>
      <c r="V36" s="1645">
        <v>1</v>
      </c>
      <c r="W36" s="1646"/>
      <c r="X36" s="1645"/>
      <c r="Y36" s="1646">
        <v>1</v>
      </c>
      <c r="Z36" s="1645">
        <v>1</v>
      </c>
      <c r="AA36" s="1646"/>
      <c r="AB36" s="1645"/>
      <c r="AC36" s="1647">
        <v>3</v>
      </c>
      <c r="AD36" s="1645">
        <v>3</v>
      </c>
      <c r="AE36" s="1639">
        <v>6</v>
      </c>
      <c r="AF36" s="1648" t="s">
        <v>913</v>
      </c>
    </row>
    <row r="37" spans="1:32" s="1466" customFormat="1" ht="18" customHeight="1">
      <c r="A37" s="1608"/>
      <c r="B37" s="1609"/>
      <c r="C37" s="1649" t="s">
        <v>914</v>
      </c>
      <c r="D37" s="1650">
        <v>11846</v>
      </c>
      <c r="E37" s="1651"/>
      <c r="F37" s="1652">
        <v>1</v>
      </c>
      <c r="G37" s="1653"/>
      <c r="H37" s="1654"/>
      <c r="I37" s="1655" t="s">
        <v>841</v>
      </c>
      <c r="J37" s="1656">
        <v>0</v>
      </c>
      <c r="K37" s="1657">
        <v>0</v>
      </c>
      <c r="L37" s="1657">
        <v>0</v>
      </c>
      <c r="M37" s="1657">
        <v>0</v>
      </c>
      <c r="N37" s="1658">
        <v>0</v>
      </c>
      <c r="O37" s="1659">
        <v>2</v>
      </c>
      <c r="P37" s="1660"/>
      <c r="Q37" s="1661"/>
      <c r="R37" s="1660"/>
      <c r="S37" s="1661"/>
      <c r="T37" s="1660"/>
      <c r="U37" s="1661">
        <v>3</v>
      </c>
      <c r="V37" s="1660"/>
      <c r="W37" s="1661"/>
      <c r="X37" s="1660"/>
      <c r="Y37" s="1661">
        <v>1</v>
      </c>
      <c r="Z37" s="1660"/>
      <c r="AA37" s="1661"/>
      <c r="AB37" s="1660"/>
      <c r="AC37" s="1662">
        <v>6</v>
      </c>
      <c r="AD37" s="1660">
        <v>0</v>
      </c>
      <c r="AE37" s="1654">
        <v>6</v>
      </c>
      <c r="AF37" s="1663" t="s">
        <v>915</v>
      </c>
    </row>
    <row r="38" spans="1:32" s="1404" customFormat="1" ht="18" customHeight="1">
      <c r="A38" s="1608"/>
      <c r="B38" s="1609"/>
      <c r="C38" s="1634" t="s">
        <v>916</v>
      </c>
      <c r="D38" s="1664">
        <v>25903</v>
      </c>
      <c r="E38" s="1636"/>
      <c r="F38" s="1637">
        <v>1</v>
      </c>
      <c r="G38" s="1638"/>
      <c r="H38" s="1639"/>
      <c r="I38" s="1640" t="s">
        <v>889</v>
      </c>
      <c r="J38" s="1641">
        <v>0</v>
      </c>
      <c r="K38" s="1642">
        <v>0</v>
      </c>
      <c r="L38" s="1642">
        <v>0</v>
      </c>
      <c r="M38" s="1642">
        <v>0</v>
      </c>
      <c r="N38" s="1643">
        <v>0</v>
      </c>
      <c r="O38" s="1644"/>
      <c r="P38" s="1645"/>
      <c r="Q38" s="1646">
        <v>1</v>
      </c>
      <c r="R38" s="1645"/>
      <c r="S38" s="1646"/>
      <c r="T38" s="1645"/>
      <c r="U38" s="1646"/>
      <c r="V38" s="1645"/>
      <c r="W38" s="1646">
        <v>1</v>
      </c>
      <c r="X38" s="1645"/>
      <c r="Y38" s="1646">
        <v>1</v>
      </c>
      <c r="Z38" s="1645"/>
      <c r="AA38" s="1646">
        <v>1</v>
      </c>
      <c r="AB38" s="1645"/>
      <c r="AC38" s="1647">
        <v>4</v>
      </c>
      <c r="AD38" s="1645">
        <v>0</v>
      </c>
      <c r="AE38" s="1639">
        <v>4</v>
      </c>
      <c r="AF38" s="1648" t="s">
        <v>917</v>
      </c>
    </row>
    <row r="39" spans="1:32" s="1404" customFormat="1" ht="18" customHeight="1">
      <c r="A39" s="1608"/>
      <c r="B39" s="1609"/>
      <c r="C39" s="1665" t="s">
        <v>918</v>
      </c>
      <c r="D39" s="1664">
        <v>30042</v>
      </c>
      <c r="E39" s="1636"/>
      <c r="F39" s="1666">
        <v>1</v>
      </c>
      <c r="G39" s="1638"/>
      <c r="H39" s="1639"/>
      <c r="I39" s="1640" t="s">
        <v>919</v>
      </c>
      <c r="J39" s="1641">
        <v>0</v>
      </c>
      <c r="K39" s="1642">
        <v>0</v>
      </c>
      <c r="L39" s="1642">
        <v>0</v>
      </c>
      <c r="M39" s="1642">
        <v>0</v>
      </c>
      <c r="N39" s="1643">
        <v>0</v>
      </c>
      <c r="O39" s="1644">
        <v>1</v>
      </c>
      <c r="P39" s="1645"/>
      <c r="Q39" s="1646"/>
      <c r="R39" s="1645"/>
      <c r="S39" s="1646"/>
      <c r="T39" s="1645"/>
      <c r="U39" s="1646">
        <v>1</v>
      </c>
      <c r="V39" s="1645"/>
      <c r="W39" s="1646">
        <v>1</v>
      </c>
      <c r="X39" s="1645"/>
      <c r="Y39" s="1646">
        <v>1</v>
      </c>
      <c r="Z39" s="1645"/>
      <c r="AA39" s="1646"/>
      <c r="AB39" s="1645"/>
      <c r="AC39" s="1647">
        <v>4</v>
      </c>
      <c r="AD39" s="1645">
        <v>0</v>
      </c>
      <c r="AE39" s="1639">
        <v>4</v>
      </c>
      <c r="AF39" s="1648" t="s">
        <v>920</v>
      </c>
    </row>
    <row r="40" spans="1:32" s="1404" customFormat="1" ht="18" customHeight="1">
      <c r="A40" s="1608"/>
      <c r="B40" s="1609"/>
      <c r="C40" s="1665" t="s">
        <v>921</v>
      </c>
      <c r="D40" s="1664">
        <v>14655</v>
      </c>
      <c r="E40" s="1667"/>
      <c r="F40" s="1666">
        <v>1</v>
      </c>
      <c r="G40" s="1668"/>
      <c r="H40" s="1669"/>
      <c r="I40" s="1670" t="s">
        <v>841</v>
      </c>
      <c r="J40" s="1671">
        <v>0</v>
      </c>
      <c r="K40" s="1672">
        <v>0</v>
      </c>
      <c r="L40" s="1672">
        <v>0</v>
      </c>
      <c r="M40" s="1672">
        <v>0</v>
      </c>
      <c r="N40" s="1673">
        <v>0</v>
      </c>
      <c r="O40" s="1674">
        <v>1</v>
      </c>
      <c r="P40" s="1675"/>
      <c r="Q40" s="1676"/>
      <c r="R40" s="1675"/>
      <c r="S40" s="1676"/>
      <c r="T40" s="1675"/>
      <c r="U40" s="1676">
        <v>1</v>
      </c>
      <c r="V40" s="1675"/>
      <c r="W40" s="1676"/>
      <c r="X40" s="1675"/>
      <c r="Y40" s="1676">
        <v>1</v>
      </c>
      <c r="Z40" s="1675"/>
      <c r="AA40" s="1676"/>
      <c r="AB40" s="1675"/>
      <c r="AC40" s="1677">
        <v>3</v>
      </c>
      <c r="AD40" s="1675">
        <v>0</v>
      </c>
      <c r="AE40" s="1669">
        <v>3</v>
      </c>
      <c r="AF40" s="1678" t="s">
        <v>922</v>
      </c>
    </row>
    <row r="41" spans="1:32" s="1404" customFormat="1" ht="18" customHeight="1">
      <c r="A41" s="1626"/>
      <c r="B41" s="1627"/>
      <c r="C41" s="1679" t="s">
        <v>898</v>
      </c>
      <c r="D41" s="1680"/>
      <c r="E41" s="1667">
        <f>SUM(E36:E40)</f>
        <v>0</v>
      </c>
      <c r="F41" s="1681">
        <f>SUM(F36:F40)</f>
        <v>5</v>
      </c>
      <c r="G41" s="1682">
        <f>SUM(G36:G40)</f>
        <v>0</v>
      </c>
      <c r="H41" s="1683">
        <f>SUM(H36:H40)</f>
        <v>0</v>
      </c>
      <c r="I41" s="1684"/>
      <c r="J41" s="1685">
        <v>0</v>
      </c>
      <c r="K41" s="1681">
        <v>0</v>
      </c>
      <c r="L41" s="1681">
        <v>0</v>
      </c>
      <c r="M41" s="1681">
        <v>0</v>
      </c>
      <c r="N41" s="1686">
        <v>0</v>
      </c>
      <c r="O41" s="1687">
        <v>5</v>
      </c>
      <c r="P41" s="1688">
        <v>1</v>
      </c>
      <c r="Q41" s="1689">
        <v>1</v>
      </c>
      <c r="R41" s="1688">
        <v>0</v>
      </c>
      <c r="S41" s="1689">
        <v>0</v>
      </c>
      <c r="T41" s="1688">
        <v>0</v>
      </c>
      <c r="U41" s="1689">
        <v>6</v>
      </c>
      <c r="V41" s="1688">
        <v>1</v>
      </c>
      <c r="W41" s="1689">
        <v>2</v>
      </c>
      <c r="X41" s="1688">
        <v>0</v>
      </c>
      <c r="Y41" s="1689">
        <v>5</v>
      </c>
      <c r="Z41" s="1688">
        <v>1</v>
      </c>
      <c r="AA41" s="1689">
        <v>1</v>
      </c>
      <c r="AB41" s="1688">
        <v>0</v>
      </c>
      <c r="AC41" s="1690">
        <v>20</v>
      </c>
      <c r="AD41" s="1688">
        <v>3</v>
      </c>
      <c r="AE41" s="1683">
        <v>23</v>
      </c>
      <c r="AF41" s="1691" t="s">
        <v>898</v>
      </c>
    </row>
    <row r="42" spans="1:32" s="1404" customFormat="1" ht="18" customHeight="1">
      <c r="A42" s="1560">
        <v>73</v>
      </c>
      <c r="B42" s="1450" t="s">
        <v>707</v>
      </c>
      <c r="C42" s="1692" t="s">
        <v>923</v>
      </c>
      <c r="D42" s="1693" t="s">
        <v>924</v>
      </c>
      <c r="E42" s="1694"/>
      <c r="F42" s="1695"/>
      <c r="G42" s="1696">
        <v>1</v>
      </c>
      <c r="H42" s="1697"/>
      <c r="I42" s="1698" t="s">
        <v>925</v>
      </c>
      <c r="J42" s="1592">
        <v>8</v>
      </c>
      <c r="K42" s="1593">
        <v>0</v>
      </c>
      <c r="L42" s="1593">
        <v>0</v>
      </c>
      <c r="M42" s="1593">
        <v>0</v>
      </c>
      <c r="N42" s="1594">
        <v>8</v>
      </c>
      <c r="O42" s="1595">
        <v>4</v>
      </c>
      <c r="P42" s="1596"/>
      <c r="Q42" s="1597"/>
      <c r="R42" s="1596"/>
      <c r="S42" s="1597"/>
      <c r="T42" s="1596"/>
      <c r="U42" s="1597">
        <v>4</v>
      </c>
      <c r="V42" s="1596"/>
      <c r="W42" s="1597">
        <v>8</v>
      </c>
      <c r="X42" s="1596"/>
      <c r="Y42" s="1597">
        <v>6</v>
      </c>
      <c r="Z42" s="1596"/>
      <c r="AA42" s="1597">
        <v>1</v>
      </c>
      <c r="AB42" s="1596"/>
      <c r="AC42" s="1598">
        <v>23</v>
      </c>
      <c r="AD42" s="1596">
        <v>0</v>
      </c>
      <c r="AE42" s="1697">
        <v>23</v>
      </c>
      <c r="AF42" s="1618" t="s">
        <v>926</v>
      </c>
    </row>
    <row r="43" spans="1:32" s="1404" customFormat="1" ht="18" customHeight="1">
      <c r="A43" s="1581" t="s">
        <v>927</v>
      </c>
      <c r="B43" s="1582" t="s">
        <v>928</v>
      </c>
      <c r="C43" s="1562" t="s">
        <v>929</v>
      </c>
      <c r="D43" s="1699" t="s">
        <v>930</v>
      </c>
      <c r="E43" s="1631"/>
      <c r="F43" s="1632">
        <v>1</v>
      </c>
      <c r="G43" s="1566"/>
      <c r="H43" s="1567"/>
      <c r="I43" s="1568" t="s">
        <v>870</v>
      </c>
      <c r="J43" s="1569">
        <v>0</v>
      </c>
      <c r="K43" s="1570">
        <v>0</v>
      </c>
      <c r="L43" s="1570">
        <v>0</v>
      </c>
      <c r="M43" s="1570">
        <v>0</v>
      </c>
      <c r="N43" s="1571">
        <v>0</v>
      </c>
      <c r="O43" s="1572">
        <v>1</v>
      </c>
      <c r="P43" s="1573"/>
      <c r="Q43" s="1574"/>
      <c r="R43" s="1573"/>
      <c r="S43" s="1574"/>
      <c r="T43" s="1573"/>
      <c r="U43" s="1574">
        <v>1</v>
      </c>
      <c r="V43" s="1573"/>
      <c r="W43" s="1574">
        <v>1</v>
      </c>
      <c r="X43" s="1573"/>
      <c r="Y43" s="1574">
        <v>2</v>
      </c>
      <c r="Z43" s="1573"/>
      <c r="AA43" s="1574"/>
      <c r="AB43" s="1573"/>
      <c r="AC43" s="1575">
        <v>5</v>
      </c>
      <c r="AD43" s="1573">
        <v>0</v>
      </c>
      <c r="AE43" s="1567">
        <v>5</v>
      </c>
      <c r="AF43" s="1576" t="s">
        <v>931</v>
      </c>
    </row>
    <row r="44" spans="1:32" s="1404" customFormat="1" ht="18" customHeight="1">
      <c r="A44" s="1608"/>
      <c r="B44" s="1609"/>
      <c r="C44" s="1700" t="s">
        <v>932</v>
      </c>
      <c r="D44" s="1701" t="s">
        <v>933</v>
      </c>
      <c r="E44" s="1564">
        <v>1</v>
      </c>
      <c r="F44" s="1702"/>
      <c r="G44" s="1703"/>
      <c r="H44" s="1579"/>
      <c r="I44" s="1704" t="s">
        <v>870</v>
      </c>
      <c r="J44" s="1705">
        <v>0</v>
      </c>
      <c r="K44" s="1702">
        <v>0</v>
      </c>
      <c r="L44" s="1702">
        <v>0</v>
      </c>
      <c r="M44" s="1702">
        <v>0</v>
      </c>
      <c r="N44" s="1706">
        <v>0</v>
      </c>
      <c r="O44" s="1707">
        <v>1</v>
      </c>
      <c r="P44" s="1708">
        <v>1</v>
      </c>
      <c r="Q44" s="1709"/>
      <c r="R44" s="1708"/>
      <c r="S44" s="1709"/>
      <c r="T44" s="1708"/>
      <c r="U44" s="1709">
        <v>1</v>
      </c>
      <c r="V44" s="1708">
        <v>1</v>
      </c>
      <c r="W44" s="1709">
        <v>1</v>
      </c>
      <c r="X44" s="1708">
        <v>1</v>
      </c>
      <c r="Y44" s="1709">
        <v>2</v>
      </c>
      <c r="Z44" s="1708">
        <v>2</v>
      </c>
      <c r="AA44" s="1709">
        <v>1</v>
      </c>
      <c r="AB44" s="1708"/>
      <c r="AC44" s="1710">
        <v>6</v>
      </c>
      <c r="AD44" s="1708">
        <v>5</v>
      </c>
      <c r="AE44" s="1579">
        <v>11</v>
      </c>
      <c r="AF44" s="1711" t="s">
        <v>934</v>
      </c>
    </row>
    <row r="45" spans="1:32" s="1404" customFormat="1" ht="18" customHeight="1">
      <c r="A45" s="1608"/>
      <c r="B45" s="1609"/>
      <c r="C45" s="1712" t="s">
        <v>935</v>
      </c>
      <c r="D45" s="1713" t="s">
        <v>936</v>
      </c>
      <c r="E45" s="1694"/>
      <c r="F45" s="1695">
        <v>1</v>
      </c>
      <c r="G45" s="1714"/>
      <c r="H45" s="1455"/>
      <c r="I45" s="1715" t="s">
        <v>937</v>
      </c>
      <c r="J45" s="1457">
        <v>0</v>
      </c>
      <c r="K45" s="1458">
        <v>0</v>
      </c>
      <c r="L45" s="1458">
        <v>0</v>
      </c>
      <c r="M45" s="1458">
        <v>0</v>
      </c>
      <c r="N45" s="1459">
        <v>0</v>
      </c>
      <c r="O45" s="1716">
        <v>7</v>
      </c>
      <c r="P45" s="1617">
        <v>1</v>
      </c>
      <c r="Q45" s="1451"/>
      <c r="R45" s="1617"/>
      <c r="S45" s="1451"/>
      <c r="T45" s="1617"/>
      <c r="U45" s="1451">
        <v>3</v>
      </c>
      <c r="V45" s="1617"/>
      <c r="W45" s="1451"/>
      <c r="X45" s="1617"/>
      <c r="Y45" s="1451">
        <v>2</v>
      </c>
      <c r="Z45" s="1617"/>
      <c r="AA45" s="1451"/>
      <c r="AB45" s="1617"/>
      <c r="AC45" s="1452">
        <v>12</v>
      </c>
      <c r="AD45" s="1617">
        <v>1</v>
      </c>
      <c r="AE45" s="1455">
        <v>13</v>
      </c>
      <c r="AF45" s="1618" t="s">
        <v>938</v>
      </c>
    </row>
    <row r="46" spans="1:32" s="1404" customFormat="1" ht="18" customHeight="1">
      <c r="A46" s="1608"/>
      <c r="B46" s="1609"/>
      <c r="C46" s="1700" t="s">
        <v>939</v>
      </c>
      <c r="D46" s="1629" t="s">
        <v>940</v>
      </c>
      <c r="E46" s="1564"/>
      <c r="F46" s="1565">
        <v>1</v>
      </c>
      <c r="G46" s="1702"/>
      <c r="H46" s="1567"/>
      <c r="I46" s="1568" t="s">
        <v>941</v>
      </c>
      <c r="J46" s="1569">
        <v>0</v>
      </c>
      <c r="K46" s="1570">
        <v>0</v>
      </c>
      <c r="L46" s="1570">
        <v>0</v>
      </c>
      <c r="M46" s="1570">
        <v>0</v>
      </c>
      <c r="N46" s="1571">
        <v>0</v>
      </c>
      <c r="O46" s="1575">
        <v>1</v>
      </c>
      <c r="P46" s="1573"/>
      <c r="Q46" s="1574"/>
      <c r="R46" s="1573"/>
      <c r="S46" s="1574"/>
      <c r="T46" s="1573"/>
      <c r="U46" s="1574"/>
      <c r="V46" s="1573"/>
      <c r="W46" s="1574">
        <v>1</v>
      </c>
      <c r="X46" s="1573"/>
      <c r="Y46" s="1574">
        <v>2</v>
      </c>
      <c r="Z46" s="1573">
        <v>1</v>
      </c>
      <c r="AA46" s="1574"/>
      <c r="AB46" s="1573"/>
      <c r="AC46" s="1575">
        <v>4</v>
      </c>
      <c r="AD46" s="1573">
        <v>1</v>
      </c>
      <c r="AE46" s="1567">
        <v>5</v>
      </c>
      <c r="AF46" s="1576" t="s">
        <v>942</v>
      </c>
    </row>
    <row r="47" spans="1:32" s="1404" customFormat="1" ht="18" customHeight="1">
      <c r="A47" s="1626"/>
      <c r="B47" s="1627"/>
      <c r="C47" s="1717" t="s">
        <v>898</v>
      </c>
      <c r="D47" s="1629"/>
      <c r="E47" s="1564">
        <f>SUM(E43:E46)</f>
        <v>1</v>
      </c>
      <c r="F47" s="1565">
        <f>SUM(F43:F46)</f>
        <v>3</v>
      </c>
      <c r="G47" s="1565">
        <f>SUM(G43:G46)</f>
        <v>0</v>
      </c>
      <c r="H47" s="1567">
        <f>SUM(H43:H46)</f>
        <v>0</v>
      </c>
      <c r="I47" s="1568"/>
      <c r="J47" s="1569">
        <v>0</v>
      </c>
      <c r="K47" s="1570">
        <v>0</v>
      </c>
      <c r="L47" s="1570">
        <v>0</v>
      </c>
      <c r="M47" s="1570">
        <v>0</v>
      </c>
      <c r="N47" s="1571">
        <v>0</v>
      </c>
      <c r="O47" s="1575">
        <v>10</v>
      </c>
      <c r="P47" s="1573">
        <v>2</v>
      </c>
      <c r="Q47" s="1574">
        <v>0</v>
      </c>
      <c r="R47" s="1573">
        <v>0</v>
      </c>
      <c r="S47" s="1574">
        <v>0</v>
      </c>
      <c r="T47" s="1573">
        <v>0</v>
      </c>
      <c r="U47" s="1574">
        <v>5</v>
      </c>
      <c r="V47" s="1573">
        <v>1</v>
      </c>
      <c r="W47" s="1574">
        <v>3</v>
      </c>
      <c r="X47" s="1573">
        <v>1</v>
      </c>
      <c r="Y47" s="1574">
        <v>8</v>
      </c>
      <c r="Z47" s="1573">
        <v>3</v>
      </c>
      <c r="AA47" s="1574">
        <v>1</v>
      </c>
      <c r="AB47" s="1573">
        <v>0</v>
      </c>
      <c r="AC47" s="1575">
        <v>27</v>
      </c>
      <c r="AD47" s="1573">
        <v>7</v>
      </c>
      <c r="AE47" s="1567">
        <v>34</v>
      </c>
      <c r="AF47" s="1576" t="s">
        <v>898</v>
      </c>
    </row>
    <row r="48" spans="1:32" s="1404" customFormat="1" ht="18" customHeight="1">
      <c r="A48" s="1608">
        <v>86</v>
      </c>
      <c r="B48" s="1609" t="s">
        <v>943</v>
      </c>
      <c r="C48" s="1612" t="s">
        <v>944</v>
      </c>
      <c r="D48" s="1533" t="s">
        <v>945</v>
      </c>
      <c r="E48" s="1592"/>
      <c r="F48" s="1593"/>
      <c r="G48" s="1718">
        <v>1</v>
      </c>
      <c r="H48" s="1567"/>
      <c r="I48" s="1568" t="s">
        <v>946</v>
      </c>
      <c r="J48" s="1569">
        <v>19</v>
      </c>
      <c r="K48" s="1570">
        <v>0</v>
      </c>
      <c r="L48" s="1570">
        <v>0</v>
      </c>
      <c r="M48" s="1570">
        <v>0</v>
      </c>
      <c r="N48" s="1571">
        <v>19</v>
      </c>
      <c r="O48" s="1575">
        <v>6</v>
      </c>
      <c r="P48" s="1573"/>
      <c r="Q48" s="1574"/>
      <c r="R48" s="1573"/>
      <c r="S48" s="1574"/>
      <c r="T48" s="1573"/>
      <c r="U48" s="1574">
        <v>4</v>
      </c>
      <c r="V48" s="1573"/>
      <c r="W48" s="1574">
        <v>3</v>
      </c>
      <c r="X48" s="1573"/>
      <c r="Y48" s="1574">
        <v>6</v>
      </c>
      <c r="Z48" s="1573"/>
      <c r="AA48" s="1574"/>
      <c r="AB48" s="1573"/>
      <c r="AC48" s="1575">
        <v>19</v>
      </c>
      <c r="AD48" s="1573">
        <v>0</v>
      </c>
      <c r="AE48" s="1567">
        <v>19</v>
      </c>
      <c r="AF48" s="1576" t="s">
        <v>947</v>
      </c>
    </row>
    <row r="49" spans="1:32" s="1404" customFormat="1" ht="18" customHeight="1">
      <c r="A49" s="1719"/>
      <c r="B49" s="1720"/>
      <c r="C49" s="1624" t="s">
        <v>948</v>
      </c>
      <c r="D49" s="1519" t="s">
        <v>949</v>
      </c>
      <c r="E49" s="1520">
        <v>1</v>
      </c>
      <c r="F49" s="1521"/>
      <c r="G49" s="1625"/>
      <c r="H49" s="1514"/>
      <c r="I49" s="1536" t="s">
        <v>950</v>
      </c>
      <c r="J49" s="1537">
        <v>0</v>
      </c>
      <c r="K49" s="1538">
        <v>0</v>
      </c>
      <c r="L49" s="1538">
        <v>0</v>
      </c>
      <c r="M49" s="1538">
        <v>0</v>
      </c>
      <c r="N49" s="1539">
        <v>0</v>
      </c>
      <c r="O49" s="1530">
        <v>1</v>
      </c>
      <c r="P49" s="1541">
        <v>1</v>
      </c>
      <c r="Q49" s="1542"/>
      <c r="R49" s="1541"/>
      <c r="S49" s="1542"/>
      <c r="T49" s="1541"/>
      <c r="U49" s="1542">
        <v>4</v>
      </c>
      <c r="V49" s="1541">
        <v>4</v>
      </c>
      <c r="W49" s="1542"/>
      <c r="X49" s="1541"/>
      <c r="Y49" s="1542">
        <v>3</v>
      </c>
      <c r="Z49" s="1541">
        <v>3</v>
      </c>
      <c r="AA49" s="1542"/>
      <c r="AB49" s="1541"/>
      <c r="AC49" s="1543">
        <v>8</v>
      </c>
      <c r="AD49" s="1541">
        <v>8</v>
      </c>
      <c r="AE49" s="1514">
        <v>16</v>
      </c>
      <c r="AF49" s="1544" t="s">
        <v>951</v>
      </c>
    </row>
    <row r="50" spans="1:32" s="1404" customFormat="1" ht="18" customHeight="1">
      <c r="A50" s="1721"/>
      <c r="B50" s="1722"/>
      <c r="C50" s="1599" t="s">
        <v>855</v>
      </c>
      <c r="D50" s="1620"/>
      <c r="E50" s="1552">
        <f>SUM(E48:E49)</f>
        <v>1</v>
      </c>
      <c r="F50" s="1553">
        <f>SUM(F48:F49)</f>
        <v>0</v>
      </c>
      <c r="G50" s="1549">
        <f>SUM(G48:G49)</f>
        <v>1</v>
      </c>
      <c r="H50" s="1550">
        <f>SUM(H48:H49)</f>
        <v>0</v>
      </c>
      <c r="I50" s="1723"/>
      <c r="J50" s="1552">
        <v>19</v>
      </c>
      <c r="K50" s="1553">
        <v>0</v>
      </c>
      <c r="L50" s="1553">
        <v>0</v>
      </c>
      <c r="M50" s="1553">
        <v>0</v>
      </c>
      <c r="N50" s="1554">
        <v>19</v>
      </c>
      <c r="O50" s="1558">
        <v>7</v>
      </c>
      <c r="P50" s="1556">
        <v>1</v>
      </c>
      <c r="Q50" s="1557">
        <v>0</v>
      </c>
      <c r="R50" s="1556">
        <v>0</v>
      </c>
      <c r="S50" s="1557">
        <v>0</v>
      </c>
      <c r="T50" s="1556">
        <v>0</v>
      </c>
      <c r="U50" s="1557">
        <v>8</v>
      </c>
      <c r="V50" s="1556">
        <v>4</v>
      </c>
      <c r="W50" s="1557">
        <v>3</v>
      </c>
      <c r="X50" s="1556">
        <v>0</v>
      </c>
      <c r="Y50" s="1557">
        <v>9</v>
      </c>
      <c r="Z50" s="1556">
        <v>3</v>
      </c>
      <c r="AA50" s="1557">
        <v>0</v>
      </c>
      <c r="AB50" s="1556">
        <v>0</v>
      </c>
      <c r="AC50" s="1558">
        <v>27</v>
      </c>
      <c r="AD50" s="1556">
        <v>8</v>
      </c>
      <c r="AE50" s="1550">
        <v>35</v>
      </c>
      <c r="AF50" s="1559" t="s">
        <v>856</v>
      </c>
    </row>
    <row r="51" spans="1:32" s="1404" customFormat="1" ht="18" customHeight="1">
      <c r="A51" s="1581">
        <v>93</v>
      </c>
      <c r="B51" s="1582" t="s">
        <v>549</v>
      </c>
      <c r="C51" s="1724" t="s">
        <v>952</v>
      </c>
      <c r="D51" s="1519" t="s">
        <v>953</v>
      </c>
      <c r="E51" s="1453">
        <v>1</v>
      </c>
      <c r="F51" s="1718"/>
      <c r="G51" s="1585"/>
      <c r="H51" s="1455"/>
      <c r="I51" s="1568" t="s">
        <v>836</v>
      </c>
      <c r="J51" s="1569">
        <v>0</v>
      </c>
      <c r="K51" s="1570">
        <v>0</v>
      </c>
      <c r="L51" s="1570">
        <v>0</v>
      </c>
      <c r="M51" s="1570">
        <v>0</v>
      </c>
      <c r="N51" s="1571">
        <v>0</v>
      </c>
      <c r="O51" s="1575">
        <v>1</v>
      </c>
      <c r="P51" s="1573"/>
      <c r="Q51" s="1574"/>
      <c r="R51" s="1573"/>
      <c r="S51" s="1574"/>
      <c r="T51" s="1573"/>
      <c r="U51" s="1574">
        <v>1</v>
      </c>
      <c r="V51" s="1573"/>
      <c r="W51" s="1574">
        <v>1</v>
      </c>
      <c r="X51" s="1573"/>
      <c r="Y51" s="1574"/>
      <c r="Z51" s="1573"/>
      <c r="AA51" s="1574"/>
      <c r="AB51" s="1573"/>
      <c r="AC51" s="1575">
        <v>3</v>
      </c>
      <c r="AD51" s="1573">
        <v>0</v>
      </c>
      <c r="AE51" s="1567">
        <v>3</v>
      </c>
      <c r="AF51" s="1576" t="s">
        <v>954</v>
      </c>
    </row>
    <row r="52" spans="1:32" s="1404" customFormat="1" ht="18" customHeight="1">
      <c r="A52" s="1608"/>
      <c r="B52" s="1609"/>
      <c r="C52" s="1725" t="s">
        <v>955</v>
      </c>
      <c r="D52" s="1519" t="s">
        <v>956</v>
      </c>
      <c r="E52" s="1520"/>
      <c r="F52" s="1535">
        <v>1</v>
      </c>
      <c r="G52" s="1535"/>
      <c r="H52" s="1523"/>
      <c r="I52" s="1532" t="s">
        <v>902</v>
      </c>
      <c r="J52" s="1525">
        <v>0</v>
      </c>
      <c r="K52" s="1521">
        <v>0</v>
      </c>
      <c r="L52" s="1521">
        <v>0</v>
      </c>
      <c r="M52" s="1521">
        <v>0</v>
      </c>
      <c r="N52" s="1526">
        <v>0</v>
      </c>
      <c r="O52" s="1530">
        <v>1</v>
      </c>
      <c r="P52" s="1528">
        <v>1</v>
      </c>
      <c r="Q52" s="1529"/>
      <c r="R52" s="1528"/>
      <c r="S52" s="1529"/>
      <c r="T52" s="1528"/>
      <c r="U52" s="1529">
        <v>1</v>
      </c>
      <c r="V52" s="1528">
        <v>1</v>
      </c>
      <c r="W52" s="1529">
        <v>1</v>
      </c>
      <c r="X52" s="1528">
        <v>1</v>
      </c>
      <c r="Y52" s="1529"/>
      <c r="Z52" s="1528"/>
      <c r="AA52" s="1529"/>
      <c r="AB52" s="1528"/>
      <c r="AC52" s="1530">
        <v>3</v>
      </c>
      <c r="AD52" s="1528">
        <v>3</v>
      </c>
      <c r="AE52" s="1523">
        <v>6</v>
      </c>
      <c r="AF52" s="1531" t="s">
        <v>957</v>
      </c>
    </row>
    <row r="53" spans="1:32" s="1404" customFormat="1" ht="18" customHeight="1">
      <c r="A53" s="1608"/>
      <c r="B53" s="1609"/>
      <c r="C53" s="1725" t="s">
        <v>958</v>
      </c>
      <c r="D53" s="1591" t="s">
        <v>959</v>
      </c>
      <c r="E53" s="1534"/>
      <c r="F53" s="1522">
        <v>1</v>
      </c>
      <c r="G53" s="1535"/>
      <c r="H53" s="1523"/>
      <c r="I53" s="1524" t="s">
        <v>902</v>
      </c>
      <c r="J53" s="1525">
        <v>0</v>
      </c>
      <c r="K53" s="1521">
        <v>0</v>
      </c>
      <c r="L53" s="1521">
        <v>0</v>
      </c>
      <c r="M53" s="1521">
        <v>0</v>
      </c>
      <c r="N53" s="1526">
        <v>0</v>
      </c>
      <c r="O53" s="1530">
        <v>1</v>
      </c>
      <c r="P53" s="1528"/>
      <c r="Q53" s="1529"/>
      <c r="R53" s="1528"/>
      <c r="S53" s="1529"/>
      <c r="T53" s="1528"/>
      <c r="U53" s="1529">
        <v>2</v>
      </c>
      <c r="V53" s="1528"/>
      <c r="W53" s="1529">
        <v>2</v>
      </c>
      <c r="X53" s="1528"/>
      <c r="Y53" s="1529">
        <v>1</v>
      </c>
      <c r="Z53" s="1528"/>
      <c r="AA53" s="1529"/>
      <c r="AB53" s="1528"/>
      <c r="AC53" s="1530">
        <v>6</v>
      </c>
      <c r="AD53" s="1528">
        <v>0</v>
      </c>
      <c r="AE53" s="1523">
        <v>6</v>
      </c>
      <c r="AF53" s="1531" t="s">
        <v>960</v>
      </c>
    </row>
    <row r="54" spans="1:32" s="1404" customFormat="1" ht="18" customHeight="1">
      <c r="A54" s="1608"/>
      <c r="B54" s="1609"/>
      <c r="C54" s="1725" t="s">
        <v>961</v>
      </c>
      <c r="D54" s="1726">
        <v>29312</v>
      </c>
      <c r="E54" s="1534"/>
      <c r="F54" s="1522">
        <v>1</v>
      </c>
      <c r="G54" s="1535"/>
      <c r="H54" s="1523"/>
      <c r="I54" s="1524" t="s">
        <v>902</v>
      </c>
      <c r="J54" s="1525">
        <v>0</v>
      </c>
      <c r="K54" s="1521">
        <v>0</v>
      </c>
      <c r="L54" s="1521">
        <v>0</v>
      </c>
      <c r="M54" s="1521">
        <v>0</v>
      </c>
      <c r="N54" s="1526">
        <v>0</v>
      </c>
      <c r="O54" s="1530">
        <v>1</v>
      </c>
      <c r="P54" s="1528"/>
      <c r="Q54" s="1529"/>
      <c r="R54" s="1528"/>
      <c r="S54" s="1529"/>
      <c r="T54" s="1528"/>
      <c r="U54" s="1529">
        <v>3</v>
      </c>
      <c r="V54" s="1528">
        <v>2</v>
      </c>
      <c r="W54" s="1529"/>
      <c r="X54" s="1528"/>
      <c r="Y54" s="1529">
        <v>1</v>
      </c>
      <c r="Z54" s="1528"/>
      <c r="AA54" s="1529"/>
      <c r="AB54" s="1528"/>
      <c r="AC54" s="1530">
        <v>5</v>
      </c>
      <c r="AD54" s="1528">
        <v>2</v>
      </c>
      <c r="AE54" s="1523">
        <v>7</v>
      </c>
      <c r="AF54" s="1531" t="s">
        <v>962</v>
      </c>
    </row>
    <row r="55" spans="1:32" s="1404" customFormat="1" ht="18" customHeight="1">
      <c r="A55" s="1626"/>
      <c r="B55" s="1627"/>
      <c r="C55" s="1727" t="s">
        <v>855</v>
      </c>
      <c r="D55" s="1728"/>
      <c r="E55" s="1453">
        <f>SUM(E51:E54)</f>
        <v>1</v>
      </c>
      <c r="F55" s="1454">
        <f>SUM(F51:F54)</f>
        <v>3</v>
      </c>
      <c r="G55" s="1454">
        <f>SUM(G51:G54)</f>
        <v>0</v>
      </c>
      <c r="H55" s="1455">
        <f>SUM(H51:H54)</f>
        <v>0</v>
      </c>
      <c r="I55" s="1729"/>
      <c r="J55" s="1457">
        <v>0</v>
      </c>
      <c r="K55" s="1458">
        <v>0</v>
      </c>
      <c r="L55" s="1458">
        <v>0</v>
      </c>
      <c r="M55" s="1458">
        <v>0</v>
      </c>
      <c r="N55" s="1730">
        <v>0</v>
      </c>
      <c r="O55" s="1452">
        <v>4</v>
      </c>
      <c r="P55" s="1617">
        <v>1</v>
      </c>
      <c r="Q55" s="1451">
        <v>0</v>
      </c>
      <c r="R55" s="1617">
        <v>0</v>
      </c>
      <c r="S55" s="1451">
        <v>0</v>
      </c>
      <c r="T55" s="1617">
        <v>0</v>
      </c>
      <c r="U55" s="1451">
        <v>7</v>
      </c>
      <c r="V55" s="1617">
        <v>3</v>
      </c>
      <c r="W55" s="1451">
        <v>4</v>
      </c>
      <c r="X55" s="1617">
        <v>1</v>
      </c>
      <c r="Y55" s="1451">
        <v>2</v>
      </c>
      <c r="Z55" s="1617">
        <v>0</v>
      </c>
      <c r="AA55" s="1451">
        <v>0</v>
      </c>
      <c r="AB55" s="1617">
        <v>0</v>
      </c>
      <c r="AC55" s="1452">
        <v>17</v>
      </c>
      <c r="AD55" s="1617">
        <v>5</v>
      </c>
      <c r="AE55" s="1455">
        <v>22</v>
      </c>
      <c r="AF55" s="1618" t="s">
        <v>856</v>
      </c>
    </row>
    <row r="56" spans="1:32" s="1404" customFormat="1" ht="18" customHeight="1" thickBot="1">
      <c r="A56" s="1731">
        <v>95</v>
      </c>
      <c r="B56" s="1732" t="s">
        <v>963</v>
      </c>
      <c r="C56" s="1733" t="s">
        <v>964</v>
      </c>
      <c r="D56" s="1734" t="s">
        <v>965</v>
      </c>
      <c r="E56" s="1735"/>
      <c r="F56" s="1736">
        <v>1</v>
      </c>
      <c r="G56" s="1737"/>
      <c r="H56" s="1738"/>
      <c r="I56" s="1739" t="s">
        <v>966</v>
      </c>
      <c r="J56" s="1740">
        <v>0</v>
      </c>
      <c r="K56" s="1741">
        <v>0</v>
      </c>
      <c r="L56" s="1741">
        <v>0</v>
      </c>
      <c r="M56" s="1741">
        <v>0</v>
      </c>
      <c r="N56" s="1742">
        <v>0</v>
      </c>
      <c r="O56" s="1743">
        <v>1</v>
      </c>
      <c r="P56" s="1744"/>
      <c r="Q56" s="1745"/>
      <c r="R56" s="1744"/>
      <c r="S56" s="1745"/>
      <c r="T56" s="1744"/>
      <c r="U56" s="1745">
        <v>3</v>
      </c>
      <c r="V56" s="1744"/>
      <c r="W56" s="1745"/>
      <c r="X56" s="1744"/>
      <c r="Y56" s="1745">
        <v>1</v>
      </c>
      <c r="Z56" s="1744"/>
      <c r="AA56" s="1745"/>
      <c r="AB56" s="1744"/>
      <c r="AC56" s="1743">
        <v>5</v>
      </c>
      <c r="AD56" s="1744">
        <v>0</v>
      </c>
      <c r="AE56" s="1738">
        <v>5</v>
      </c>
      <c r="AF56" s="1746" t="s">
        <v>967</v>
      </c>
    </row>
    <row r="57" spans="1:32" s="1404" customFormat="1" ht="18" customHeight="1">
      <c r="A57" s="1747" t="s">
        <v>968</v>
      </c>
      <c r="B57" s="1748" t="s">
        <v>969</v>
      </c>
      <c r="C57" s="1749"/>
      <c r="D57" s="1749"/>
      <c r="E57" s="1749"/>
      <c r="F57" s="1749"/>
      <c r="G57" s="1749"/>
      <c r="H57" s="1749"/>
      <c r="I57" s="1749"/>
      <c r="J57" s="1749"/>
      <c r="K57" s="1749"/>
      <c r="L57" s="1749"/>
      <c r="M57" s="1749"/>
      <c r="N57" s="1749"/>
      <c r="O57" s="1749"/>
      <c r="P57" s="1749"/>
      <c r="Q57" s="1749"/>
      <c r="R57" s="1749"/>
      <c r="S57" s="1749"/>
      <c r="T57" s="1749"/>
      <c r="U57" s="1749"/>
      <c r="V57" s="1749"/>
      <c r="W57" s="1750"/>
      <c r="X57" s="1750"/>
      <c r="Y57" s="1750"/>
      <c r="Z57" s="1750"/>
      <c r="AA57" s="1750"/>
      <c r="AB57" s="1750"/>
      <c r="AC57" s="1750"/>
      <c r="AD57" s="1750"/>
      <c r="AE57" s="1750"/>
      <c r="AF57" s="1751"/>
    </row>
    <row r="58" spans="2:32" s="1404" customFormat="1" ht="18" customHeight="1">
      <c r="B58" s="1466" t="s">
        <v>970</v>
      </c>
      <c r="C58" s="1466"/>
      <c r="D58" s="1466"/>
      <c r="E58" s="1466"/>
      <c r="F58" s="1466"/>
      <c r="G58" s="1466"/>
      <c r="H58" s="1466"/>
      <c r="I58" s="1466"/>
      <c r="J58" s="1466"/>
      <c r="K58" s="1466"/>
      <c r="L58" s="1466"/>
      <c r="M58" s="1466"/>
      <c r="N58" s="1466"/>
      <c r="O58" s="1466"/>
      <c r="P58" s="1752"/>
      <c r="Q58" s="1752"/>
      <c r="R58" s="1752"/>
      <c r="S58" s="1752"/>
      <c r="T58" s="1752"/>
      <c r="U58" s="1752"/>
      <c r="V58" s="1752"/>
      <c r="W58" s="1752"/>
      <c r="X58" s="1752"/>
      <c r="Y58" s="1752"/>
      <c r="Z58" s="1752"/>
      <c r="AA58" s="1466"/>
      <c r="AB58" s="1466"/>
      <c r="AC58" s="1466"/>
      <c r="AD58" s="1466"/>
      <c r="AE58" s="1466"/>
      <c r="AF58" s="1461"/>
    </row>
    <row r="59" spans="1:32" s="1404" customFormat="1" ht="18" customHeight="1">
      <c r="A59" s="1753"/>
      <c r="B59" s="1754" t="s">
        <v>971</v>
      </c>
      <c r="C59" s="1754"/>
      <c r="D59" s="1754"/>
      <c r="E59" s="1754"/>
      <c r="F59" s="1754"/>
      <c r="G59" s="1754"/>
      <c r="H59" s="1754"/>
      <c r="I59" s="1754"/>
      <c r="J59" s="1754"/>
      <c r="K59" s="1754"/>
      <c r="L59" s="1754"/>
      <c r="M59" s="1754"/>
      <c r="N59" s="1754"/>
      <c r="O59" s="1754"/>
      <c r="P59" s="1754"/>
      <c r="Q59" s="1754"/>
      <c r="R59" s="1754"/>
      <c r="S59" s="1754"/>
      <c r="T59" s="1754"/>
      <c r="U59" s="1754"/>
      <c r="V59" s="1754"/>
      <c r="W59" s="1754"/>
      <c r="X59" s="1754"/>
      <c r="Y59" s="1754"/>
      <c r="Z59" s="1754"/>
      <c r="AA59" s="1466"/>
      <c r="AB59" s="1466"/>
      <c r="AC59" s="1466"/>
      <c r="AD59" s="1466"/>
      <c r="AE59" s="1466"/>
      <c r="AF59" s="1461"/>
    </row>
  </sheetData>
  <sheetProtection/>
  <mergeCells count="31">
    <mergeCell ref="A48:A50"/>
    <mergeCell ref="B48:B50"/>
    <mergeCell ref="A51:A55"/>
    <mergeCell ref="B51:B55"/>
    <mergeCell ref="A32:A35"/>
    <mergeCell ref="B32:B35"/>
    <mergeCell ref="A36:A41"/>
    <mergeCell ref="B36:B41"/>
    <mergeCell ref="A43:A47"/>
    <mergeCell ref="B43:B47"/>
    <mergeCell ref="A13:A17"/>
    <mergeCell ref="B13:B17"/>
    <mergeCell ref="A20:A22"/>
    <mergeCell ref="B20:B22"/>
    <mergeCell ref="A23:A31"/>
    <mergeCell ref="B23:B31"/>
    <mergeCell ref="O2:AE2"/>
    <mergeCell ref="O3:P3"/>
    <mergeCell ref="Q3:R3"/>
    <mergeCell ref="S3:T3"/>
    <mergeCell ref="U3:V3"/>
    <mergeCell ref="W3:X3"/>
    <mergeCell ref="Y3:Z3"/>
    <mergeCell ref="AA3:AB3"/>
    <mergeCell ref="AC3:AE3"/>
    <mergeCell ref="A2:A4"/>
    <mergeCell ref="C2:C4"/>
    <mergeCell ref="D2:D4"/>
    <mergeCell ref="E2:H3"/>
    <mergeCell ref="I2:I4"/>
    <mergeCell ref="J2:N3"/>
  </mergeCells>
  <printOptions horizontalCentered="1" verticalCentered="1"/>
  <pageMargins left="0.7874015748031497" right="0.6299212598425197" top="0.2755905511811024" bottom="0.1968503937007874" header="0.15748031496062992" footer="0.15748031496062992"/>
  <pageSetup fitToHeight="1" fitToWidth="1" horizontalDpi="600" verticalDpi="600" orientation="landscape" paperSize="9" scale="46" r:id="rId1"/>
  <headerFooter alignWithMargins="0">
    <oddHeader>&amp;C&amp;F</oddHeader>
  </headerFooter>
</worksheet>
</file>

<file path=xl/worksheets/sheet24.xml><?xml version="1.0" encoding="utf-8"?>
<worksheet xmlns="http://schemas.openxmlformats.org/spreadsheetml/2006/main" xmlns:r="http://schemas.openxmlformats.org/officeDocument/2006/relationships">
  <dimension ref="A1:AP63"/>
  <sheetViews>
    <sheetView view="pageBreakPreview" zoomScaleSheetLayoutView="100" zoomScalePageLayoutView="0" workbookViewId="0" topLeftCell="A1">
      <pane xSplit="3" ySplit="10" topLeftCell="D11" activePane="bottomRight" state="frozen"/>
      <selection pane="topLeft" activeCell="AF11" sqref="AF11"/>
      <selection pane="topRight" activeCell="AF11" sqref="AF11"/>
      <selection pane="bottomLeft" activeCell="AF11" sqref="AF11"/>
      <selection pane="bottomRight" activeCell="AH15" sqref="AH15"/>
    </sheetView>
  </sheetViews>
  <sheetFormatPr defaultColWidth="9.00390625" defaultRowHeight="16.5" customHeight="1"/>
  <cols>
    <col min="1" max="1" width="7.75390625" style="1756" customWidth="1"/>
    <col min="2" max="2" width="12.75390625" style="1756" customWidth="1"/>
    <col min="3" max="3" width="20.75390625" style="1756" customWidth="1"/>
    <col min="4" max="18" width="15.75390625" style="1756" customWidth="1"/>
    <col min="19" max="19" width="14.75390625" style="1756" customWidth="1"/>
    <col min="20" max="20" width="7.75390625" style="1756" customWidth="1"/>
    <col min="21" max="21" width="12.75390625" style="1756" customWidth="1"/>
    <col min="22" max="22" width="20.75390625" style="1756" customWidth="1"/>
    <col min="23" max="37" width="15.75390625" style="1756" customWidth="1"/>
    <col min="38" max="38" width="14.75390625" style="1756" customWidth="1"/>
    <col min="39" max="41" width="9.125" style="1756" customWidth="1"/>
    <col min="42" max="42" width="16.25390625" style="1756" customWidth="1"/>
    <col min="43" max="44" width="9.125" style="1756" customWidth="1"/>
    <col min="45" max="16384" width="9.125" style="1756" customWidth="1"/>
  </cols>
  <sheetData>
    <row r="1" spans="2:24" ht="16.5" customHeight="1" thickBot="1">
      <c r="B1" s="1757" t="s">
        <v>972</v>
      </c>
      <c r="C1" s="1758"/>
      <c r="D1" s="1758"/>
      <c r="T1" s="1757"/>
      <c r="U1" s="1757" t="s">
        <v>973</v>
      </c>
      <c r="V1" s="1758"/>
      <c r="W1" s="1758"/>
      <c r="X1" s="1758"/>
    </row>
    <row r="2" spans="1:38" ht="16.5" customHeight="1" thickBot="1">
      <c r="A2" s="1759" t="s">
        <v>974</v>
      </c>
      <c r="B2" s="1760" t="s">
        <v>975</v>
      </c>
      <c r="C2" s="1761" t="s">
        <v>976</v>
      </c>
      <c r="D2" s="1762" t="s">
        <v>977</v>
      </c>
      <c r="E2" s="1763"/>
      <c r="F2" s="1763"/>
      <c r="G2" s="1763"/>
      <c r="H2" s="1763"/>
      <c r="I2" s="1763"/>
      <c r="J2" s="1763"/>
      <c r="K2" s="1763"/>
      <c r="L2" s="1763"/>
      <c r="M2" s="1763"/>
      <c r="N2" s="1763"/>
      <c r="O2" s="1763"/>
      <c r="P2" s="1763"/>
      <c r="Q2" s="1763"/>
      <c r="R2" s="1764"/>
      <c r="S2" s="1765" t="s">
        <v>978</v>
      </c>
      <c r="T2" s="1759" t="s">
        <v>974</v>
      </c>
      <c r="U2" s="1760" t="s">
        <v>975</v>
      </c>
      <c r="V2" s="1761" t="s">
        <v>976</v>
      </c>
      <c r="W2" s="1762" t="s">
        <v>979</v>
      </c>
      <c r="X2" s="1763"/>
      <c r="Y2" s="1763"/>
      <c r="Z2" s="1763"/>
      <c r="AA2" s="1763"/>
      <c r="AB2" s="1763"/>
      <c r="AC2" s="1763"/>
      <c r="AD2" s="1763"/>
      <c r="AE2" s="1763"/>
      <c r="AF2" s="1763"/>
      <c r="AG2" s="1763"/>
      <c r="AH2" s="1763"/>
      <c r="AI2" s="1763"/>
      <c r="AJ2" s="1763"/>
      <c r="AK2" s="1764"/>
      <c r="AL2" s="1765" t="s">
        <v>978</v>
      </c>
    </row>
    <row r="3" spans="1:38" ht="16.5" customHeight="1" thickBot="1">
      <c r="A3" s="1766"/>
      <c r="B3" s="1767" t="s">
        <v>159</v>
      </c>
      <c r="C3" s="1768"/>
      <c r="D3" s="1762" t="s">
        <v>980</v>
      </c>
      <c r="E3" s="1763"/>
      <c r="F3" s="1764"/>
      <c r="G3" s="1762" t="s">
        <v>981</v>
      </c>
      <c r="H3" s="1763"/>
      <c r="I3" s="1764"/>
      <c r="J3" s="1762" t="s">
        <v>982</v>
      </c>
      <c r="K3" s="1763"/>
      <c r="L3" s="1764"/>
      <c r="M3" s="1769" t="s">
        <v>983</v>
      </c>
      <c r="N3" s="1770"/>
      <c r="O3" s="1771"/>
      <c r="P3" s="1762" t="s">
        <v>984</v>
      </c>
      <c r="Q3" s="1763"/>
      <c r="R3" s="1764"/>
      <c r="S3" s="1772"/>
      <c r="T3" s="1766"/>
      <c r="U3" s="1767"/>
      <c r="V3" s="1768"/>
      <c r="W3" s="1762" t="s">
        <v>980</v>
      </c>
      <c r="X3" s="1763"/>
      <c r="Y3" s="1764"/>
      <c r="Z3" s="1762" t="s">
        <v>981</v>
      </c>
      <c r="AA3" s="1763"/>
      <c r="AB3" s="1764"/>
      <c r="AC3" s="1762" t="s">
        <v>982</v>
      </c>
      <c r="AD3" s="1763"/>
      <c r="AE3" s="1764"/>
      <c r="AF3" s="1769" t="s">
        <v>983</v>
      </c>
      <c r="AG3" s="1770"/>
      <c r="AH3" s="1771"/>
      <c r="AI3" s="1762" t="s">
        <v>984</v>
      </c>
      <c r="AJ3" s="1763"/>
      <c r="AK3" s="1764"/>
      <c r="AL3" s="1772"/>
    </row>
    <row r="4" spans="1:38" ht="16.5" customHeight="1" thickBot="1">
      <c r="A4" s="1773"/>
      <c r="B4" s="1774" t="s">
        <v>8</v>
      </c>
      <c r="C4" s="1775"/>
      <c r="D4" s="1776" t="s">
        <v>985</v>
      </c>
      <c r="E4" s="1760" t="s">
        <v>986</v>
      </c>
      <c r="F4" s="1760" t="s">
        <v>987</v>
      </c>
      <c r="G4" s="1776" t="s">
        <v>985</v>
      </c>
      <c r="H4" s="1760" t="s">
        <v>986</v>
      </c>
      <c r="I4" s="1760" t="s">
        <v>987</v>
      </c>
      <c r="J4" s="1776" t="s">
        <v>985</v>
      </c>
      <c r="K4" s="1760" t="s">
        <v>986</v>
      </c>
      <c r="L4" s="1760" t="s">
        <v>987</v>
      </c>
      <c r="M4" s="1776" t="s">
        <v>985</v>
      </c>
      <c r="N4" s="1760" t="s">
        <v>988</v>
      </c>
      <c r="O4" s="1760" t="s">
        <v>987</v>
      </c>
      <c r="P4" s="1776" t="s">
        <v>985</v>
      </c>
      <c r="Q4" s="1760" t="s">
        <v>986</v>
      </c>
      <c r="R4" s="1760" t="s">
        <v>987</v>
      </c>
      <c r="S4" s="1777" t="s">
        <v>989</v>
      </c>
      <c r="T4" s="1773"/>
      <c r="U4" s="1774" t="s">
        <v>8</v>
      </c>
      <c r="V4" s="1775"/>
      <c r="W4" s="1776" t="s">
        <v>985</v>
      </c>
      <c r="X4" s="1760" t="s">
        <v>986</v>
      </c>
      <c r="Y4" s="1760" t="s">
        <v>987</v>
      </c>
      <c r="Z4" s="1776" t="s">
        <v>985</v>
      </c>
      <c r="AA4" s="1760" t="s">
        <v>986</v>
      </c>
      <c r="AB4" s="1760" t="s">
        <v>987</v>
      </c>
      <c r="AC4" s="1776" t="s">
        <v>985</v>
      </c>
      <c r="AD4" s="1760" t="s">
        <v>986</v>
      </c>
      <c r="AE4" s="1760" t="s">
        <v>987</v>
      </c>
      <c r="AF4" s="1776" t="s">
        <v>985</v>
      </c>
      <c r="AG4" s="1760" t="s">
        <v>990</v>
      </c>
      <c r="AH4" s="1760" t="s">
        <v>987</v>
      </c>
      <c r="AI4" s="1776" t="s">
        <v>985</v>
      </c>
      <c r="AJ4" s="1760" t="s">
        <v>986</v>
      </c>
      <c r="AK4" s="1760" t="s">
        <v>987</v>
      </c>
      <c r="AL4" s="1772" t="s">
        <v>989</v>
      </c>
    </row>
    <row r="5" spans="1:38" ht="7.5" customHeight="1">
      <c r="A5" s="1778"/>
      <c r="B5" s="1779" t="s">
        <v>159</v>
      </c>
      <c r="C5" s="1780"/>
      <c r="D5" s="1781"/>
      <c r="E5" s="1780"/>
      <c r="F5" s="1782"/>
      <c r="G5" s="1783"/>
      <c r="H5" s="1780"/>
      <c r="I5" s="1780"/>
      <c r="J5" s="1781"/>
      <c r="K5" s="1780"/>
      <c r="L5" s="1782"/>
      <c r="M5" s="1783"/>
      <c r="N5" s="1784"/>
      <c r="O5" s="1783"/>
      <c r="P5" s="1781"/>
      <c r="Q5" s="1780"/>
      <c r="R5" s="1782"/>
      <c r="S5" s="1772" t="s">
        <v>159</v>
      </c>
      <c r="T5" s="1778"/>
      <c r="U5" s="1780"/>
      <c r="V5" s="1782"/>
      <c r="W5" s="1781"/>
      <c r="X5" s="1780"/>
      <c r="Y5" s="1780"/>
      <c r="Z5" s="1781"/>
      <c r="AA5" s="1780"/>
      <c r="AB5" s="1780"/>
      <c r="AC5" s="1781"/>
      <c r="AD5" s="1780"/>
      <c r="AE5" s="1780"/>
      <c r="AF5" s="1781"/>
      <c r="AG5" s="1784"/>
      <c r="AH5" s="1783"/>
      <c r="AI5" s="1781"/>
      <c r="AJ5" s="1780"/>
      <c r="AK5" s="1780"/>
      <c r="AL5" s="1785"/>
    </row>
    <row r="6" spans="1:38" ht="16.5" customHeight="1">
      <c r="A6" s="1786"/>
      <c r="B6" s="1767" t="s">
        <v>991</v>
      </c>
      <c r="C6" s="1787"/>
      <c r="D6" s="1788">
        <v>33</v>
      </c>
      <c r="E6" s="1789">
        <v>586</v>
      </c>
      <c r="F6" s="1790">
        <v>5512814</v>
      </c>
      <c r="G6" s="1791">
        <v>43979</v>
      </c>
      <c r="H6" s="1789">
        <v>65674</v>
      </c>
      <c r="I6" s="1789">
        <v>576167273</v>
      </c>
      <c r="J6" s="1788">
        <v>6445</v>
      </c>
      <c r="K6" s="1789">
        <v>10726</v>
      </c>
      <c r="L6" s="1790">
        <v>76881131</v>
      </c>
      <c r="M6" s="1791">
        <v>31</v>
      </c>
      <c r="N6" s="1789">
        <v>1584</v>
      </c>
      <c r="O6" s="1789">
        <v>1104680</v>
      </c>
      <c r="P6" s="1788">
        <v>50457</v>
      </c>
      <c r="Q6" s="1789">
        <v>76986</v>
      </c>
      <c r="R6" s="1790">
        <v>659665898</v>
      </c>
      <c r="S6" s="1792">
        <v>25</v>
      </c>
      <c r="T6" s="1793"/>
      <c r="U6" s="1767" t="str">
        <f>B6</f>
        <v>平成25年度</v>
      </c>
      <c r="V6" s="1787"/>
      <c r="W6" s="1788">
        <v>195</v>
      </c>
      <c r="X6" s="1789">
        <v>2578</v>
      </c>
      <c r="Y6" s="1789">
        <v>26573405</v>
      </c>
      <c r="Z6" s="1788">
        <v>95292</v>
      </c>
      <c r="AA6" s="1789">
        <v>137546</v>
      </c>
      <c r="AB6" s="1789">
        <v>1192780543</v>
      </c>
      <c r="AC6" s="1788">
        <v>15753</v>
      </c>
      <c r="AD6" s="1789">
        <v>28069</v>
      </c>
      <c r="AE6" s="1789">
        <v>185455045</v>
      </c>
      <c r="AF6" s="1788">
        <v>187</v>
      </c>
      <c r="AG6" s="1789">
        <v>6858</v>
      </c>
      <c r="AH6" s="1789">
        <v>4684274</v>
      </c>
      <c r="AI6" s="1788">
        <v>111240</v>
      </c>
      <c r="AJ6" s="1789">
        <v>168193</v>
      </c>
      <c r="AK6" s="1789">
        <v>1409493267</v>
      </c>
      <c r="AL6" s="1792">
        <f>S6</f>
        <v>25</v>
      </c>
    </row>
    <row r="7" spans="1:38" ht="16.5" customHeight="1">
      <c r="A7" s="1786"/>
      <c r="B7" s="1767" t="s">
        <v>992</v>
      </c>
      <c r="C7" s="1787"/>
      <c r="D7" s="1788">
        <v>4</v>
      </c>
      <c r="E7" s="1789">
        <v>63</v>
      </c>
      <c r="F7" s="1790">
        <v>480012</v>
      </c>
      <c r="G7" s="1791">
        <v>45466</v>
      </c>
      <c r="H7" s="1789">
        <v>66436</v>
      </c>
      <c r="I7" s="1789">
        <v>590910425</v>
      </c>
      <c r="J7" s="1788">
        <v>6652</v>
      </c>
      <c r="K7" s="1789">
        <v>11388</v>
      </c>
      <c r="L7" s="1790">
        <v>83909883</v>
      </c>
      <c r="M7" s="1791">
        <v>4</v>
      </c>
      <c r="N7" s="1789">
        <v>171</v>
      </c>
      <c r="O7" s="1789">
        <v>130986</v>
      </c>
      <c r="P7" s="1788">
        <v>52122</v>
      </c>
      <c r="Q7" s="1789">
        <v>77887</v>
      </c>
      <c r="R7" s="1790">
        <v>675431306</v>
      </c>
      <c r="S7" s="1792">
        <v>26</v>
      </c>
      <c r="T7" s="1793"/>
      <c r="U7" s="1767" t="str">
        <f>B7</f>
        <v>平成26年度</v>
      </c>
      <c r="V7" s="1787"/>
      <c r="W7" s="1788">
        <v>137</v>
      </c>
      <c r="X7" s="1789">
        <v>1793</v>
      </c>
      <c r="Y7" s="1789">
        <v>16669399</v>
      </c>
      <c r="Z7" s="1788">
        <v>91384</v>
      </c>
      <c r="AA7" s="1789">
        <v>127759</v>
      </c>
      <c r="AB7" s="1789">
        <v>1185704459</v>
      </c>
      <c r="AC7" s="1788">
        <v>15701</v>
      </c>
      <c r="AD7" s="1789">
        <v>26410</v>
      </c>
      <c r="AE7" s="1789">
        <v>193737424</v>
      </c>
      <c r="AF7" s="1788">
        <v>119</v>
      </c>
      <c r="AG7" s="1789">
        <v>4492</v>
      </c>
      <c r="AH7" s="1789">
        <v>3428422</v>
      </c>
      <c r="AI7" s="1788">
        <v>107222</v>
      </c>
      <c r="AJ7" s="1789">
        <v>155962</v>
      </c>
      <c r="AK7" s="1789">
        <v>1399539704</v>
      </c>
      <c r="AL7" s="1792">
        <f>S7</f>
        <v>26</v>
      </c>
    </row>
    <row r="8" spans="1:38" ht="16.5" customHeight="1">
      <c r="A8" s="1786"/>
      <c r="B8" s="1794" t="s">
        <v>993</v>
      </c>
      <c r="D8" s="1788">
        <v>12</v>
      </c>
      <c r="E8" s="1795">
        <v>204</v>
      </c>
      <c r="F8" s="1796">
        <v>1523835</v>
      </c>
      <c r="G8" s="1756">
        <v>39485</v>
      </c>
      <c r="H8" s="1795">
        <v>55488</v>
      </c>
      <c r="I8" s="1756">
        <v>487094093</v>
      </c>
      <c r="J8" s="1788">
        <v>6360</v>
      </c>
      <c r="K8" s="1795">
        <v>10589</v>
      </c>
      <c r="L8" s="1796">
        <v>79485340</v>
      </c>
      <c r="M8" s="1756">
        <v>11</v>
      </c>
      <c r="N8" s="1795">
        <v>553</v>
      </c>
      <c r="O8" s="1756">
        <v>407098</v>
      </c>
      <c r="P8" s="1788">
        <v>45857</v>
      </c>
      <c r="Q8" s="1795">
        <v>66281</v>
      </c>
      <c r="R8" s="1796">
        <v>568510366</v>
      </c>
      <c r="S8" s="1797">
        <v>27</v>
      </c>
      <c r="T8" s="1793"/>
      <c r="U8" s="1767" t="str">
        <f>B8</f>
        <v>平成27年度</v>
      </c>
      <c r="V8" s="1798"/>
      <c r="W8" s="1788">
        <v>121</v>
      </c>
      <c r="X8" s="1789">
        <v>2030</v>
      </c>
      <c r="Y8" s="1789">
        <v>18867515</v>
      </c>
      <c r="Z8" s="1788">
        <v>84981</v>
      </c>
      <c r="AA8" s="1789">
        <v>116689</v>
      </c>
      <c r="AB8" s="1789">
        <v>1073780161</v>
      </c>
      <c r="AC8" s="1788">
        <v>15699</v>
      </c>
      <c r="AD8" s="1789">
        <v>26097</v>
      </c>
      <c r="AE8" s="1789">
        <v>192848780</v>
      </c>
      <c r="AF8" s="1788">
        <v>120</v>
      </c>
      <c r="AG8" s="1789">
        <v>5827</v>
      </c>
      <c r="AH8" s="1789">
        <v>4308738</v>
      </c>
      <c r="AI8" s="1788">
        <v>100801</v>
      </c>
      <c r="AJ8" s="1789">
        <v>144816</v>
      </c>
      <c r="AK8" s="1789">
        <v>1289805194</v>
      </c>
      <c r="AL8" s="1792">
        <f>S8</f>
        <v>27</v>
      </c>
    </row>
    <row r="9" spans="1:38" ht="16.5" customHeight="1">
      <c r="A9" s="1786"/>
      <c r="B9" s="1794" t="s">
        <v>994</v>
      </c>
      <c r="D9" s="1788">
        <v>9</v>
      </c>
      <c r="E9" s="1795">
        <v>149</v>
      </c>
      <c r="F9" s="1796">
        <v>995566</v>
      </c>
      <c r="G9" s="1756">
        <v>35111</v>
      </c>
      <c r="H9" s="1795">
        <v>48233</v>
      </c>
      <c r="I9" s="1756">
        <v>393883504</v>
      </c>
      <c r="J9" s="1788">
        <v>5881</v>
      </c>
      <c r="K9" s="1795">
        <v>9460</v>
      </c>
      <c r="L9" s="1796">
        <v>75878540</v>
      </c>
      <c r="M9" s="1756">
        <v>9</v>
      </c>
      <c r="N9" s="1795">
        <v>433</v>
      </c>
      <c r="O9" s="1756">
        <v>309908</v>
      </c>
      <c r="P9" s="1788">
        <v>41001</v>
      </c>
      <c r="Q9" s="1795">
        <v>57842</v>
      </c>
      <c r="R9" s="1796">
        <v>471067518</v>
      </c>
      <c r="S9" s="1797">
        <v>28</v>
      </c>
      <c r="T9" s="1793"/>
      <c r="U9" s="1767" t="str">
        <f>B9</f>
        <v>平成28年度</v>
      </c>
      <c r="V9" s="1798"/>
      <c r="W9" s="1788">
        <v>123</v>
      </c>
      <c r="X9" s="1789">
        <v>1916</v>
      </c>
      <c r="Y9" s="1789">
        <v>15480142</v>
      </c>
      <c r="Z9" s="1788">
        <v>81600</v>
      </c>
      <c r="AA9" s="1789">
        <v>110733</v>
      </c>
      <c r="AB9" s="1789">
        <v>946354183</v>
      </c>
      <c r="AC9" s="1788">
        <v>15630</v>
      </c>
      <c r="AD9" s="1789">
        <v>25644</v>
      </c>
      <c r="AE9" s="1789">
        <v>192242143</v>
      </c>
      <c r="AF9" s="1788">
        <v>116</v>
      </c>
      <c r="AG9" s="1789">
        <v>5225</v>
      </c>
      <c r="AH9" s="1789">
        <v>4372732</v>
      </c>
      <c r="AI9" s="1788">
        <v>97353</v>
      </c>
      <c r="AJ9" s="1789">
        <v>138293</v>
      </c>
      <c r="AK9" s="1789">
        <v>1158449200</v>
      </c>
      <c r="AL9" s="1792">
        <f>S9</f>
        <v>28</v>
      </c>
    </row>
    <row r="10" spans="1:40" ht="16.5" customHeight="1" thickBot="1">
      <c r="A10" s="1786"/>
      <c r="B10" s="1767" t="s">
        <v>995</v>
      </c>
      <c r="C10" s="1787"/>
      <c r="D10" s="1799">
        <f>SUM(D11:D55)-D16-D21-D25-D28-D49-D54-D30-D40-D46-D34</f>
        <v>2</v>
      </c>
      <c r="E10" s="1800">
        <f aca="true" t="shared" si="0" ref="E10:R10">SUM(E11:E55)-E16-E21-E25-E28-E49-E54-E30-E40-E46-E34</f>
        <v>36</v>
      </c>
      <c r="F10" s="1801">
        <f t="shared" si="0"/>
        <v>316133</v>
      </c>
      <c r="G10" s="1802">
        <f t="shared" si="0"/>
        <v>29591</v>
      </c>
      <c r="H10" s="1795">
        <f t="shared" si="0"/>
        <v>37912</v>
      </c>
      <c r="I10" s="1789">
        <f t="shared" si="0"/>
        <v>291206312</v>
      </c>
      <c r="J10" s="1799">
        <f t="shared" si="0"/>
        <v>4357</v>
      </c>
      <c r="K10" s="1800">
        <f t="shared" si="0"/>
        <v>6797</v>
      </c>
      <c r="L10" s="1801">
        <f t="shared" si="0"/>
        <v>51236950</v>
      </c>
      <c r="M10" s="1802">
        <f t="shared" si="0"/>
        <v>2</v>
      </c>
      <c r="N10" s="1795">
        <f t="shared" si="0"/>
        <v>107</v>
      </c>
      <c r="O10" s="1789">
        <f t="shared" si="0"/>
        <v>54142</v>
      </c>
      <c r="P10" s="1799">
        <f t="shared" si="0"/>
        <v>33950</v>
      </c>
      <c r="Q10" s="1800">
        <f t="shared" si="0"/>
        <v>44745</v>
      </c>
      <c r="R10" s="1801">
        <f t="shared" si="0"/>
        <v>342813537</v>
      </c>
      <c r="S10" s="1803">
        <v>29</v>
      </c>
      <c r="T10" s="1793"/>
      <c r="U10" s="1767" t="str">
        <f>B10</f>
        <v>平成29年度</v>
      </c>
      <c r="V10" s="1798"/>
      <c r="W10" s="1804">
        <f aca="true" t="shared" si="1" ref="W10:AK10">SUM(W11:W55)-W16-W21-W25-W28-W49-W54-W30-W40-W46-W34</f>
        <v>117</v>
      </c>
      <c r="X10" s="1795">
        <f t="shared" si="1"/>
        <v>2110</v>
      </c>
      <c r="Y10" s="1790">
        <f t="shared" si="1"/>
        <v>19559709</v>
      </c>
      <c r="Z10" s="1804">
        <f t="shared" si="1"/>
        <v>84437</v>
      </c>
      <c r="AA10" s="1795">
        <f t="shared" si="1"/>
        <v>114768</v>
      </c>
      <c r="AB10" s="1790">
        <f t="shared" si="1"/>
        <v>1008137941</v>
      </c>
      <c r="AC10" s="1804">
        <f t="shared" si="1"/>
        <v>13756</v>
      </c>
      <c r="AD10" s="1795">
        <f t="shared" si="1"/>
        <v>21952</v>
      </c>
      <c r="AE10" s="1790">
        <f t="shared" si="1"/>
        <v>162310910</v>
      </c>
      <c r="AF10" s="1804">
        <f t="shared" si="1"/>
        <v>114</v>
      </c>
      <c r="AG10" s="1795">
        <f t="shared" si="1"/>
        <v>6044</v>
      </c>
      <c r="AH10" s="1790">
        <f t="shared" si="1"/>
        <v>3105648</v>
      </c>
      <c r="AI10" s="1799">
        <f t="shared" si="1"/>
        <v>98310</v>
      </c>
      <c r="AJ10" s="1800">
        <f t="shared" si="1"/>
        <v>138830</v>
      </c>
      <c r="AK10" s="1801">
        <f t="shared" si="1"/>
        <v>1193114208</v>
      </c>
      <c r="AL10" s="1792">
        <f>S10</f>
        <v>29</v>
      </c>
      <c r="AN10" s="1756" t="s">
        <v>996</v>
      </c>
    </row>
    <row r="11" spans="1:42" ht="16.5" customHeight="1">
      <c r="A11" s="1805">
        <v>2</v>
      </c>
      <c r="B11" s="1806" t="s">
        <v>833</v>
      </c>
      <c r="C11" s="1807" t="s">
        <v>834</v>
      </c>
      <c r="D11" s="1808">
        <v>0</v>
      </c>
      <c r="E11" s="1809">
        <v>0</v>
      </c>
      <c r="F11" s="1809">
        <v>0</v>
      </c>
      <c r="G11" s="1808">
        <v>2858</v>
      </c>
      <c r="H11" s="1809">
        <v>3877</v>
      </c>
      <c r="I11" s="1809">
        <v>25065780</v>
      </c>
      <c r="J11" s="1808">
        <v>0</v>
      </c>
      <c r="K11" s="1809">
        <v>0</v>
      </c>
      <c r="L11" s="1809">
        <v>0</v>
      </c>
      <c r="M11" s="1808">
        <v>0</v>
      </c>
      <c r="N11" s="1810">
        <v>0</v>
      </c>
      <c r="O11" s="1811">
        <v>0</v>
      </c>
      <c r="P11" s="1808">
        <v>2858</v>
      </c>
      <c r="Q11" s="1809">
        <v>3877</v>
      </c>
      <c r="R11" s="1809">
        <v>25065780</v>
      </c>
      <c r="S11" s="1812" t="s">
        <v>837</v>
      </c>
      <c r="T11" s="1778">
        <v>2</v>
      </c>
      <c r="U11" s="1779" t="s">
        <v>833</v>
      </c>
      <c r="V11" s="1813" t="s">
        <v>834</v>
      </c>
      <c r="W11" s="1781">
        <v>0</v>
      </c>
      <c r="X11" s="1780">
        <v>0</v>
      </c>
      <c r="Y11" s="1780">
        <v>0</v>
      </c>
      <c r="Z11" s="1781">
        <v>7980</v>
      </c>
      <c r="AA11" s="1780">
        <v>12031</v>
      </c>
      <c r="AB11" s="1780">
        <v>77804160</v>
      </c>
      <c r="AC11" s="1781">
        <v>0</v>
      </c>
      <c r="AD11" s="1780">
        <v>0</v>
      </c>
      <c r="AE11" s="1780">
        <v>0</v>
      </c>
      <c r="AF11" s="1781">
        <v>0</v>
      </c>
      <c r="AG11" s="1784">
        <v>0</v>
      </c>
      <c r="AH11" s="1783">
        <v>0</v>
      </c>
      <c r="AI11" s="1781">
        <v>7980</v>
      </c>
      <c r="AJ11" s="1780">
        <v>12031</v>
      </c>
      <c r="AK11" s="1780">
        <v>77804160</v>
      </c>
      <c r="AL11" s="1765" t="s">
        <v>837</v>
      </c>
      <c r="AN11" s="1756">
        <f aca="true" t="shared" si="2" ref="AN11:AP15">P11+AI11</f>
        <v>10838</v>
      </c>
      <c r="AO11" s="1756">
        <f t="shared" si="2"/>
        <v>15908</v>
      </c>
      <c r="AP11" s="1756">
        <f t="shared" si="2"/>
        <v>102869940</v>
      </c>
    </row>
    <row r="12" spans="1:42" ht="16.5" customHeight="1">
      <c r="A12" s="1814">
        <v>6</v>
      </c>
      <c r="B12" s="1815" t="s">
        <v>440</v>
      </c>
      <c r="C12" s="1816" t="s">
        <v>839</v>
      </c>
      <c r="D12" s="1817">
        <v>0</v>
      </c>
      <c r="E12" s="1818">
        <v>0</v>
      </c>
      <c r="F12" s="1818">
        <v>0</v>
      </c>
      <c r="G12" s="1819">
        <v>45</v>
      </c>
      <c r="H12" s="1820">
        <v>48</v>
      </c>
      <c r="I12" s="1820">
        <v>320424</v>
      </c>
      <c r="J12" s="1817">
        <v>0</v>
      </c>
      <c r="K12" s="1818">
        <v>0</v>
      </c>
      <c r="L12" s="1818">
        <v>0</v>
      </c>
      <c r="M12" s="1817">
        <v>0</v>
      </c>
      <c r="N12" s="1821">
        <v>0</v>
      </c>
      <c r="O12" s="1822">
        <v>0</v>
      </c>
      <c r="P12" s="1819">
        <v>45</v>
      </c>
      <c r="Q12" s="1823">
        <v>48</v>
      </c>
      <c r="R12" s="1820">
        <v>320424</v>
      </c>
      <c r="S12" s="1824" t="s">
        <v>997</v>
      </c>
      <c r="T12" s="1814">
        <v>6</v>
      </c>
      <c r="U12" s="1815" t="s">
        <v>440</v>
      </c>
      <c r="V12" s="1825" t="s">
        <v>839</v>
      </c>
      <c r="W12" s="1819">
        <v>0</v>
      </c>
      <c r="X12" s="1820">
        <v>0</v>
      </c>
      <c r="Y12" s="1820">
        <v>0</v>
      </c>
      <c r="Z12" s="1819">
        <v>165</v>
      </c>
      <c r="AA12" s="1820">
        <v>239</v>
      </c>
      <c r="AB12" s="1820">
        <v>3026527</v>
      </c>
      <c r="AC12" s="1819">
        <v>0</v>
      </c>
      <c r="AD12" s="1820">
        <v>0</v>
      </c>
      <c r="AE12" s="1820">
        <v>0</v>
      </c>
      <c r="AF12" s="1819">
        <v>0</v>
      </c>
      <c r="AG12" s="1826">
        <v>0</v>
      </c>
      <c r="AH12" s="1827">
        <v>0</v>
      </c>
      <c r="AI12" s="1819">
        <v>165</v>
      </c>
      <c r="AJ12" s="1820">
        <v>239</v>
      </c>
      <c r="AK12" s="1820">
        <v>3026527</v>
      </c>
      <c r="AL12" s="1824" t="s">
        <v>997</v>
      </c>
      <c r="AN12" s="1756">
        <f t="shared" si="2"/>
        <v>210</v>
      </c>
      <c r="AO12" s="1756">
        <f t="shared" si="2"/>
        <v>287</v>
      </c>
      <c r="AP12" s="1756">
        <f t="shared" si="2"/>
        <v>3346951</v>
      </c>
    </row>
    <row r="13" spans="1:42" ht="16.5" customHeight="1">
      <c r="A13" s="1828"/>
      <c r="B13" s="1829"/>
      <c r="C13" s="1830" t="s">
        <v>843</v>
      </c>
      <c r="D13" s="1831">
        <v>2</v>
      </c>
      <c r="E13" s="1832">
        <v>36</v>
      </c>
      <c r="F13" s="1833">
        <v>316133</v>
      </c>
      <c r="G13" s="1831">
        <v>2338</v>
      </c>
      <c r="H13" s="1832">
        <v>2898</v>
      </c>
      <c r="I13" s="1832">
        <v>29735786</v>
      </c>
      <c r="J13" s="1831">
        <v>0</v>
      </c>
      <c r="K13" s="1832">
        <v>0</v>
      </c>
      <c r="L13" s="1832">
        <v>0</v>
      </c>
      <c r="M13" s="1831">
        <v>2</v>
      </c>
      <c r="N13" s="1834">
        <v>107</v>
      </c>
      <c r="O13" s="1835">
        <v>54142</v>
      </c>
      <c r="P13" s="1831">
        <v>2340</v>
      </c>
      <c r="Q13" s="1834">
        <v>2934</v>
      </c>
      <c r="R13" s="1832">
        <v>30106061</v>
      </c>
      <c r="S13" s="1836" t="s">
        <v>998</v>
      </c>
      <c r="T13" s="1828"/>
      <c r="U13" s="1829"/>
      <c r="V13" s="1833" t="s">
        <v>999</v>
      </c>
      <c r="W13" s="1831">
        <v>117</v>
      </c>
      <c r="X13" s="1832">
        <v>2110</v>
      </c>
      <c r="Y13" s="1832">
        <v>19559709</v>
      </c>
      <c r="Z13" s="1831">
        <v>6499</v>
      </c>
      <c r="AA13" s="1832">
        <v>8768</v>
      </c>
      <c r="AB13" s="1832">
        <v>110779961</v>
      </c>
      <c r="AC13" s="1831">
        <v>0</v>
      </c>
      <c r="AD13" s="1832">
        <v>0</v>
      </c>
      <c r="AE13" s="1832">
        <v>0</v>
      </c>
      <c r="AF13" s="1831">
        <v>114</v>
      </c>
      <c r="AG13" s="1834">
        <v>6044</v>
      </c>
      <c r="AH13" s="1835">
        <v>3105648</v>
      </c>
      <c r="AI13" s="1831">
        <v>6616</v>
      </c>
      <c r="AJ13" s="1832">
        <v>10878</v>
      </c>
      <c r="AK13" s="1832">
        <v>133445318</v>
      </c>
      <c r="AL13" s="1836" t="s">
        <v>846</v>
      </c>
      <c r="AN13" s="1756">
        <f t="shared" si="2"/>
        <v>8956</v>
      </c>
      <c r="AO13" s="1756">
        <f t="shared" si="2"/>
        <v>13812</v>
      </c>
      <c r="AP13" s="1756">
        <f t="shared" si="2"/>
        <v>163551379</v>
      </c>
    </row>
    <row r="14" spans="1:42" ht="16.5" customHeight="1">
      <c r="A14" s="1828"/>
      <c r="B14" s="1829"/>
      <c r="C14" s="1830" t="s">
        <v>847</v>
      </c>
      <c r="D14" s="1831">
        <v>0</v>
      </c>
      <c r="E14" s="1832">
        <v>0</v>
      </c>
      <c r="F14" s="1833">
        <v>0</v>
      </c>
      <c r="G14" s="1831">
        <v>796</v>
      </c>
      <c r="H14" s="1832">
        <v>1094</v>
      </c>
      <c r="I14" s="1832">
        <v>10304085</v>
      </c>
      <c r="J14" s="1831">
        <v>0</v>
      </c>
      <c r="K14" s="1832">
        <v>0</v>
      </c>
      <c r="L14" s="1832">
        <v>0</v>
      </c>
      <c r="M14" s="1831">
        <v>0</v>
      </c>
      <c r="N14" s="1834">
        <v>0</v>
      </c>
      <c r="O14" s="1835">
        <v>0</v>
      </c>
      <c r="P14" s="1831">
        <v>796</v>
      </c>
      <c r="Q14" s="1832">
        <v>1094</v>
      </c>
      <c r="R14" s="1832">
        <v>10304085</v>
      </c>
      <c r="S14" s="1836" t="s">
        <v>1000</v>
      </c>
      <c r="T14" s="1828"/>
      <c r="U14" s="1829"/>
      <c r="V14" s="1833" t="s">
        <v>1001</v>
      </c>
      <c r="W14" s="1831">
        <v>0</v>
      </c>
      <c r="X14" s="1832">
        <v>0</v>
      </c>
      <c r="Y14" s="1832">
        <v>0</v>
      </c>
      <c r="Z14" s="1831">
        <v>3011</v>
      </c>
      <c r="AA14" s="1832">
        <v>3908</v>
      </c>
      <c r="AB14" s="1832">
        <v>42149148</v>
      </c>
      <c r="AC14" s="1831">
        <v>0</v>
      </c>
      <c r="AD14" s="1832">
        <v>0</v>
      </c>
      <c r="AE14" s="1832">
        <v>0</v>
      </c>
      <c r="AF14" s="1831">
        <v>0</v>
      </c>
      <c r="AG14" s="1834">
        <v>0</v>
      </c>
      <c r="AH14" s="1835">
        <v>0</v>
      </c>
      <c r="AI14" s="1831">
        <v>3011</v>
      </c>
      <c r="AJ14" s="1832">
        <v>3908</v>
      </c>
      <c r="AK14" s="1832">
        <v>42149148</v>
      </c>
      <c r="AL14" s="1836" t="s">
        <v>850</v>
      </c>
      <c r="AN14" s="1756">
        <f t="shared" si="2"/>
        <v>3807</v>
      </c>
      <c r="AO14" s="1756">
        <f t="shared" si="2"/>
        <v>5002</v>
      </c>
      <c r="AP14" s="1756">
        <f t="shared" si="2"/>
        <v>52453233</v>
      </c>
    </row>
    <row r="15" spans="1:42" ht="16.5" customHeight="1">
      <c r="A15" s="1828"/>
      <c r="B15" s="1829"/>
      <c r="C15" s="1837" t="s">
        <v>851</v>
      </c>
      <c r="D15" s="1838">
        <v>0</v>
      </c>
      <c r="E15" s="1839">
        <v>0</v>
      </c>
      <c r="F15" s="1840">
        <v>0</v>
      </c>
      <c r="G15" s="1838">
        <v>321</v>
      </c>
      <c r="H15" s="1839">
        <v>364</v>
      </c>
      <c r="I15" s="1839">
        <v>4399248</v>
      </c>
      <c r="J15" s="1838">
        <v>0</v>
      </c>
      <c r="K15" s="1839">
        <v>0</v>
      </c>
      <c r="L15" s="1839">
        <v>0</v>
      </c>
      <c r="M15" s="1838">
        <v>0</v>
      </c>
      <c r="N15" s="1841">
        <v>0</v>
      </c>
      <c r="O15" s="1842">
        <v>0</v>
      </c>
      <c r="P15" s="1831">
        <v>321</v>
      </c>
      <c r="Q15" s="1832">
        <v>364</v>
      </c>
      <c r="R15" s="1832">
        <v>4399248</v>
      </c>
      <c r="S15" s="1843" t="s">
        <v>854</v>
      </c>
      <c r="T15" s="1828"/>
      <c r="U15" s="1829"/>
      <c r="V15" s="1840" t="s">
        <v>1002</v>
      </c>
      <c r="W15" s="1831">
        <v>0</v>
      </c>
      <c r="X15" s="1832">
        <v>0</v>
      </c>
      <c r="Y15" s="1832">
        <v>0</v>
      </c>
      <c r="Z15" s="1831">
        <v>963</v>
      </c>
      <c r="AA15" s="1832">
        <v>1091</v>
      </c>
      <c r="AB15" s="1832">
        <v>15704427</v>
      </c>
      <c r="AC15" s="1831">
        <v>0</v>
      </c>
      <c r="AD15" s="1832">
        <v>0</v>
      </c>
      <c r="AE15" s="1832">
        <v>0</v>
      </c>
      <c r="AF15" s="1831">
        <v>0</v>
      </c>
      <c r="AG15" s="1834">
        <v>0</v>
      </c>
      <c r="AH15" s="1835">
        <v>0</v>
      </c>
      <c r="AI15" s="1838">
        <v>963</v>
      </c>
      <c r="AJ15" s="1839">
        <v>1091</v>
      </c>
      <c r="AK15" s="1839">
        <v>15704427</v>
      </c>
      <c r="AL15" s="1843" t="s">
        <v>854</v>
      </c>
      <c r="AN15" s="1756">
        <f t="shared" si="2"/>
        <v>1284</v>
      </c>
      <c r="AO15" s="1756">
        <f t="shared" si="2"/>
        <v>1455</v>
      </c>
      <c r="AP15" s="1756">
        <f t="shared" si="2"/>
        <v>20103675</v>
      </c>
    </row>
    <row r="16" spans="1:38" ht="16.5" customHeight="1">
      <c r="A16" s="1844"/>
      <c r="B16" s="1845"/>
      <c r="C16" s="1846" t="s">
        <v>1003</v>
      </c>
      <c r="D16" s="1847">
        <f>SUM(D12:D15)</f>
        <v>2</v>
      </c>
      <c r="E16" s="1848">
        <f aca="true" t="shared" si="3" ref="E16:R16">SUM(E12:E15)</f>
        <v>36</v>
      </c>
      <c r="F16" s="1849">
        <f t="shared" si="3"/>
        <v>316133</v>
      </c>
      <c r="G16" s="1847">
        <f t="shared" si="3"/>
        <v>3500</v>
      </c>
      <c r="H16" s="1848">
        <f t="shared" si="3"/>
        <v>4404</v>
      </c>
      <c r="I16" s="1849">
        <f t="shared" si="3"/>
        <v>44759543</v>
      </c>
      <c r="J16" s="1847">
        <f t="shared" si="3"/>
        <v>0</v>
      </c>
      <c r="K16" s="1848">
        <f t="shared" si="3"/>
        <v>0</v>
      </c>
      <c r="L16" s="1849">
        <f t="shared" si="3"/>
        <v>0</v>
      </c>
      <c r="M16" s="1847">
        <f t="shared" si="3"/>
        <v>2</v>
      </c>
      <c r="N16" s="1848">
        <f t="shared" si="3"/>
        <v>107</v>
      </c>
      <c r="O16" s="1849">
        <f t="shared" si="3"/>
        <v>54142</v>
      </c>
      <c r="P16" s="1838">
        <f t="shared" si="3"/>
        <v>3502</v>
      </c>
      <c r="Q16" s="1839">
        <f t="shared" si="3"/>
        <v>4440</v>
      </c>
      <c r="R16" s="1839">
        <f t="shared" si="3"/>
        <v>45129818</v>
      </c>
      <c r="S16" s="1843" t="s">
        <v>1003</v>
      </c>
      <c r="T16" s="1844"/>
      <c r="U16" s="1845"/>
      <c r="V16" s="1850" t="s">
        <v>855</v>
      </c>
      <c r="W16" s="1847">
        <f>SUM(W12:W15)</f>
        <v>117</v>
      </c>
      <c r="X16" s="1848">
        <f aca="true" t="shared" si="4" ref="X16:AH16">SUM(X12:X15)</f>
        <v>2110</v>
      </c>
      <c r="Y16" s="1849">
        <f t="shared" si="4"/>
        <v>19559709</v>
      </c>
      <c r="Z16" s="1847">
        <f t="shared" si="4"/>
        <v>10638</v>
      </c>
      <c r="AA16" s="1848">
        <f t="shared" si="4"/>
        <v>14006</v>
      </c>
      <c r="AB16" s="1849">
        <f>SUM(AB12:AB15)</f>
        <v>171660063</v>
      </c>
      <c r="AC16" s="1847">
        <f t="shared" si="4"/>
        <v>0</v>
      </c>
      <c r="AD16" s="1848">
        <f t="shared" si="4"/>
        <v>0</v>
      </c>
      <c r="AE16" s="1849">
        <f t="shared" si="4"/>
        <v>0</v>
      </c>
      <c r="AF16" s="1847">
        <f t="shared" si="4"/>
        <v>114</v>
      </c>
      <c r="AG16" s="1848">
        <f t="shared" si="4"/>
        <v>6044</v>
      </c>
      <c r="AH16" s="1849">
        <f t="shared" si="4"/>
        <v>3105648</v>
      </c>
      <c r="AI16" s="1838">
        <f>+AC16+Z16+W16</f>
        <v>10755</v>
      </c>
      <c r="AJ16" s="1839">
        <f>+AD16+AA16+X16</f>
        <v>16116</v>
      </c>
      <c r="AK16" s="1839">
        <f>+AE16+AB16+Y16+AH16</f>
        <v>194325420</v>
      </c>
      <c r="AL16" s="1843" t="s">
        <v>1003</v>
      </c>
    </row>
    <row r="17" spans="1:42" ht="16.5" customHeight="1">
      <c r="A17" s="1851">
        <v>15</v>
      </c>
      <c r="B17" s="1852" t="s">
        <v>318</v>
      </c>
      <c r="C17" s="1853" t="s">
        <v>859</v>
      </c>
      <c r="D17" s="1854">
        <v>0</v>
      </c>
      <c r="E17" s="1823">
        <v>0</v>
      </c>
      <c r="F17" s="1823">
        <v>0</v>
      </c>
      <c r="G17" s="1854">
        <v>352</v>
      </c>
      <c r="H17" s="1823">
        <v>395</v>
      </c>
      <c r="I17" s="1823">
        <v>3086160</v>
      </c>
      <c r="J17" s="1854">
        <v>470</v>
      </c>
      <c r="K17" s="1823">
        <v>988</v>
      </c>
      <c r="L17" s="1823">
        <v>6606140</v>
      </c>
      <c r="M17" s="1854">
        <v>0</v>
      </c>
      <c r="N17" s="1855">
        <v>0</v>
      </c>
      <c r="O17" s="1856">
        <v>0</v>
      </c>
      <c r="P17" s="1854">
        <v>822</v>
      </c>
      <c r="Q17" s="1823">
        <v>1383</v>
      </c>
      <c r="R17" s="1823">
        <v>9692300</v>
      </c>
      <c r="S17" s="1857" t="s">
        <v>862</v>
      </c>
      <c r="T17" s="1851" t="s">
        <v>857</v>
      </c>
      <c r="U17" s="1852" t="s">
        <v>318</v>
      </c>
      <c r="V17" s="1858" t="s">
        <v>1004</v>
      </c>
      <c r="W17" s="1854">
        <v>0</v>
      </c>
      <c r="X17" s="1823">
        <v>0</v>
      </c>
      <c r="Y17" s="1823">
        <v>0</v>
      </c>
      <c r="Z17" s="1854">
        <v>879</v>
      </c>
      <c r="AA17" s="1823">
        <v>1061</v>
      </c>
      <c r="AB17" s="1823">
        <v>10160310</v>
      </c>
      <c r="AC17" s="1854">
        <v>2370</v>
      </c>
      <c r="AD17" s="1823">
        <v>4883</v>
      </c>
      <c r="AE17" s="1823">
        <v>32324100</v>
      </c>
      <c r="AF17" s="1854">
        <v>0</v>
      </c>
      <c r="AG17" s="1855">
        <v>0</v>
      </c>
      <c r="AH17" s="1856">
        <v>0</v>
      </c>
      <c r="AI17" s="1854">
        <v>3249</v>
      </c>
      <c r="AJ17" s="1823">
        <v>5944</v>
      </c>
      <c r="AK17" s="1823">
        <v>42484410</v>
      </c>
      <c r="AL17" s="1857" t="s">
        <v>862</v>
      </c>
      <c r="AN17" s="1756">
        <f aca="true" t="shared" si="5" ref="AN17:AP20">P17+AI17</f>
        <v>4071</v>
      </c>
      <c r="AO17" s="1756">
        <f t="shared" si="5"/>
        <v>7327</v>
      </c>
      <c r="AP17" s="1756">
        <f t="shared" si="5"/>
        <v>52176710</v>
      </c>
    </row>
    <row r="18" spans="1:42" ht="16.5" customHeight="1">
      <c r="A18" s="1851">
        <v>27</v>
      </c>
      <c r="B18" s="1852" t="s">
        <v>863</v>
      </c>
      <c r="C18" s="1853" t="s">
        <v>864</v>
      </c>
      <c r="D18" s="1854">
        <v>0</v>
      </c>
      <c r="E18" s="1823">
        <v>0</v>
      </c>
      <c r="F18" s="1823">
        <v>0</v>
      </c>
      <c r="G18" s="1854">
        <v>1502</v>
      </c>
      <c r="H18" s="1823">
        <v>1816</v>
      </c>
      <c r="I18" s="1823">
        <v>13514562</v>
      </c>
      <c r="J18" s="1854">
        <v>0</v>
      </c>
      <c r="K18" s="1823">
        <v>0</v>
      </c>
      <c r="L18" s="1823">
        <v>0</v>
      </c>
      <c r="M18" s="1854">
        <v>0</v>
      </c>
      <c r="N18" s="1855">
        <v>0</v>
      </c>
      <c r="O18" s="1856">
        <v>0</v>
      </c>
      <c r="P18" s="1854">
        <v>1502</v>
      </c>
      <c r="Q18" s="1823">
        <v>1816</v>
      </c>
      <c r="R18" s="1859">
        <v>13514562</v>
      </c>
      <c r="S18" s="1860" t="s">
        <v>867</v>
      </c>
      <c r="T18" s="1851">
        <v>27</v>
      </c>
      <c r="U18" s="1852" t="s">
        <v>863</v>
      </c>
      <c r="V18" s="1858" t="s">
        <v>864</v>
      </c>
      <c r="W18" s="1854">
        <v>0</v>
      </c>
      <c r="X18" s="1823">
        <v>0</v>
      </c>
      <c r="Y18" s="1823">
        <v>0</v>
      </c>
      <c r="Z18" s="1854">
        <v>6237</v>
      </c>
      <c r="AA18" s="1823">
        <v>8199</v>
      </c>
      <c r="AB18" s="1823">
        <v>62295872</v>
      </c>
      <c r="AC18" s="1854">
        <v>0</v>
      </c>
      <c r="AD18" s="1823">
        <v>0</v>
      </c>
      <c r="AE18" s="1823">
        <v>0</v>
      </c>
      <c r="AF18" s="1854">
        <v>0</v>
      </c>
      <c r="AG18" s="1855">
        <v>0</v>
      </c>
      <c r="AH18" s="1856">
        <v>0</v>
      </c>
      <c r="AI18" s="1854">
        <v>6237</v>
      </c>
      <c r="AJ18" s="1823">
        <v>8199</v>
      </c>
      <c r="AK18" s="1859">
        <v>62295872</v>
      </c>
      <c r="AL18" s="1860" t="s">
        <v>867</v>
      </c>
      <c r="AN18" s="1756">
        <f t="shared" si="5"/>
        <v>7739</v>
      </c>
      <c r="AO18" s="1756">
        <f t="shared" si="5"/>
        <v>10015</v>
      </c>
      <c r="AP18" s="1756">
        <f t="shared" si="5"/>
        <v>75810434</v>
      </c>
    </row>
    <row r="19" spans="1:42" ht="16.5" customHeight="1">
      <c r="A19" s="1861">
        <v>50</v>
      </c>
      <c r="B19" s="1862" t="s">
        <v>1005</v>
      </c>
      <c r="C19" s="1863" t="s">
        <v>868</v>
      </c>
      <c r="D19" s="1819">
        <v>0</v>
      </c>
      <c r="E19" s="1820">
        <v>0</v>
      </c>
      <c r="F19" s="1864">
        <v>0</v>
      </c>
      <c r="G19" s="1819">
        <v>1027</v>
      </c>
      <c r="H19" s="1820">
        <v>1213</v>
      </c>
      <c r="I19" s="1820">
        <v>8475396</v>
      </c>
      <c r="J19" s="1819">
        <v>0</v>
      </c>
      <c r="K19" s="1820">
        <v>0</v>
      </c>
      <c r="L19" s="1820">
        <v>0</v>
      </c>
      <c r="M19" s="1819">
        <v>0</v>
      </c>
      <c r="N19" s="1826">
        <v>0</v>
      </c>
      <c r="O19" s="1827">
        <v>0</v>
      </c>
      <c r="P19" s="1819">
        <v>1027</v>
      </c>
      <c r="Q19" s="1820">
        <v>1213</v>
      </c>
      <c r="R19" s="1820">
        <v>8475396</v>
      </c>
      <c r="S19" s="1865" t="s">
        <v>871</v>
      </c>
      <c r="T19" s="1861">
        <v>50</v>
      </c>
      <c r="U19" s="1862" t="s">
        <v>1006</v>
      </c>
      <c r="V19" s="1864" t="s">
        <v>1007</v>
      </c>
      <c r="W19" s="1819">
        <v>0</v>
      </c>
      <c r="X19" s="1820">
        <v>0</v>
      </c>
      <c r="Y19" s="1820">
        <v>0</v>
      </c>
      <c r="Z19" s="1819">
        <v>2681</v>
      </c>
      <c r="AA19" s="1820">
        <v>3516</v>
      </c>
      <c r="AB19" s="1820">
        <v>32298221</v>
      </c>
      <c r="AC19" s="1819">
        <v>0</v>
      </c>
      <c r="AD19" s="1820">
        <v>0</v>
      </c>
      <c r="AE19" s="1820">
        <v>0</v>
      </c>
      <c r="AF19" s="1819">
        <v>0</v>
      </c>
      <c r="AG19" s="1826">
        <v>0</v>
      </c>
      <c r="AH19" s="1827">
        <v>0</v>
      </c>
      <c r="AI19" s="1819">
        <v>2681</v>
      </c>
      <c r="AJ19" s="1820">
        <v>3516</v>
      </c>
      <c r="AK19" s="1820">
        <v>32298221</v>
      </c>
      <c r="AL19" s="1865" t="s">
        <v>871</v>
      </c>
      <c r="AN19" s="1756">
        <f t="shared" si="5"/>
        <v>3708</v>
      </c>
      <c r="AO19" s="1756">
        <f t="shared" si="5"/>
        <v>4729</v>
      </c>
      <c r="AP19" s="1756">
        <f t="shared" si="5"/>
        <v>40773617</v>
      </c>
    </row>
    <row r="20" spans="1:42" ht="16.5" customHeight="1">
      <c r="A20" s="1866"/>
      <c r="B20" s="1867"/>
      <c r="C20" s="1830" t="s">
        <v>1008</v>
      </c>
      <c r="D20" s="1831">
        <v>0</v>
      </c>
      <c r="E20" s="1832">
        <v>0</v>
      </c>
      <c r="F20" s="1833">
        <v>0</v>
      </c>
      <c r="G20" s="1831">
        <v>1683</v>
      </c>
      <c r="H20" s="1832">
        <v>2021</v>
      </c>
      <c r="I20" s="1832">
        <v>15518002</v>
      </c>
      <c r="J20" s="1831">
        <v>0</v>
      </c>
      <c r="K20" s="1832">
        <v>0</v>
      </c>
      <c r="L20" s="1832">
        <v>0</v>
      </c>
      <c r="M20" s="1831">
        <v>0</v>
      </c>
      <c r="N20" s="1834">
        <v>0</v>
      </c>
      <c r="O20" s="1835">
        <v>0</v>
      </c>
      <c r="P20" s="1831">
        <v>1683</v>
      </c>
      <c r="Q20" s="1832">
        <v>2021</v>
      </c>
      <c r="R20" s="1832">
        <v>15518002</v>
      </c>
      <c r="S20" s="1836" t="s">
        <v>875</v>
      </c>
      <c r="T20" s="1866"/>
      <c r="U20" s="1867"/>
      <c r="V20" s="1833" t="s">
        <v>1009</v>
      </c>
      <c r="W20" s="1831">
        <v>0</v>
      </c>
      <c r="X20" s="1832">
        <v>0</v>
      </c>
      <c r="Y20" s="1832">
        <v>0</v>
      </c>
      <c r="Z20" s="1831">
        <v>4059</v>
      </c>
      <c r="AA20" s="1832">
        <v>5058</v>
      </c>
      <c r="AB20" s="1832">
        <v>45221279</v>
      </c>
      <c r="AC20" s="1831">
        <v>0</v>
      </c>
      <c r="AD20" s="1832">
        <v>0</v>
      </c>
      <c r="AE20" s="1832">
        <v>0</v>
      </c>
      <c r="AF20" s="1831">
        <v>0</v>
      </c>
      <c r="AG20" s="1834">
        <v>0</v>
      </c>
      <c r="AH20" s="1835">
        <v>0</v>
      </c>
      <c r="AI20" s="1831">
        <v>4059</v>
      </c>
      <c r="AJ20" s="1832">
        <v>5058</v>
      </c>
      <c r="AK20" s="1832">
        <v>45221279</v>
      </c>
      <c r="AL20" s="1836" t="s">
        <v>875</v>
      </c>
      <c r="AN20" s="1756">
        <f t="shared" si="5"/>
        <v>5742</v>
      </c>
      <c r="AO20" s="1756">
        <f t="shared" si="5"/>
        <v>7079</v>
      </c>
      <c r="AP20" s="1756">
        <f t="shared" si="5"/>
        <v>60739281</v>
      </c>
    </row>
    <row r="21" spans="1:38" ht="16.5" customHeight="1">
      <c r="A21" s="1868"/>
      <c r="B21" s="1869"/>
      <c r="C21" s="1846" t="s">
        <v>1003</v>
      </c>
      <c r="D21" s="1847">
        <f>D19+D20</f>
        <v>0</v>
      </c>
      <c r="E21" s="1848">
        <f aca="true" t="shared" si="6" ref="E21:O21">E19+E20</f>
        <v>0</v>
      </c>
      <c r="F21" s="1849">
        <f t="shared" si="6"/>
        <v>0</v>
      </c>
      <c r="G21" s="1847">
        <f t="shared" si="6"/>
        <v>2710</v>
      </c>
      <c r="H21" s="1848">
        <f t="shared" si="6"/>
        <v>3234</v>
      </c>
      <c r="I21" s="1849">
        <f t="shared" si="6"/>
        <v>23993398</v>
      </c>
      <c r="J21" s="1847">
        <f t="shared" si="6"/>
        <v>0</v>
      </c>
      <c r="K21" s="1848">
        <f t="shared" si="6"/>
        <v>0</v>
      </c>
      <c r="L21" s="1849">
        <f t="shared" si="6"/>
        <v>0</v>
      </c>
      <c r="M21" s="1847">
        <f t="shared" si="6"/>
        <v>0</v>
      </c>
      <c r="N21" s="1848">
        <f t="shared" si="6"/>
        <v>0</v>
      </c>
      <c r="O21" s="1849">
        <f t="shared" si="6"/>
        <v>0</v>
      </c>
      <c r="P21" s="1847">
        <f>+J21+G21+D21</f>
        <v>2710</v>
      </c>
      <c r="Q21" s="1848">
        <f>+K21+H21+E21</f>
        <v>3234</v>
      </c>
      <c r="R21" s="1849">
        <f>+L21+I21+F21+O21</f>
        <v>23993398</v>
      </c>
      <c r="S21" s="1843" t="s">
        <v>1003</v>
      </c>
      <c r="T21" s="1868"/>
      <c r="U21" s="1869"/>
      <c r="V21" s="1850" t="s">
        <v>855</v>
      </c>
      <c r="W21" s="1847">
        <f aca="true" t="shared" si="7" ref="W21:AH21">W19+W20</f>
        <v>0</v>
      </c>
      <c r="X21" s="1848">
        <f t="shared" si="7"/>
        <v>0</v>
      </c>
      <c r="Y21" s="1849">
        <f t="shared" si="7"/>
        <v>0</v>
      </c>
      <c r="Z21" s="1847">
        <f t="shared" si="7"/>
        <v>6740</v>
      </c>
      <c r="AA21" s="1848">
        <f t="shared" si="7"/>
        <v>8574</v>
      </c>
      <c r="AB21" s="1849">
        <f>AB19+AB20</f>
        <v>77519500</v>
      </c>
      <c r="AC21" s="1847">
        <f t="shared" si="7"/>
        <v>0</v>
      </c>
      <c r="AD21" s="1848">
        <f t="shared" si="7"/>
        <v>0</v>
      </c>
      <c r="AE21" s="1849">
        <f t="shared" si="7"/>
        <v>0</v>
      </c>
      <c r="AF21" s="1847">
        <f t="shared" si="7"/>
        <v>0</v>
      </c>
      <c r="AG21" s="1848">
        <f t="shared" si="7"/>
        <v>0</v>
      </c>
      <c r="AH21" s="1849">
        <f t="shared" si="7"/>
        <v>0</v>
      </c>
      <c r="AI21" s="1847">
        <f>+AC21+Z21+W21</f>
        <v>6740</v>
      </c>
      <c r="AJ21" s="1848">
        <f>+AD21+AA21+X21</f>
        <v>8574</v>
      </c>
      <c r="AK21" s="1849">
        <f>+AE21+AB21+Y21+AH21</f>
        <v>77519500</v>
      </c>
      <c r="AL21" s="1843" t="s">
        <v>1003</v>
      </c>
    </row>
    <row r="22" spans="1:42" ht="16.5" customHeight="1">
      <c r="A22" s="1861">
        <v>57</v>
      </c>
      <c r="B22" s="1862" t="s">
        <v>1010</v>
      </c>
      <c r="C22" s="1853" t="s">
        <v>877</v>
      </c>
      <c r="D22" s="1854">
        <v>0</v>
      </c>
      <c r="E22" s="1823">
        <v>0</v>
      </c>
      <c r="F22" s="1858">
        <v>0</v>
      </c>
      <c r="G22" s="1854">
        <v>238</v>
      </c>
      <c r="H22" s="1823">
        <v>268</v>
      </c>
      <c r="I22" s="1823">
        <v>1388360</v>
      </c>
      <c r="J22" s="1854">
        <v>0</v>
      </c>
      <c r="K22" s="1823">
        <v>0</v>
      </c>
      <c r="L22" s="1823">
        <v>0</v>
      </c>
      <c r="M22" s="1854">
        <v>0</v>
      </c>
      <c r="N22" s="1855">
        <v>0</v>
      </c>
      <c r="O22" s="1856">
        <v>0</v>
      </c>
      <c r="P22" s="1854">
        <v>238</v>
      </c>
      <c r="Q22" s="1823">
        <v>268</v>
      </c>
      <c r="R22" s="1823">
        <v>1388360</v>
      </c>
      <c r="S22" s="1857" t="s">
        <v>880</v>
      </c>
      <c r="T22" s="1861" t="s">
        <v>1011</v>
      </c>
      <c r="U22" s="1862" t="s">
        <v>1010</v>
      </c>
      <c r="V22" s="1858" t="s">
        <v>1012</v>
      </c>
      <c r="W22" s="1854">
        <v>0</v>
      </c>
      <c r="X22" s="1823">
        <v>0</v>
      </c>
      <c r="Y22" s="1823">
        <v>0</v>
      </c>
      <c r="Z22" s="1854">
        <v>752</v>
      </c>
      <c r="AA22" s="1823">
        <v>859</v>
      </c>
      <c r="AB22" s="1823">
        <v>4845740</v>
      </c>
      <c r="AC22" s="1854">
        <v>0</v>
      </c>
      <c r="AD22" s="1823">
        <v>0</v>
      </c>
      <c r="AE22" s="1823">
        <v>0</v>
      </c>
      <c r="AF22" s="1854">
        <v>0</v>
      </c>
      <c r="AG22" s="1855">
        <v>0</v>
      </c>
      <c r="AH22" s="1856">
        <v>0</v>
      </c>
      <c r="AI22" s="1854">
        <v>752</v>
      </c>
      <c r="AJ22" s="1823">
        <v>859</v>
      </c>
      <c r="AK22" s="1823">
        <v>4845740</v>
      </c>
      <c r="AL22" s="1857" t="s">
        <v>880</v>
      </c>
      <c r="AN22" s="1756">
        <f aca="true" t="shared" si="8" ref="AN22:AP24">P22+AI22</f>
        <v>990</v>
      </c>
      <c r="AO22" s="1756">
        <f t="shared" si="8"/>
        <v>1127</v>
      </c>
      <c r="AP22" s="1756">
        <f t="shared" si="8"/>
        <v>6234100</v>
      </c>
    </row>
    <row r="23" spans="1:42" ht="16.5" customHeight="1">
      <c r="A23" s="1866"/>
      <c r="B23" s="1867"/>
      <c r="C23" s="1863" t="s">
        <v>881</v>
      </c>
      <c r="D23" s="1819">
        <v>0</v>
      </c>
      <c r="E23" s="1826">
        <v>0</v>
      </c>
      <c r="F23" s="1864">
        <v>0</v>
      </c>
      <c r="G23" s="1819">
        <v>80</v>
      </c>
      <c r="H23" s="1820">
        <v>89</v>
      </c>
      <c r="I23" s="1820">
        <v>884400</v>
      </c>
      <c r="J23" s="1819">
        <v>0</v>
      </c>
      <c r="K23" s="1820">
        <v>0</v>
      </c>
      <c r="L23" s="1820">
        <v>0</v>
      </c>
      <c r="M23" s="1819">
        <v>0</v>
      </c>
      <c r="N23" s="1826">
        <v>0</v>
      </c>
      <c r="O23" s="1827">
        <v>0</v>
      </c>
      <c r="P23" s="1819">
        <v>80</v>
      </c>
      <c r="Q23" s="1820">
        <v>89</v>
      </c>
      <c r="R23" s="1820">
        <v>884400</v>
      </c>
      <c r="S23" s="1865" t="s">
        <v>883</v>
      </c>
      <c r="T23" s="1866"/>
      <c r="U23" s="1867"/>
      <c r="V23" s="1864" t="s">
        <v>1013</v>
      </c>
      <c r="W23" s="1819">
        <v>0</v>
      </c>
      <c r="X23" s="1820">
        <v>0</v>
      </c>
      <c r="Y23" s="1820">
        <v>0</v>
      </c>
      <c r="Z23" s="1819">
        <v>588</v>
      </c>
      <c r="AA23" s="1820">
        <v>718</v>
      </c>
      <c r="AB23" s="1820">
        <v>7909340</v>
      </c>
      <c r="AC23" s="1819">
        <v>0</v>
      </c>
      <c r="AD23" s="1820">
        <v>0</v>
      </c>
      <c r="AE23" s="1820">
        <v>0</v>
      </c>
      <c r="AF23" s="1819">
        <v>0</v>
      </c>
      <c r="AG23" s="1826">
        <v>0</v>
      </c>
      <c r="AH23" s="1827">
        <v>0</v>
      </c>
      <c r="AI23" s="1819">
        <v>588</v>
      </c>
      <c r="AJ23" s="1820">
        <v>718</v>
      </c>
      <c r="AK23" s="1820">
        <v>7909340</v>
      </c>
      <c r="AL23" s="1865" t="s">
        <v>883</v>
      </c>
      <c r="AN23" s="1756">
        <f t="shared" si="8"/>
        <v>668</v>
      </c>
      <c r="AO23" s="1756">
        <f t="shared" si="8"/>
        <v>807</v>
      </c>
      <c r="AP23" s="1756">
        <f t="shared" si="8"/>
        <v>8793740</v>
      </c>
    </row>
    <row r="24" spans="1:42" ht="16.5" customHeight="1">
      <c r="A24" s="1866"/>
      <c r="B24" s="1867"/>
      <c r="C24" s="1870" t="s">
        <v>884</v>
      </c>
      <c r="D24" s="1793">
        <v>0</v>
      </c>
      <c r="E24" s="1787">
        <v>0</v>
      </c>
      <c r="F24" s="1798">
        <v>0</v>
      </c>
      <c r="G24" s="1793">
        <v>23</v>
      </c>
      <c r="H24" s="1787">
        <v>24</v>
      </c>
      <c r="I24" s="1787">
        <v>232170</v>
      </c>
      <c r="J24" s="1793">
        <v>0</v>
      </c>
      <c r="K24" s="1787">
        <v>0</v>
      </c>
      <c r="L24" s="1787">
        <v>0</v>
      </c>
      <c r="M24" s="1793">
        <v>0</v>
      </c>
      <c r="N24" s="1871">
        <v>0</v>
      </c>
      <c r="O24" s="1872">
        <v>0</v>
      </c>
      <c r="P24" s="1873">
        <v>23</v>
      </c>
      <c r="Q24" s="1874">
        <v>24</v>
      </c>
      <c r="R24" s="1875">
        <v>232170</v>
      </c>
      <c r="S24" s="1772" t="s">
        <v>886</v>
      </c>
      <c r="T24" s="1866"/>
      <c r="U24" s="1867"/>
      <c r="V24" s="1798" t="s">
        <v>1014</v>
      </c>
      <c r="W24" s="1793">
        <v>0</v>
      </c>
      <c r="X24" s="1787">
        <v>0</v>
      </c>
      <c r="Y24" s="1787">
        <v>0</v>
      </c>
      <c r="Z24" s="1793">
        <v>347</v>
      </c>
      <c r="AA24" s="1787">
        <v>423</v>
      </c>
      <c r="AB24" s="1787">
        <v>4374570</v>
      </c>
      <c r="AC24" s="1793">
        <v>0</v>
      </c>
      <c r="AD24" s="1787">
        <v>0</v>
      </c>
      <c r="AE24" s="1787">
        <v>0</v>
      </c>
      <c r="AF24" s="1793">
        <v>0</v>
      </c>
      <c r="AG24" s="1871">
        <v>0</v>
      </c>
      <c r="AH24" s="1872">
        <v>0</v>
      </c>
      <c r="AI24" s="1793">
        <v>347</v>
      </c>
      <c r="AJ24" s="1787">
        <v>423</v>
      </c>
      <c r="AK24" s="1787">
        <v>4374570</v>
      </c>
      <c r="AL24" s="1772" t="s">
        <v>886</v>
      </c>
      <c r="AN24" s="1756">
        <f t="shared" si="8"/>
        <v>370</v>
      </c>
      <c r="AO24" s="1756">
        <f t="shared" si="8"/>
        <v>447</v>
      </c>
      <c r="AP24" s="1756">
        <f t="shared" si="8"/>
        <v>4606740</v>
      </c>
    </row>
    <row r="25" spans="1:38" ht="16.5" customHeight="1">
      <c r="A25" s="1866"/>
      <c r="B25" s="1867"/>
      <c r="C25" s="1846" t="s">
        <v>1003</v>
      </c>
      <c r="D25" s="1838">
        <f aca="true" t="shared" si="9" ref="D25:O25">SUM(D23:D24)</f>
        <v>0</v>
      </c>
      <c r="E25" s="1839">
        <f t="shared" si="9"/>
        <v>0</v>
      </c>
      <c r="F25" s="1840">
        <f t="shared" si="9"/>
        <v>0</v>
      </c>
      <c r="G25" s="1838">
        <f t="shared" si="9"/>
        <v>103</v>
      </c>
      <c r="H25" s="1839">
        <f t="shared" si="9"/>
        <v>113</v>
      </c>
      <c r="I25" s="1839">
        <f t="shared" si="9"/>
        <v>1116570</v>
      </c>
      <c r="J25" s="1838">
        <f t="shared" si="9"/>
        <v>0</v>
      </c>
      <c r="K25" s="1839">
        <f t="shared" si="9"/>
        <v>0</v>
      </c>
      <c r="L25" s="1839">
        <f t="shared" si="9"/>
        <v>0</v>
      </c>
      <c r="M25" s="1838">
        <f t="shared" si="9"/>
        <v>0</v>
      </c>
      <c r="N25" s="1841">
        <f t="shared" si="9"/>
        <v>0</v>
      </c>
      <c r="O25" s="1842">
        <f t="shared" si="9"/>
        <v>0</v>
      </c>
      <c r="P25" s="1838">
        <f>+J25+G25+D25</f>
        <v>103</v>
      </c>
      <c r="Q25" s="1839">
        <f>+K25+H25+E25</f>
        <v>113</v>
      </c>
      <c r="R25" s="1839">
        <f>+L25+I25+F25+O25</f>
        <v>1116570</v>
      </c>
      <c r="S25" s="1843" t="s">
        <v>1003</v>
      </c>
      <c r="T25" s="1866"/>
      <c r="U25" s="1867"/>
      <c r="V25" s="1850" t="s">
        <v>855</v>
      </c>
      <c r="W25" s="1838">
        <f aca="true" t="shared" si="10" ref="W25:AH25">SUM(W23:W24)</f>
        <v>0</v>
      </c>
      <c r="X25" s="1839">
        <f t="shared" si="10"/>
        <v>0</v>
      </c>
      <c r="Y25" s="1839">
        <f t="shared" si="10"/>
        <v>0</v>
      </c>
      <c r="Z25" s="1838">
        <f t="shared" si="10"/>
        <v>935</v>
      </c>
      <c r="AA25" s="1839">
        <f t="shared" si="10"/>
        <v>1141</v>
      </c>
      <c r="AB25" s="1839">
        <f>SUM(AB23:AB24)</f>
        <v>12283910</v>
      </c>
      <c r="AC25" s="1838">
        <f t="shared" si="10"/>
        <v>0</v>
      </c>
      <c r="AD25" s="1839">
        <f t="shared" si="10"/>
        <v>0</v>
      </c>
      <c r="AE25" s="1839">
        <f t="shared" si="10"/>
        <v>0</v>
      </c>
      <c r="AF25" s="1838">
        <f t="shared" si="10"/>
        <v>0</v>
      </c>
      <c r="AG25" s="1841">
        <f t="shared" si="10"/>
        <v>0</v>
      </c>
      <c r="AH25" s="1842">
        <f t="shared" si="10"/>
        <v>0</v>
      </c>
      <c r="AI25" s="1838">
        <f>+AC25+Z25+W25</f>
        <v>935</v>
      </c>
      <c r="AJ25" s="1839">
        <f>+AD25+AA25+X25</f>
        <v>1141</v>
      </c>
      <c r="AK25" s="1839">
        <f>+AE25+AB25+Y25+AH25</f>
        <v>12283910</v>
      </c>
      <c r="AL25" s="1843" t="s">
        <v>1003</v>
      </c>
    </row>
    <row r="26" spans="1:42" ht="16.5" customHeight="1">
      <c r="A26" s="1866"/>
      <c r="B26" s="1867"/>
      <c r="C26" s="1853" t="s">
        <v>887</v>
      </c>
      <c r="D26" s="1854">
        <v>0</v>
      </c>
      <c r="E26" s="1823">
        <v>0</v>
      </c>
      <c r="F26" s="1858">
        <v>0</v>
      </c>
      <c r="G26" s="1854">
        <v>0</v>
      </c>
      <c r="H26" s="1823">
        <v>0</v>
      </c>
      <c r="I26" s="1823">
        <v>0</v>
      </c>
      <c r="J26" s="1854">
        <v>883</v>
      </c>
      <c r="K26" s="1823">
        <v>1288</v>
      </c>
      <c r="L26" s="1823">
        <v>10574370</v>
      </c>
      <c r="M26" s="1854">
        <v>0</v>
      </c>
      <c r="N26" s="1855">
        <v>0</v>
      </c>
      <c r="O26" s="1856">
        <v>0</v>
      </c>
      <c r="P26" s="1854">
        <v>883</v>
      </c>
      <c r="Q26" s="1823">
        <v>1288</v>
      </c>
      <c r="R26" s="1823">
        <v>10574370</v>
      </c>
      <c r="S26" s="1857" t="s">
        <v>890</v>
      </c>
      <c r="T26" s="1866"/>
      <c r="U26" s="1867"/>
      <c r="V26" s="1858" t="s">
        <v>1015</v>
      </c>
      <c r="W26" s="1854">
        <v>0</v>
      </c>
      <c r="X26" s="1823">
        <v>0</v>
      </c>
      <c r="Y26" s="1823">
        <v>0</v>
      </c>
      <c r="Z26" s="1854">
        <v>0</v>
      </c>
      <c r="AA26" s="1823">
        <v>0</v>
      </c>
      <c r="AB26" s="1823">
        <v>0</v>
      </c>
      <c r="AC26" s="1854">
        <v>2369</v>
      </c>
      <c r="AD26" s="1823">
        <v>3387</v>
      </c>
      <c r="AE26" s="1823">
        <v>31794590</v>
      </c>
      <c r="AF26" s="1854">
        <v>0</v>
      </c>
      <c r="AG26" s="1855">
        <v>0</v>
      </c>
      <c r="AH26" s="1856">
        <v>0</v>
      </c>
      <c r="AI26" s="1854">
        <v>2369</v>
      </c>
      <c r="AJ26" s="1823">
        <v>3387</v>
      </c>
      <c r="AK26" s="1823">
        <v>31794590</v>
      </c>
      <c r="AL26" s="1857" t="s">
        <v>890</v>
      </c>
      <c r="AN26" s="1756">
        <f aca="true" t="shared" si="11" ref="AN26:AP27">P26+AI26</f>
        <v>3252</v>
      </c>
      <c r="AO26" s="1756">
        <f t="shared" si="11"/>
        <v>4675</v>
      </c>
      <c r="AP26" s="1756">
        <f t="shared" si="11"/>
        <v>42368960</v>
      </c>
    </row>
    <row r="27" spans="1:42" ht="16.5" customHeight="1">
      <c r="A27" s="1866"/>
      <c r="B27" s="1867"/>
      <c r="C27" s="1837" t="s">
        <v>1016</v>
      </c>
      <c r="D27" s="1838">
        <v>0</v>
      </c>
      <c r="E27" s="1839">
        <v>0</v>
      </c>
      <c r="F27" s="1840">
        <v>0</v>
      </c>
      <c r="G27" s="1838">
        <v>0</v>
      </c>
      <c r="H27" s="1839">
        <v>0</v>
      </c>
      <c r="I27" s="1839">
        <v>0</v>
      </c>
      <c r="J27" s="1838">
        <v>694</v>
      </c>
      <c r="K27" s="1839">
        <v>937</v>
      </c>
      <c r="L27" s="1839">
        <v>8599290</v>
      </c>
      <c r="M27" s="1838">
        <v>0</v>
      </c>
      <c r="N27" s="1841">
        <v>0</v>
      </c>
      <c r="O27" s="1842">
        <v>0</v>
      </c>
      <c r="P27" s="1838">
        <v>694</v>
      </c>
      <c r="Q27" s="1839">
        <v>937</v>
      </c>
      <c r="R27" s="1839">
        <v>8599290</v>
      </c>
      <c r="S27" s="1843" t="s">
        <v>893</v>
      </c>
      <c r="T27" s="1866"/>
      <c r="U27" s="1867"/>
      <c r="V27" s="1840" t="s">
        <v>1017</v>
      </c>
      <c r="W27" s="1838">
        <v>0</v>
      </c>
      <c r="X27" s="1839">
        <v>0</v>
      </c>
      <c r="Y27" s="1839">
        <v>0</v>
      </c>
      <c r="Z27" s="1838">
        <v>0</v>
      </c>
      <c r="AA27" s="1839">
        <v>0</v>
      </c>
      <c r="AB27" s="1839">
        <v>0</v>
      </c>
      <c r="AC27" s="1838">
        <v>1832</v>
      </c>
      <c r="AD27" s="1839">
        <v>2552</v>
      </c>
      <c r="AE27" s="1839">
        <v>23468350</v>
      </c>
      <c r="AF27" s="1838">
        <v>0</v>
      </c>
      <c r="AG27" s="1841">
        <v>0</v>
      </c>
      <c r="AH27" s="1842">
        <v>0</v>
      </c>
      <c r="AI27" s="1838">
        <v>1832</v>
      </c>
      <c r="AJ27" s="1839">
        <v>2552</v>
      </c>
      <c r="AK27" s="1839">
        <v>23468350</v>
      </c>
      <c r="AL27" s="1843" t="s">
        <v>893</v>
      </c>
      <c r="AN27" s="1756">
        <f t="shared" si="11"/>
        <v>2526</v>
      </c>
      <c r="AO27" s="1756">
        <f t="shared" si="11"/>
        <v>3489</v>
      </c>
      <c r="AP27" s="1756">
        <f t="shared" si="11"/>
        <v>32067640</v>
      </c>
    </row>
    <row r="28" spans="1:38" ht="16.5" customHeight="1">
      <c r="A28" s="1866"/>
      <c r="B28" s="1867"/>
      <c r="C28" s="1846" t="s">
        <v>1003</v>
      </c>
      <c r="D28" s="1838">
        <f>D26+D27</f>
        <v>0</v>
      </c>
      <c r="E28" s="1839">
        <f aca="true" t="shared" si="12" ref="E28:O28">E26+E27</f>
        <v>0</v>
      </c>
      <c r="F28" s="1840">
        <f t="shared" si="12"/>
        <v>0</v>
      </c>
      <c r="G28" s="1838">
        <f t="shared" si="12"/>
        <v>0</v>
      </c>
      <c r="H28" s="1839">
        <f t="shared" si="12"/>
        <v>0</v>
      </c>
      <c r="I28" s="1839">
        <f t="shared" si="12"/>
        <v>0</v>
      </c>
      <c r="J28" s="1838">
        <f t="shared" si="12"/>
        <v>1577</v>
      </c>
      <c r="K28" s="1839">
        <f t="shared" si="12"/>
        <v>2225</v>
      </c>
      <c r="L28" s="1839">
        <f t="shared" si="12"/>
        <v>19173660</v>
      </c>
      <c r="M28" s="1838">
        <f t="shared" si="12"/>
        <v>0</v>
      </c>
      <c r="N28" s="1841">
        <f t="shared" si="12"/>
        <v>0</v>
      </c>
      <c r="O28" s="1842">
        <f t="shared" si="12"/>
        <v>0</v>
      </c>
      <c r="P28" s="1838">
        <f>+J28+G28+D28</f>
        <v>1577</v>
      </c>
      <c r="Q28" s="1839">
        <f>+K28+H28+E28</f>
        <v>2225</v>
      </c>
      <c r="R28" s="1839">
        <f>+L28+I28+F28+O28</f>
        <v>19173660</v>
      </c>
      <c r="S28" s="1843" t="s">
        <v>1003</v>
      </c>
      <c r="T28" s="1866"/>
      <c r="U28" s="1867"/>
      <c r="V28" s="1850" t="s">
        <v>855</v>
      </c>
      <c r="W28" s="1838">
        <f aca="true" t="shared" si="13" ref="W28:AH28">W26+W27</f>
        <v>0</v>
      </c>
      <c r="X28" s="1839">
        <f t="shared" si="13"/>
        <v>0</v>
      </c>
      <c r="Y28" s="1839">
        <f t="shared" si="13"/>
        <v>0</v>
      </c>
      <c r="Z28" s="1838">
        <f t="shared" si="13"/>
        <v>0</v>
      </c>
      <c r="AA28" s="1839">
        <f t="shared" si="13"/>
        <v>0</v>
      </c>
      <c r="AB28" s="1839">
        <f t="shared" si="13"/>
        <v>0</v>
      </c>
      <c r="AC28" s="1838">
        <f t="shared" si="13"/>
        <v>4201</v>
      </c>
      <c r="AD28" s="1839">
        <f t="shared" si="13"/>
        <v>5939</v>
      </c>
      <c r="AE28" s="1839">
        <f t="shared" si="13"/>
        <v>55262940</v>
      </c>
      <c r="AF28" s="1838">
        <f t="shared" si="13"/>
        <v>0</v>
      </c>
      <c r="AG28" s="1841">
        <f t="shared" si="13"/>
        <v>0</v>
      </c>
      <c r="AH28" s="1842">
        <f t="shared" si="13"/>
        <v>0</v>
      </c>
      <c r="AI28" s="1838">
        <f>+AC28+Z28+W28</f>
        <v>4201</v>
      </c>
      <c r="AJ28" s="1839">
        <f>+AD28+AA28+X28</f>
        <v>5939</v>
      </c>
      <c r="AK28" s="1839">
        <f>+AE28+AB28+Y28+AH28</f>
        <v>55262940</v>
      </c>
      <c r="AL28" s="1843" t="s">
        <v>1003</v>
      </c>
    </row>
    <row r="29" spans="1:42" ht="16.5" customHeight="1">
      <c r="A29" s="1866"/>
      <c r="B29" s="1867"/>
      <c r="C29" s="1853" t="s">
        <v>894</v>
      </c>
      <c r="D29" s="1854">
        <v>0</v>
      </c>
      <c r="E29" s="1823">
        <v>0</v>
      </c>
      <c r="F29" s="1858">
        <v>0</v>
      </c>
      <c r="G29" s="1854">
        <v>564</v>
      </c>
      <c r="H29" s="1823">
        <v>630</v>
      </c>
      <c r="I29" s="1823">
        <v>7537780</v>
      </c>
      <c r="J29" s="1854">
        <v>2010</v>
      </c>
      <c r="K29" s="1823">
        <v>3170</v>
      </c>
      <c r="L29" s="1823">
        <v>22614590</v>
      </c>
      <c r="M29" s="1854">
        <v>0</v>
      </c>
      <c r="N29" s="1855">
        <v>0</v>
      </c>
      <c r="O29" s="1856">
        <v>0</v>
      </c>
      <c r="P29" s="1854">
        <v>2574</v>
      </c>
      <c r="Q29" s="1823">
        <v>3800</v>
      </c>
      <c r="R29" s="1823">
        <v>30152370</v>
      </c>
      <c r="S29" s="1857" t="s">
        <v>897</v>
      </c>
      <c r="T29" s="1866"/>
      <c r="U29" s="1867"/>
      <c r="V29" s="1858" t="s">
        <v>894</v>
      </c>
      <c r="W29" s="1854">
        <v>0</v>
      </c>
      <c r="X29" s="1823">
        <v>0</v>
      </c>
      <c r="Y29" s="1823">
        <v>0</v>
      </c>
      <c r="Z29" s="1854">
        <v>1404</v>
      </c>
      <c r="AA29" s="1823">
        <v>1669</v>
      </c>
      <c r="AB29" s="1823">
        <v>24458100</v>
      </c>
      <c r="AC29" s="1854">
        <v>5938</v>
      </c>
      <c r="AD29" s="1823">
        <v>9243</v>
      </c>
      <c r="AE29" s="1823">
        <v>63818720</v>
      </c>
      <c r="AF29" s="1854">
        <v>0</v>
      </c>
      <c r="AG29" s="1855">
        <v>0</v>
      </c>
      <c r="AH29" s="1856">
        <v>0</v>
      </c>
      <c r="AI29" s="1854">
        <v>7342</v>
      </c>
      <c r="AJ29" s="1823">
        <v>10912</v>
      </c>
      <c r="AK29" s="1823">
        <v>88276820</v>
      </c>
      <c r="AL29" s="1857" t="s">
        <v>897</v>
      </c>
      <c r="AN29" s="1756">
        <f>P29+AI29</f>
        <v>9916</v>
      </c>
      <c r="AO29" s="1756">
        <f>Q29+AJ29</f>
        <v>14712</v>
      </c>
      <c r="AP29" s="1756">
        <f>R29+AK29</f>
        <v>118429190</v>
      </c>
    </row>
    <row r="30" spans="1:38" ht="16.5" customHeight="1">
      <c r="A30" s="1868"/>
      <c r="B30" s="1869"/>
      <c r="C30" s="1876" t="s">
        <v>898</v>
      </c>
      <c r="D30" s="1854">
        <f aca="true" t="shared" si="14" ref="D30:O30">D22+D25+D28+D29</f>
        <v>0</v>
      </c>
      <c r="E30" s="1823">
        <f t="shared" si="14"/>
        <v>0</v>
      </c>
      <c r="F30" s="1858">
        <f t="shared" si="14"/>
        <v>0</v>
      </c>
      <c r="G30" s="1854">
        <f t="shared" si="14"/>
        <v>905</v>
      </c>
      <c r="H30" s="1823">
        <f t="shared" si="14"/>
        <v>1011</v>
      </c>
      <c r="I30" s="1823">
        <f t="shared" si="14"/>
        <v>10042710</v>
      </c>
      <c r="J30" s="1854">
        <f t="shared" si="14"/>
        <v>3587</v>
      </c>
      <c r="K30" s="1823">
        <f t="shared" si="14"/>
        <v>5395</v>
      </c>
      <c r="L30" s="1823">
        <f t="shared" si="14"/>
        <v>41788250</v>
      </c>
      <c r="M30" s="1854">
        <f t="shared" si="14"/>
        <v>0</v>
      </c>
      <c r="N30" s="1855">
        <f t="shared" si="14"/>
        <v>0</v>
      </c>
      <c r="O30" s="1856">
        <f t="shared" si="14"/>
        <v>0</v>
      </c>
      <c r="P30" s="1854">
        <f>+J30+G30+D30</f>
        <v>4492</v>
      </c>
      <c r="Q30" s="1823">
        <f>+K30+H30+E30</f>
        <v>6406</v>
      </c>
      <c r="R30" s="1823">
        <f>+L30+I30+F30+O30</f>
        <v>51830960</v>
      </c>
      <c r="S30" s="1857" t="s">
        <v>898</v>
      </c>
      <c r="T30" s="1868"/>
      <c r="U30" s="1869"/>
      <c r="V30" s="1877" t="s">
        <v>898</v>
      </c>
      <c r="W30" s="1854">
        <f aca="true" t="shared" si="15" ref="W30:AH30">W22+W25+W28+W29</f>
        <v>0</v>
      </c>
      <c r="X30" s="1823">
        <f t="shared" si="15"/>
        <v>0</v>
      </c>
      <c r="Y30" s="1823">
        <f t="shared" si="15"/>
        <v>0</v>
      </c>
      <c r="Z30" s="1854">
        <f t="shared" si="15"/>
        <v>3091</v>
      </c>
      <c r="AA30" s="1823">
        <f t="shared" si="15"/>
        <v>3669</v>
      </c>
      <c r="AB30" s="1823">
        <f>AB22+AB25+AB28+AB29</f>
        <v>41587750</v>
      </c>
      <c r="AC30" s="1854">
        <f t="shared" si="15"/>
        <v>10139</v>
      </c>
      <c r="AD30" s="1823">
        <f t="shared" si="15"/>
        <v>15182</v>
      </c>
      <c r="AE30" s="1823">
        <f t="shared" si="15"/>
        <v>119081660</v>
      </c>
      <c r="AF30" s="1854">
        <f t="shared" si="15"/>
        <v>0</v>
      </c>
      <c r="AG30" s="1855">
        <f t="shared" si="15"/>
        <v>0</v>
      </c>
      <c r="AH30" s="1856">
        <f t="shared" si="15"/>
        <v>0</v>
      </c>
      <c r="AI30" s="1854">
        <f>+AC30+Z30+W30</f>
        <v>13230</v>
      </c>
      <c r="AJ30" s="1823">
        <f>+AD30+AA30+X30</f>
        <v>18851</v>
      </c>
      <c r="AK30" s="1823">
        <f>+AE30+AB30+Y30+AH30</f>
        <v>160669410</v>
      </c>
      <c r="AL30" s="1857" t="s">
        <v>898</v>
      </c>
    </row>
    <row r="31" spans="1:42" ht="16.5" customHeight="1">
      <c r="A31" s="1861">
        <v>62</v>
      </c>
      <c r="B31" s="1862" t="s">
        <v>899</v>
      </c>
      <c r="C31" s="1853" t="s">
        <v>900</v>
      </c>
      <c r="D31" s="1854">
        <v>0</v>
      </c>
      <c r="E31" s="1823">
        <v>0</v>
      </c>
      <c r="F31" s="1858">
        <v>0</v>
      </c>
      <c r="G31" s="1854">
        <v>176</v>
      </c>
      <c r="H31" s="1823">
        <v>232</v>
      </c>
      <c r="I31" s="1823">
        <v>2417550</v>
      </c>
      <c r="J31" s="1854">
        <v>0</v>
      </c>
      <c r="K31" s="1823">
        <v>0</v>
      </c>
      <c r="L31" s="1823">
        <v>0</v>
      </c>
      <c r="M31" s="1854">
        <v>0</v>
      </c>
      <c r="N31" s="1855">
        <v>0</v>
      </c>
      <c r="O31" s="1856">
        <v>0</v>
      </c>
      <c r="P31" s="1854">
        <v>176</v>
      </c>
      <c r="Q31" s="1823">
        <v>232</v>
      </c>
      <c r="R31" s="1823">
        <v>2417550</v>
      </c>
      <c r="S31" s="1857" t="s">
        <v>903</v>
      </c>
      <c r="T31" s="1861">
        <v>62</v>
      </c>
      <c r="U31" s="1862" t="s">
        <v>1018</v>
      </c>
      <c r="V31" s="1858" t="s">
        <v>900</v>
      </c>
      <c r="W31" s="1854">
        <v>0</v>
      </c>
      <c r="X31" s="1823">
        <v>0</v>
      </c>
      <c r="Y31" s="1823">
        <v>0</v>
      </c>
      <c r="Z31" s="1854">
        <v>628</v>
      </c>
      <c r="AA31" s="1823">
        <v>812</v>
      </c>
      <c r="AB31" s="1823">
        <v>11423910</v>
      </c>
      <c r="AC31" s="1854">
        <v>0</v>
      </c>
      <c r="AD31" s="1823">
        <v>0</v>
      </c>
      <c r="AE31" s="1823">
        <v>0</v>
      </c>
      <c r="AF31" s="1854">
        <v>0</v>
      </c>
      <c r="AG31" s="1855">
        <v>0</v>
      </c>
      <c r="AH31" s="1856">
        <v>0</v>
      </c>
      <c r="AI31" s="1854">
        <v>628</v>
      </c>
      <c r="AJ31" s="1823">
        <v>812</v>
      </c>
      <c r="AK31" s="1823">
        <v>11423910</v>
      </c>
      <c r="AL31" s="1857" t="s">
        <v>903</v>
      </c>
      <c r="AN31" s="1756">
        <f aca="true" t="shared" si="16" ref="AN31:AP39">P31+AI31</f>
        <v>804</v>
      </c>
      <c r="AO31" s="1756">
        <f t="shared" si="16"/>
        <v>1044</v>
      </c>
      <c r="AP31" s="1756">
        <f t="shared" si="16"/>
        <v>13841460</v>
      </c>
    </row>
    <row r="32" spans="1:42" ht="16.5" customHeight="1">
      <c r="A32" s="1866"/>
      <c r="B32" s="1867"/>
      <c r="C32" s="1853" t="s">
        <v>1019</v>
      </c>
      <c r="D32" s="1854">
        <v>0</v>
      </c>
      <c r="E32" s="1823">
        <v>0</v>
      </c>
      <c r="F32" s="1858">
        <v>0</v>
      </c>
      <c r="G32" s="1854">
        <v>32</v>
      </c>
      <c r="H32" s="1823">
        <v>36</v>
      </c>
      <c r="I32" s="1823">
        <v>475630</v>
      </c>
      <c r="J32" s="1854">
        <v>0</v>
      </c>
      <c r="K32" s="1823">
        <v>0</v>
      </c>
      <c r="L32" s="1823">
        <v>0</v>
      </c>
      <c r="M32" s="1854">
        <v>0</v>
      </c>
      <c r="N32" s="1855">
        <v>0</v>
      </c>
      <c r="O32" s="1856">
        <v>0</v>
      </c>
      <c r="P32" s="1854">
        <v>32</v>
      </c>
      <c r="Q32" s="1823">
        <v>36</v>
      </c>
      <c r="R32" s="1823">
        <v>475630</v>
      </c>
      <c r="S32" s="1857" t="s">
        <v>1020</v>
      </c>
      <c r="T32" s="1866"/>
      <c r="U32" s="1867"/>
      <c r="V32" s="1858" t="s">
        <v>1019</v>
      </c>
      <c r="W32" s="1854">
        <v>0</v>
      </c>
      <c r="X32" s="1823">
        <v>0</v>
      </c>
      <c r="Y32" s="1823">
        <v>0</v>
      </c>
      <c r="Z32" s="1854">
        <v>246</v>
      </c>
      <c r="AA32" s="1823">
        <v>298</v>
      </c>
      <c r="AB32" s="1823">
        <v>4292290</v>
      </c>
      <c r="AC32" s="1854">
        <v>0</v>
      </c>
      <c r="AD32" s="1823">
        <v>0</v>
      </c>
      <c r="AE32" s="1823">
        <v>0</v>
      </c>
      <c r="AF32" s="1854">
        <v>0</v>
      </c>
      <c r="AG32" s="1855">
        <v>0</v>
      </c>
      <c r="AH32" s="1856">
        <v>0</v>
      </c>
      <c r="AI32" s="1854">
        <v>246</v>
      </c>
      <c r="AJ32" s="1823">
        <v>298</v>
      </c>
      <c r="AK32" s="1823">
        <v>4292290</v>
      </c>
      <c r="AL32" s="1857" t="s">
        <v>1020</v>
      </c>
      <c r="AN32" s="1756">
        <f t="shared" si="16"/>
        <v>278</v>
      </c>
      <c r="AO32" s="1756">
        <f t="shared" si="16"/>
        <v>334</v>
      </c>
      <c r="AP32" s="1756">
        <f t="shared" si="16"/>
        <v>4767920</v>
      </c>
    </row>
    <row r="33" spans="1:42" ht="16.5" customHeight="1">
      <c r="A33" s="1866"/>
      <c r="B33" s="1867"/>
      <c r="C33" s="1853" t="s">
        <v>1021</v>
      </c>
      <c r="D33" s="1854">
        <v>0</v>
      </c>
      <c r="E33" s="1823">
        <v>0</v>
      </c>
      <c r="F33" s="1858">
        <v>0</v>
      </c>
      <c r="G33" s="1854">
        <v>777</v>
      </c>
      <c r="H33" s="1823">
        <v>1288</v>
      </c>
      <c r="I33" s="1823">
        <v>12531662</v>
      </c>
      <c r="J33" s="1854">
        <v>0</v>
      </c>
      <c r="K33" s="1823">
        <v>0</v>
      </c>
      <c r="L33" s="1823">
        <v>0</v>
      </c>
      <c r="M33" s="1854">
        <v>0</v>
      </c>
      <c r="N33" s="1855">
        <v>0</v>
      </c>
      <c r="O33" s="1856">
        <v>0</v>
      </c>
      <c r="P33" s="1854">
        <v>777</v>
      </c>
      <c r="Q33" s="1823">
        <v>1288</v>
      </c>
      <c r="R33" s="1823">
        <v>12531662</v>
      </c>
      <c r="S33" s="1857" t="s">
        <v>909</v>
      </c>
      <c r="T33" s="1866"/>
      <c r="U33" s="1867"/>
      <c r="V33" s="1858" t="s">
        <v>1021</v>
      </c>
      <c r="W33" s="1854">
        <v>0</v>
      </c>
      <c r="X33" s="1823">
        <v>0</v>
      </c>
      <c r="Y33" s="1823">
        <v>0</v>
      </c>
      <c r="Z33" s="1854">
        <v>1746</v>
      </c>
      <c r="AA33" s="1823">
        <v>2762</v>
      </c>
      <c r="AB33" s="1823">
        <v>25958508</v>
      </c>
      <c r="AC33" s="1854">
        <v>0</v>
      </c>
      <c r="AD33" s="1823">
        <v>0</v>
      </c>
      <c r="AE33" s="1823">
        <v>0</v>
      </c>
      <c r="AF33" s="1854">
        <v>0</v>
      </c>
      <c r="AG33" s="1855">
        <v>0</v>
      </c>
      <c r="AH33" s="1856">
        <v>0</v>
      </c>
      <c r="AI33" s="1854">
        <v>1746</v>
      </c>
      <c r="AJ33" s="1823">
        <v>2762</v>
      </c>
      <c r="AK33" s="1823">
        <v>25958508</v>
      </c>
      <c r="AL33" s="1857" t="s">
        <v>909</v>
      </c>
      <c r="AN33" s="1756">
        <f t="shared" si="16"/>
        <v>2523</v>
      </c>
      <c r="AO33" s="1756">
        <f t="shared" si="16"/>
        <v>4050</v>
      </c>
      <c r="AP33" s="1756">
        <f t="shared" si="16"/>
        <v>38490170</v>
      </c>
    </row>
    <row r="34" spans="1:38" ht="16.5" customHeight="1">
      <c r="A34" s="1868"/>
      <c r="B34" s="1869"/>
      <c r="C34" s="1876" t="s">
        <v>898</v>
      </c>
      <c r="D34" s="1854">
        <f>SUM(D31:D33)</f>
        <v>0</v>
      </c>
      <c r="E34" s="1823">
        <f aca="true" t="shared" si="17" ref="E34:O34">SUM(E31:E33)</f>
        <v>0</v>
      </c>
      <c r="F34" s="1858">
        <f t="shared" si="17"/>
        <v>0</v>
      </c>
      <c r="G34" s="1854">
        <f t="shared" si="17"/>
        <v>985</v>
      </c>
      <c r="H34" s="1823">
        <f t="shared" si="17"/>
        <v>1556</v>
      </c>
      <c r="I34" s="1823">
        <f t="shared" si="17"/>
        <v>15424842</v>
      </c>
      <c r="J34" s="1854">
        <f t="shared" si="17"/>
        <v>0</v>
      </c>
      <c r="K34" s="1823">
        <f t="shared" si="17"/>
        <v>0</v>
      </c>
      <c r="L34" s="1823">
        <f t="shared" si="17"/>
        <v>0</v>
      </c>
      <c r="M34" s="1854">
        <f t="shared" si="17"/>
        <v>0</v>
      </c>
      <c r="N34" s="1855">
        <f t="shared" si="17"/>
        <v>0</v>
      </c>
      <c r="O34" s="1856">
        <f t="shared" si="17"/>
        <v>0</v>
      </c>
      <c r="P34" s="1854">
        <f>+J34+G34+D34</f>
        <v>985</v>
      </c>
      <c r="Q34" s="1823">
        <f>+K34+H34+E34</f>
        <v>1556</v>
      </c>
      <c r="R34" s="1823">
        <f>+L34+I34+F34+O34</f>
        <v>15424842</v>
      </c>
      <c r="S34" s="1857" t="s">
        <v>898</v>
      </c>
      <c r="T34" s="1868"/>
      <c r="U34" s="1869"/>
      <c r="V34" s="1877" t="s">
        <v>898</v>
      </c>
      <c r="W34" s="1854">
        <f>SUM(W31:W33)</f>
        <v>0</v>
      </c>
      <c r="X34" s="1823">
        <f aca="true" t="shared" si="18" ref="X34:AH34">SUM(X31:X33)</f>
        <v>0</v>
      </c>
      <c r="Y34" s="1823">
        <f t="shared" si="18"/>
        <v>0</v>
      </c>
      <c r="Z34" s="1854">
        <f t="shared" si="18"/>
        <v>2620</v>
      </c>
      <c r="AA34" s="1823">
        <f t="shared" si="18"/>
        <v>3872</v>
      </c>
      <c r="AB34" s="1823">
        <f>SUM(AB31:AB33)</f>
        <v>41674708</v>
      </c>
      <c r="AC34" s="1854">
        <f t="shared" si="18"/>
        <v>0</v>
      </c>
      <c r="AD34" s="1823">
        <f t="shared" si="18"/>
        <v>0</v>
      </c>
      <c r="AE34" s="1823">
        <f t="shared" si="18"/>
        <v>0</v>
      </c>
      <c r="AF34" s="1854">
        <f t="shared" si="18"/>
        <v>0</v>
      </c>
      <c r="AG34" s="1855">
        <f t="shared" si="18"/>
        <v>0</v>
      </c>
      <c r="AH34" s="1856">
        <f t="shared" si="18"/>
        <v>0</v>
      </c>
      <c r="AI34" s="1854">
        <f>+AC34+Z34+W34</f>
        <v>2620</v>
      </c>
      <c r="AJ34" s="1823">
        <f>+AD34+AA34+X34</f>
        <v>3872</v>
      </c>
      <c r="AK34" s="1823">
        <f>+AE34+AB34+Y34+AH34</f>
        <v>41674708</v>
      </c>
      <c r="AL34" s="1857" t="s">
        <v>898</v>
      </c>
    </row>
    <row r="35" spans="1:42" ht="16.5" customHeight="1">
      <c r="A35" s="1861">
        <v>65</v>
      </c>
      <c r="B35" s="1862" t="s">
        <v>1022</v>
      </c>
      <c r="C35" s="1853" t="s">
        <v>910</v>
      </c>
      <c r="D35" s="1854">
        <v>0</v>
      </c>
      <c r="E35" s="1823">
        <v>0</v>
      </c>
      <c r="F35" s="1858">
        <v>0</v>
      </c>
      <c r="G35" s="1854">
        <v>158</v>
      </c>
      <c r="H35" s="1823">
        <v>182</v>
      </c>
      <c r="I35" s="1823">
        <v>2117460</v>
      </c>
      <c r="J35" s="1854">
        <v>0</v>
      </c>
      <c r="K35" s="1823">
        <v>0</v>
      </c>
      <c r="L35" s="1823">
        <v>0</v>
      </c>
      <c r="M35" s="1854">
        <v>0</v>
      </c>
      <c r="N35" s="1855">
        <v>0</v>
      </c>
      <c r="O35" s="1856">
        <v>0</v>
      </c>
      <c r="P35" s="1854">
        <v>158</v>
      </c>
      <c r="Q35" s="1823">
        <v>182</v>
      </c>
      <c r="R35" s="1823">
        <v>2117460</v>
      </c>
      <c r="S35" s="1857" t="s">
        <v>913</v>
      </c>
      <c r="T35" s="1861">
        <v>65</v>
      </c>
      <c r="U35" s="1862" t="s">
        <v>1022</v>
      </c>
      <c r="V35" s="1858" t="s">
        <v>910</v>
      </c>
      <c r="W35" s="1854">
        <v>0</v>
      </c>
      <c r="X35" s="1823">
        <v>0</v>
      </c>
      <c r="Y35" s="1823">
        <v>0</v>
      </c>
      <c r="Z35" s="1854">
        <v>557</v>
      </c>
      <c r="AA35" s="1823">
        <v>744</v>
      </c>
      <c r="AB35" s="1823">
        <v>7467020</v>
      </c>
      <c r="AC35" s="1854">
        <v>0</v>
      </c>
      <c r="AD35" s="1823">
        <v>0</v>
      </c>
      <c r="AE35" s="1823">
        <v>0</v>
      </c>
      <c r="AF35" s="1854">
        <v>0</v>
      </c>
      <c r="AG35" s="1855">
        <v>0</v>
      </c>
      <c r="AH35" s="1856">
        <v>0</v>
      </c>
      <c r="AI35" s="1854">
        <v>557</v>
      </c>
      <c r="AJ35" s="1823">
        <v>744</v>
      </c>
      <c r="AK35" s="1823">
        <v>7467020</v>
      </c>
      <c r="AL35" s="1857" t="s">
        <v>913</v>
      </c>
      <c r="AN35" s="1756">
        <f t="shared" si="16"/>
        <v>715</v>
      </c>
      <c r="AO35" s="1756">
        <f t="shared" si="16"/>
        <v>926</v>
      </c>
      <c r="AP35" s="1756">
        <f t="shared" si="16"/>
        <v>9584480</v>
      </c>
    </row>
    <row r="36" spans="1:42" ht="16.5" customHeight="1">
      <c r="A36" s="1866"/>
      <c r="B36" s="1867"/>
      <c r="C36" s="1863" t="s">
        <v>914</v>
      </c>
      <c r="D36" s="1819">
        <v>0</v>
      </c>
      <c r="E36" s="1820">
        <v>0</v>
      </c>
      <c r="F36" s="1864">
        <v>0</v>
      </c>
      <c r="G36" s="1819">
        <v>854</v>
      </c>
      <c r="H36" s="1820">
        <v>1170</v>
      </c>
      <c r="I36" s="1820">
        <v>12498430</v>
      </c>
      <c r="J36" s="1819">
        <v>0</v>
      </c>
      <c r="K36" s="1820">
        <v>0</v>
      </c>
      <c r="L36" s="1820">
        <v>0</v>
      </c>
      <c r="M36" s="1819">
        <v>0</v>
      </c>
      <c r="N36" s="1826">
        <v>0</v>
      </c>
      <c r="O36" s="1827">
        <v>0</v>
      </c>
      <c r="P36" s="1819">
        <v>854</v>
      </c>
      <c r="Q36" s="1820">
        <v>1170</v>
      </c>
      <c r="R36" s="1820">
        <v>12498430</v>
      </c>
      <c r="S36" s="1865" t="s">
        <v>915</v>
      </c>
      <c r="T36" s="1866"/>
      <c r="U36" s="1867"/>
      <c r="V36" s="1864" t="s">
        <v>914</v>
      </c>
      <c r="W36" s="1819">
        <v>0</v>
      </c>
      <c r="X36" s="1820">
        <v>0</v>
      </c>
      <c r="Y36" s="1820">
        <v>0</v>
      </c>
      <c r="Z36" s="1819">
        <v>2999</v>
      </c>
      <c r="AA36" s="1820">
        <v>4578</v>
      </c>
      <c r="AB36" s="1820">
        <v>57043936</v>
      </c>
      <c r="AC36" s="1819">
        <v>0</v>
      </c>
      <c r="AD36" s="1820">
        <v>0</v>
      </c>
      <c r="AE36" s="1820">
        <v>0</v>
      </c>
      <c r="AF36" s="1819">
        <v>0</v>
      </c>
      <c r="AG36" s="1826">
        <v>0</v>
      </c>
      <c r="AH36" s="1827">
        <v>0</v>
      </c>
      <c r="AI36" s="1819">
        <v>2999</v>
      </c>
      <c r="AJ36" s="1820">
        <v>4578</v>
      </c>
      <c r="AK36" s="1820">
        <v>57043936</v>
      </c>
      <c r="AL36" s="1865" t="s">
        <v>915</v>
      </c>
      <c r="AN36" s="1756">
        <f t="shared" si="16"/>
        <v>3853</v>
      </c>
      <c r="AO36" s="1756">
        <f t="shared" si="16"/>
        <v>5748</v>
      </c>
      <c r="AP36" s="1756">
        <f t="shared" si="16"/>
        <v>69542366</v>
      </c>
    </row>
    <row r="37" spans="1:42" ht="16.5" customHeight="1">
      <c r="A37" s="1866"/>
      <c r="B37" s="1867"/>
      <c r="C37" s="1853" t="s">
        <v>1023</v>
      </c>
      <c r="D37" s="1854">
        <v>0</v>
      </c>
      <c r="E37" s="1823">
        <v>0</v>
      </c>
      <c r="F37" s="1858">
        <v>0</v>
      </c>
      <c r="G37" s="1854">
        <v>0</v>
      </c>
      <c r="H37" s="1823">
        <v>0</v>
      </c>
      <c r="I37" s="1823">
        <v>0</v>
      </c>
      <c r="J37" s="1854">
        <v>300</v>
      </c>
      <c r="K37" s="1823">
        <v>414</v>
      </c>
      <c r="L37" s="1823">
        <v>2842560</v>
      </c>
      <c r="M37" s="1854">
        <v>0</v>
      </c>
      <c r="N37" s="1855">
        <v>0</v>
      </c>
      <c r="O37" s="1856">
        <v>0</v>
      </c>
      <c r="P37" s="1854">
        <v>300</v>
      </c>
      <c r="Q37" s="1823">
        <v>414</v>
      </c>
      <c r="R37" s="1823">
        <v>2842560</v>
      </c>
      <c r="S37" s="1857" t="s">
        <v>917</v>
      </c>
      <c r="T37" s="1866"/>
      <c r="U37" s="1867"/>
      <c r="V37" s="1858" t="s">
        <v>916</v>
      </c>
      <c r="W37" s="1854">
        <v>0</v>
      </c>
      <c r="X37" s="1823">
        <v>0</v>
      </c>
      <c r="Y37" s="1823">
        <v>0</v>
      </c>
      <c r="Z37" s="1854">
        <v>0</v>
      </c>
      <c r="AA37" s="1823">
        <v>0</v>
      </c>
      <c r="AB37" s="1823">
        <v>0</v>
      </c>
      <c r="AC37" s="1854">
        <v>1247</v>
      </c>
      <c r="AD37" s="1823">
        <v>1887</v>
      </c>
      <c r="AE37" s="1823">
        <v>10905150</v>
      </c>
      <c r="AF37" s="1854">
        <v>0</v>
      </c>
      <c r="AG37" s="1855">
        <v>0</v>
      </c>
      <c r="AH37" s="1856">
        <v>0</v>
      </c>
      <c r="AI37" s="1854">
        <v>1247</v>
      </c>
      <c r="AJ37" s="1823">
        <v>1887</v>
      </c>
      <c r="AK37" s="1823">
        <v>10905150</v>
      </c>
      <c r="AL37" s="1857" t="s">
        <v>1024</v>
      </c>
      <c r="AN37" s="1756">
        <f t="shared" si="16"/>
        <v>1547</v>
      </c>
      <c r="AO37" s="1756">
        <f t="shared" si="16"/>
        <v>2301</v>
      </c>
      <c r="AP37" s="1756">
        <f t="shared" si="16"/>
        <v>13747710</v>
      </c>
    </row>
    <row r="38" spans="1:42" ht="16.5" customHeight="1">
      <c r="A38" s="1866"/>
      <c r="B38" s="1867"/>
      <c r="C38" s="1853" t="s">
        <v>918</v>
      </c>
      <c r="D38" s="1854">
        <v>0</v>
      </c>
      <c r="E38" s="1823">
        <v>0</v>
      </c>
      <c r="F38" s="1858">
        <v>0</v>
      </c>
      <c r="G38" s="1854">
        <v>804</v>
      </c>
      <c r="H38" s="1823">
        <v>1526</v>
      </c>
      <c r="I38" s="1823">
        <v>12042570</v>
      </c>
      <c r="J38" s="1854">
        <v>0</v>
      </c>
      <c r="K38" s="1823">
        <v>0</v>
      </c>
      <c r="L38" s="1823">
        <v>0</v>
      </c>
      <c r="M38" s="1854">
        <v>0</v>
      </c>
      <c r="N38" s="1855">
        <v>0</v>
      </c>
      <c r="O38" s="1856">
        <v>0</v>
      </c>
      <c r="P38" s="1854">
        <v>804</v>
      </c>
      <c r="Q38" s="1823">
        <v>1526</v>
      </c>
      <c r="R38" s="1823">
        <v>12042570</v>
      </c>
      <c r="S38" s="1857" t="s">
        <v>920</v>
      </c>
      <c r="T38" s="1866"/>
      <c r="U38" s="1867"/>
      <c r="V38" s="1858" t="s">
        <v>918</v>
      </c>
      <c r="W38" s="1854">
        <v>0</v>
      </c>
      <c r="X38" s="1823">
        <v>0</v>
      </c>
      <c r="Y38" s="1823">
        <v>0</v>
      </c>
      <c r="Z38" s="1854">
        <v>2381</v>
      </c>
      <c r="AA38" s="1823">
        <v>4867</v>
      </c>
      <c r="AB38" s="1823">
        <v>55198080</v>
      </c>
      <c r="AC38" s="1854">
        <v>0</v>
      </c>
      <c r="AD38" s="1823">
        <v>0</v>
      </c>
      <c r="AE38" s="1823">
        <v>0</v>
      </c>
      <c r="AF38" s="1854">
        <v>0</v>
      </c>
      <c r="AG38" s="1855">
        <v>0</v>
      </c>
      <c r="AH38" s="1856">
        <v>0</v>
      </c>
      <c r="AI38" s="1854">
        <v>2381</v>
      </c>
      <c r="AJ38" s="1823">
        <v>4867</v>
      </c>
      <c r="AK38" s="1823">
        <v>55198080</v>
      </c>
      <c r="AL38" s="1857" t="s">
        <v>920</v>
      </c>
      <c r="AN38" s="1756">
        <f t="shared" si="16"/>
        <v>3185</v>
      </c>
      <c r="AO38" s="1756">
        <f t="shared" si="16"/>
        <v>6393</v>
      </c>
      <c r="AP38" s="1756">
        <f t="shared" si="16"/>
        <v>67240650</v>
      </c>
    </row>
    <row r="39" spans="1:42" ht="16.5" customHeight="1">
      <c r="A39" s="1866"/>
      <c r="B39" s="1867"/>
      <c r="C39" s="1853" t="s">
        <v>921</v>
      </c>
      <c r="D39" s="1854">
        <v>0</v>
      </c>
      <c r="E39" s="1823">
        <v>0</v>
      </c>
      <c r="F39" s="1858">
        <v>0</v>
      </c>
      <c r="G39" s="1854">
        <v>457</v>
      </c>
      <c r="H39" s="1823">
        <v>784</v>
      </c>
      <c r="I39" s="1823">
        <v>7116750</v>
      </c>
      <c r="J39" s="1854">
        <v>0</v>
      </c>
      <c r="K39" s="1823">
        <v>0</v>
      </c>
      <c r="L39" s="1823">
        <v>0</v>
      </c>
      <c r="M39" s="1854">
        <v>0</v>
      </c>
      <c r="N39" s="1855">
        <v>0</v>
      </c>
      <c r="O39" s="1856">
        <v>0</v>
      </c>
      <c r="P39" s="1854">
        <v>457</v>
      </c>
      <c r="Q39" s="1823">
        <v>784</v>
      </c>
      <c r="R39" s="1823">
        <v>7116750</v>
      </c>
      <c r="S39" s="1857" t="s">
        <v>1025</v>
      </c>
      <c r="T39" s="1866"/>
      <c r="U39" s="1867"/>
      <c r="V39" s="1858" t="s">
        <v>921</v>
      </c>
      <c r="W39" s="1854">
        <v>0</v>
      </c>
      <c r="X39" s="1823">
        <v>0</v>
      </c>
      <c r="Y39" s="1823">
        <v>0</v>
      </c>
      <c r="Z39" s="1854">
        <v>322</v>
      </c>
      <c r="AA39" s="1823">
        <v>400</v>
      </c>
      <c r="AB39" s="1823">
        <v>2931770</v>
      </c>
      <c r="AC39" s="1854">
        <v>0</v>
      </c>
      <c r="AD39" s="1823">
        <v>0</v>
      </c>
      <c r="AE39" s="1823">
        <v>0</v>
      </c>
      <c r="AF39" s="1854">
        <v>0</v>
      </c>
      <c r="AG39" s="1855">
        <v>0</v>
      </c>
      <c r="AH39" s="1856">
        <v>0</v>
      </c>
      <c r="AI39" s="1854">
        <v>322</v>
      </c>
      <c r="AJ39" s="1823">
        <v>400</v>
      </c>
      <c r="AK39" s="1823">
        <v>2931770</v>
      </c>
      <c r="AL39" s="1857" t="s">
        <v>1025</v>
      </c>
      <c r="AN39" s="1756">
        <f t="shared" si="16"/>
        <v>779</v>
      </c>
      <c r="AO39" s="1756">
        <f t="shared" si="16"/>
        <v>1184</v>
      </c>
      <c r="AP39" s="1756">
        <f t="shared" si="16"/>
        <v>10048520</v>
      </c>
    </row>
    <row r="40" spans="1:38" ht="16.5" customHeight="1">
      <c r="A40" s="1868"/>
      <c r="B40" s="1869"/>
      <c r="C40" s="1876" t="s">
        <v>898</v>
      </c>
      <c r="D40" s="1854">
        <f aca="true" t="shared" si="19" ref="D40:Q40">SUM(D35:D39)</f>
        <v>0</v>
      </c>
      <c r="E40" s="1823">
        <f t="shared" si="19"/>
        <v>0</v>
      </c>
      <c r="F40" s="1858">
        <f t="shared" si="19"/>
        <v>0</v>
      </c>
      <c r="G40" s="1854">
        <f t="shared" si="19"/>
        <v>2273</v>
      </c>
      <c r="H40" s="1823">
        <f t="shared" si="19"/>
        <v>3662</v>
      </c>
      <c r="I40" s="1823">
        <f t="shared" si="19"/>
        <v>33775210</v>
      </c>
      <c r="J40" s="1854">
        <f t="shared" si="19"/>
        <v>300</v>
      </c>
      <c r="K40" s="1823">
        <f t="shared" si="19"/>
        <v>414</v>
      </c>
      <c r="L40" s="1823">
        <f t="shared" si="19"/>
        <v>2842560</v>
      </c>
      <c r="M40" s="1854">
        <f t="shared" si="19"/>
        <v>0</v>
      </c>
      <c r="N40" s="1855">
        <f t="shared" si="19"/>
        <v>0</v>
      </c>
      <c r="O40" s="1856">
        <f t="shared" si="19"/>
        <v>0</v>
      </c>
      <c r="P40" s="1854">
        <f t="shared" si="19"/>
        <v>2573</v>
      </c>
      <c r="Q40" s="1823">
        <f t="shared" si="19"/>
        <v>4076</v>
      </c>
      <c r="R40" s="1823">
        <f>+L40+I40+F40+O40</f>
        <v>36617770</v>
      </c>
      <c r="S40" s="1857" t="s">
        <v>898</v>
      </c>
      <c r="T40" s="1868"/>
      <c r="U40" s="1869"/>
      <c r="V40" s="1877" t="s">
        <v>898</v>
      </c>
      <c r="W40" s="1854">
        <f aca="true" t="shared" si="20" ref="W40:AJ40">SUM(W35:W39)</f>
        <v>0</v>
      </c>
      <c r="X40" s="1823">
        <f t="shared" si="20"/>
        <v>0</v>
      </c>
      <c r="Y40" s="1823">
        <f t="shared" si="20"/>
        <v>0</v>
      </c>
      <c r="Z40" s="1854">
        <f t="shared" si="20"/>
        <v>6259</v>
      </c>
      <c r="AA40" s="1823">
        <f t="shared" si="20"/>
        <v>10589</v>
      </c>
      <c r="AB40" s="1823">
        <f t="shared" si="20"/>
        <v>122640806</v>
      </c>
      <c r="AC40" s="1854">
        <f t="shared" si="20"/>
        <v>1247</v>
      </c>
      <c r="AD40" s="1823">
        <f t="shared" si="20"/>
        <v>1887</v>
      </c>
      <c r="AE40" s="1823">
        <f t="shared" si="20"/>
        <v>10905150</v>
      </c>
      <c r="AF40" s="1854">
        <f t="shared" si="20"/>
        <v>0</v>
      </c>
      <c r="AG40" s="1855">
        <f t="shared" si="20"/>
        <v>0</v>
      </c>
      <c r="AH40" s="1856">
        <f t="shared" si="20"/>
        <v>0</v>
      </c>
      <c r="AI40" s="1854">
        <f t="shared" si="20"/>
        <v>7506</v>
      </c>
      <c r="AJ40" s="1823">
        <f t="shared" si="20"/>
        <v>12476</v>
      </c>
      <c r="AK40" s="1823">
        <f>+AE40+AB40+Y40+AH40</f>
        <v>133545956</v>
      </c>
      <c r="AL40" s="1857" t="s">
        <v>898</v>
      </c>
    </row>
    <row r="41" spans="1:42" ht="16.5" customHeight="1">
      <c r="A41" s="1851">
        <v>73</v>
      </c>
      <c r="B41" s="1852" t="s">
        <v>707</v>
      </c>
      <c r="C41" s="1853" t="s">
        <v>923</v>
      </c>
      <c r="D41" s="1854">
        <v>0</v>
      </c>
      <c r="E41" s="1823">
        <v>0</v>
      </c>
      <c r="F41" s="1858">
        <v>0</v>
      </c>
      <c r="G41" s="1854">
        <v>5227</v>
      </c>
      <c r="H41" s="1823">
        <v>6850</v>
      </c>
      <c r="I41" s="1823">
        <v>30386770</v>
      </c>
      <c r="J41" s="1854">
        <v>0</v>
      </c>
      <c r="K41" s="1823">
        <v>0</v>
      </c>
      <c r="L41" s="1823">
        <v>0</v>
      </c>
      <c r="M41" s="1854">
        <v>0</v>
      </c>
      <c r="N41" s="1855">
        <v>0</v>
      </c>
      <c r="O41" s="1856">
        <v>0</v>
      </c>
      <c r="P41" s="1854">
        <v>5227</v>
      </c>
      <c r="Q41" s="1823">
        <v>6850</v>
      </c>
      <c r="R41" s="1823">
        <v>30386770</v>
      </c>
      <c r="S41" s="1857" t="s">
        <v>926</v>
      </c>
      <c r="T41" s="1851">
        <v>73</v>
      </c>
      <c r="U41" s="1852" t="s">
        <v>1026</v>
      </c>
      <c r="V41" s="1858" t="s">
        <v>923</v>
      </c>
      <c r="W41" s="1854">
        <v>0</v>
      </c>
      <c r="X41" s="1823">
        <v>0</v>
      </c>
      <c r="Y41" s="1823">
        <v>0</v>
      </c>
      <c r="Z41" s="1854">
        <v>15455</v>
      </c>
      <c r="AA41" s="1823">
        <v>21230</v>
      </c>
      <c r="AB41" s="1823">
        <v>112252715</v>
      </c>
      <c r="AC41" s="1854">
        <v>0</v>
      </c>
      <c r="AD41" s="1823">
        <v>0</v>
      </c>
      <c r="AE41" s="1823">
        <v>0</v>
      </c>
      <c r="AF41" s="1854">
        <v>0</v>
      </c>
      <c r="AG41" s="1855">
        <v>0</v>
      </c>
      <c r="AH41" s="1856">
        <v>0</v>
      </c>
      <c r="AI41" s="1854">
        <v>15455</v>
      </c>
      <c r="AJ41" s="1823">
        <v>21230</v>
      </c>
      <c r="AK41" s="1823">
        <v>112252715</v>
      </c>
      <c r="AL41" s="1878" t="s">
        <v>926</v>
      </c>
      <c r="AN41" s="1756">
        <f>P41+AI41</f>
        <v>20682</v>
      </c>
      <c r="AO41" s="1756">
        <f>Q41+AJ41</f>
        <v>28080</v>
      </c>
      <c r="AP41" s="1756">
        <f>R41+AK41</f>
        <v>142639485</v>
      </c>
    </row>
    <row r="42" spans="1:42" ht="16.5" customHeight="1">
      <c r="A42" s="1861" t="s">
        <v>927</v>
      </c>
      <c r="B42" s="1862" t="s">
        <v>928</v>
      </c>
      <c r="C42" s="1853" t="s">
        <v>929</v>
      </c>
      <c r="D42" s="1854">
        <v>0</v>
      </c>
      <c r="E42" s="1823">
        <v>0</v>
      </c>
      <c r="F42" s="1858">
        <v>0</v>
      </c>
      <c r="G42" s="1854">
        <v>419</v>
      </c>
      <c r="H42" s="1823">
        <v>550</v>
      </c>
      <c r="I42" s="1823">
        <v>5570350</v>
      </c>
      <c r="J42" s="1854">
        <v>0</v>
      </c>
      <c r="K42" s="1823">
        <v>0</v>
      </c>
      <c r="L42" s="1823">
        <v>0</v>
      </c>
      <c r="M42" s="1854">
        <v>0</v>
      </c>
      <c r="N42" s="1855">
        <v>0</v>
      </c>
      <c r="O42" s="1856">
        <v>0</v>
      </c>
      <c r="P42" s="1854">
        <v>419</v>
      </c>
      <c r="Q42" s="1823">
        <v>550</v>
      </c>
      <c r="R42" s="1823">
        <v>5570350</v>
      </c>
      <c r="S42" s="1857" t="s">
        <v>931</v>
      </c>
      <c r="T42" s="1861" t="s">
        <v>927</v>
      </c>
      <c r="U42" s="1862" t="s">
        <v>1027</v>
      </c>
      <c r="V42" s="1858" t="s">
        <v>929</v>
      </c>
      <c r="W42" s="1854">
        <v>0</v>
      </c>
      <c r="X42" s="1823">
        <v>0</v>
      </c>
      <c r="Y42" s="1823">
        <v>0</v>
      </c>
      <c r="Z42" s="1854">
        <v>1543</v>
      </c>
      <c r="AA42" s="1823">
        <v>1913</v>
      </c>
      <c r="AB42" s="1823">
        <v>24920940</v>
      </c>
      <c r="AC42" s="1854">
        <v>0</v>
      </c>
      <c r="AD42" s="1823">
        <v>0</v>
      </c>
      <c r="AE42" s="1823">
        <v>0</v>
      </c>
      <c r="AF42" s="1854">
        <v>0</v>
      </c>
      <c r="AG42" s="1855">
        <v>0</v>
      </c>
      <c r="AH42" s="1856">
        <v>0</v>
      </c>
      <c r="AI42" s="1854">
        <v>1543</v>
      </c>
      <c r="AJ42" s="1823">
        <v>1913</v>
      </c>
      <c r="AK42" s="1823">
        <v>24920940</v>
      </c>
      <c r="AL42" s="1857" t="s">
        <v>1028</v>
      </c>
      <c r="AN42" s="1756">
        <f aca="true" t="shared" si="21" ref="AN42:AP48">P42+AI42</f>
        <v>1962</v>
      </c>
      <c r="AO42" s="1756">
        <f t="shared" si="21"/>
        <v>2463</v>
      </c>
      <c r="AP42" s="1756">
        <f t="shared" si="21"/>
        <v>30491290</v>
      </c>
    </row>
    <row r="43" spans="1:42" ht="16.5" customHeight="1">
      <c r="A43" s="1866"/>
      <c r="B43" s="1867"/>
      <c r="C43" s="1879" t="s">
        <v>932</v>
      </c>
      <c r="D43" s="1880">
        <v>0</v>
      </c>
      <c r="E43" s="1881">
        <v>0</v>
      </c>
      <c r="F43" s="1859">
        <v>0</v>
      </c>
      <c r="G43" s="1880">
        <v>22</v>
      </c>
      <c r="H43" s="1881">
        <v>26</v>
      </c>
      <c r="I43" s="1881">
        <v>210810</v>
      </c>
      <c r="J43" s="1880">
        <v>0</v>
      </c>
      <c r="K43" s="1881">
        <v>0</v>
      </c>
      <c r="L43" s="1881">
        <v>0</v>
      </c>
      <c r="M43" s="1880">
        <v>0</v>
      </c>
      <c r="N43" s="1882">
        <v>0</v>
      </c>
      <c r="O43" s="1883">
        <v>0</v>
      </c>
      <c r="P43" s="1854">
        <v>22</v>
      </c>
      <c r="Q43" s="1823">
        <v>26</v>
      </c>
      <c r="R43" s="1823">
        <v>210810</v>
      </c>
      <c r="S43" s="1860" t="s">
        <v>934</v>
      </c>
      <c r="T43" s="1866"/>
      <c r="U43" s="1867"/>
      <c r="V43" s="1859" t="s">
        <v>932</v>
      </c>
      <c r="W43" s="1880">
        <v>0</v>
      </c>
      <c r="X43" s="1881">
        <v>0</v>
      </c>
      <c r="Y43" s="1881">
        <v>0</v>
      </c>
      <c r="Z43" s="1880">
        <v>320</v>
      </c>
      <c r="AA43" s="1881">
        <v>401</v>
      </c>
      <c r="AB43" s="1881">
        <v>5304290</v>
      </c>
      <c r="AC43" s="1880">
        <v>0</v>
      </c>
      <c r="AD43" s="1881">
        <v>0</v>
      </c>
      <c r="AE43" s="1881">
        <v>0</v>
      </c>
      <c r="AF43" s="1880">
        <v>0</v>
      </c>
      <c r="AG43" s="1882">
        <v>0</v>
      </c>
      <c r="AH43" s="1883">
        <v>0</v>
      </c>
      <c r="AI43" s="1880">
        <v>320</v>
      </c>
      <c r="AJ43" s="1881">
        <v>401</v>
      </c>
      <c r="AK43" s="1859">
        <v>5304290</v>
      </c>
      <c r="AL43" s="1860" t="s">
        <v>1029</v>
      </c>
      <c r="AN43" s="1756">
        <f t="shared" si="21"/>
        <v>342</v>
      </c>
      <c r="AO43" s="1756">
        <f t="shared" si="21"/>
        <v>427</v>
      </c>
      <c r="AP43" s="1756">
        <f t="shared" si="21"/>
        <v>5515100</v>
      </c>
    </row>
    <row r="44" spans="1:42" ht="16.5" customHeight="1">
      <c r="A44" s="1866"/>
      <c r="B44" s="1867"/>
      <c r="C44" s="1884" t="s">
        <v>1030</v>
      </c>
      <c r="D44" s="1880">
        <v>0</v>
      </c>
      <c r="E44" s="1881">
        <v>0</v>
      </c>
      <c r="F44" s="1859">
        <v>0</v>
      </c>
      <c r="G44" s="1880">
        <v>1290</v>
      </c>
      <c r="H44" s="1881">
        <v>1625</v>
      </c>
      <c r="I44" s="1881">
        <v>15452460</v>
      </c>
      <c r="J44" s="1880">
        <v>0</v>
      </c>
      <c r="K44" s="1881">
        <v>0</v>
      </c>
      <c r="L44" s="1881">
        <v>0</v>
      </c>
      <c r="M44" s="1880">
        <v>0</v>
      </c>
      <c r="N44" s="1882">
        <v>0</v>
      </c>
      <c r="O44" s="1883">
        <v>0</v>
      </c>
      <c r="P44" s="1854">
        <v>1290</v>
      </c>
      <c r="Q44" s="1823">
        <v>1625</v>
      </c>
      <c r="R44" s="1823">
        <v>15452460</v>
      </c>
      <c r="S44" s="1860" t="s">
        <v>938</v>
      </c>
      <c r="T44" s="1866"/>
      <c r="U44" s="1867"/>
      <c r="V44" s="1885" t="s">
        <v>1030</v>
      </c>
      <c r="W44" s="1793">
        <v>0</v>
      </c>
      <c r="X44" s="1787">
        <v>0</v>
      </c>
      <c r="Y44" s="1886">
        <v>0</v>
      </c>
      <c r="Z44" s="1887">
        <v>3960</v>
      </c>
      <c r="AA44" s="1787">
        <v>5016</v>
      </c>
      <c r="AB44" s="1787">
        <v>54131880</v>
      </c>
      <c r="AC44" s="1793">
        <v>0</v>
      </c>
      <c r="AD44" s="1787">
        <v>0</v>
      </c>
      <c r="AE44" s="1787">
        <v>0</v>
      </c>
      <c r="AF44" s="1793">
        <v>0</v>
      </c>
      <c r="AG44" s="1871">
        <v>0</v>
      </c>
      <c r="AH44" s="1872">
        <v>0</v>
      </c>
      <c r="AI44" s="1880">
        <v>3960</v>
      </c>
      <c r="AJ44" s="1881">
        <v>5016</v>
      </c>
      <c r="AK44" s="1859">
        <v>54131880</v>
      </c>
      <c r="AL44" s="1860" t="s">
        <v>1031</v>
      </c>
      <c r="AN44" s="1756">
        <f t="shared" si="21"/>
        <v>5250</v>
      </c>
      <c r="AO44" s="1756">
        <f t="shared" si="21"/>
        <v>6641</v>
      </c>
      <c r="AP44" s="1756">
        <f t="shared" si="21"/>
        <v>69584340</v>
      </c>
    </row>
    <row r="45" spans="1:42" ht="16.5" customHeight="1">
      <c r="A45" s="1866"/>
      <c r="B45" s="1867"/>
      <c r="C45" s="1853" t="s">
        <v>1032</v>
      </c>
      <c r="D45" s="1854">
        <v>0</v>
      </c>
      <c r="E45" s="1823">
        <v>0</v>
      </c>
      <c r="F45" s="1858">
        <v>0</v>
      </c>
      <c r="G45" s="1854">
        <v>481</v>
      </c>
      <c r="H45" s="1823">
        <v>608</v>
      </c>
      <c r="I45" s="1823">
        <v>4963520</v>
      </c>
      <c r="J45" s="1854">
        <v>0</v>
      </c>
      <c r="K45" s="1823">
        <v>0</v>
      </c>
      <c r="L45" s="1823">
        <v>0</v>
      </c>
      <c r="M45" s="1854">
        <v>0</v>
      </c>
      <c r="N45" s="1855">
        <v>0</v>
      </c>
      <c r="O45" s="1856">
        <v>0</v>
      </c>
      <c r="P45" s="1854">
        <v>481</v>
      </c>
      <c r="Q45" s="1823">
        <v>608</v>
      </c>
      <c r="R45" s="1823">
        <v>4963520</v>
      </c>
      <c r="S45" s="1857" t="s">
        <v>942</v>
      </c>
      <c r="T45" s="1866"/>
      <c r="U45" s="1867"/>
      <c r="V45" s="1858" t="s">
        <v>1032</v>
      </c>
      <c r="W45" s="1854">
        <v>0</v>
      </c>
      <c r="X45" s="1823">
        <v>0</v>
      </c>
      <c r="Y45" s="1823">
        <v>0</v>
      </c>
      <c r="Z45" s="1854">
        <v>1345</v>
      </c>
      <c r="AA45" s="1823">
        <v>1756</v>
      </c>
      <c r="AB45" s="1823">
        <v>22045960</v>
      </c>
      <c r="AC45" s="1854">
        <v>0</v>
      </c>
      <c r="AD45" s="1823">
        <v>0</v>
      </c>
      <c r="AE45" s="1823">
        <v>0</v>
      </c>
      <c r="AF45" s="1854">
        <v>0</v>
      </c>
      <c r="AG45" s="1855">
        <v>0</v>
      </c>
      <c r="AH45" s="1856">
        <v>0</v>
      </c>
      <c r="AI45" s="1854">
        <v>1345</v>
      </c>
      <c r="AJ45" s="1823">
        <v>1756</v>
      </c>
      <c r="AK45" s="1823">
        <v>22045960</v>
      </c>
      <c r="AL45" s="1857" t="s">
        <v>1033</v>
      </c>
      <c r="AN45" s="1756">
        <f t="shared" si="21"/>
        <v>1826</v>
      </c>
      <c r="AO45" s="1756">
        <f t="shared" si="21"/>
        <v>2364</v>
      </c>
      <c r="AP45" s="1756">
        <f t="shared" si="21"/>
        <v>27009480</v>
      </c>
    </row>
    <row r="46" spans="1:38" ht="16.5" customHeight="1">
      <c r="A46" s="1868"/>
      <c r="B46" s="1869"/>
      <c r="C46" s="1876" t="s">
        <v>898</v>
      </c>
      <c r="D46" s="1854">
        <f>SUM(D42:D45)</f>
        <v>0</v>
      </c>
      <c r="E46" s="1823">
        <f aca="true" t="shared" si="22" ref="E46:O46">SUM(E42:E45)</f>
        <v>0</v>
      </c>
      <c r="F46" s="1858">
        <f t="shared" si="22"/>
        <v>0</v>
      </c>
      <c r="G46" s="1854">
        <f t="shared" si="22"/>
        <v>2212</v>
      </c>
      <c r="H46" s="1823">
        <f t="shared" si="22"/>
        <v>2809</v>
      </c>
      <c r="I46" s="1823">
        <f t="shared" si="22"/>
        <v>26197140</v>
      </c>
      <c r="J46" s="1854">
        <f t="shared" si="22"/>
        <v>0</v>
      </c>
      <c r="K46" s="1823">
        <f t="shared" si="22"/>
        <v>0</v>
      </c>
      <c r="L46" s="1823">
        <f t="shared" si="22"/>
        <v>0</v>
      </c>
      <c r="M46" s="1854">
        <f t="shared" si="22"/>
        <v>0</v>
      </c>
      <c r="N46" s="1855">
        <f t="shared" si="22"/>
        <v>0</v>
      </c>
      <c r="O46" s="1856">
        <f t="shared" si="22"/>
        <v>0</v>
      </c>
      <c r="P46" s="1854">
        <f>+J46+G46+D46</f>
        <v>2212</v>
      </c>
      <c r="Q46" s="1823">
        <f>+K46+H46+E46</f>
        <v>2809</v>
      </c>
      <c r="R46" s="1823">
        <f>+L46+I46+F46+O46</f>
        <v>26197140</v>
      </c>
      <c r="S46" s="1857" t="s">
        <v>898</v>
      </c>
      <c r="T46" s="1868"/>
      <c r="U46" s="1869"/>
      <c r="V46" s="1877" t="s">
        <v>898</v>
      </c>
      <c r="W46" s="1854">
        <f>SUM(W42:W45)</f>
        <v>0</v>
      </c>
      <c r="X46" s="1823">
        <f aca="true" t="shared" si="23" ref="X46:AH46">SUM(X42:X45)</f>
        <v>0</v>
      </c>
      <c r="Y46" s="1823">
        <f t="shared" si="23"/>
        <v>0</v>
      </c>
      <c r="Z46" s="1854">
        <f t="shared" si="23"/>
        <v>7168</v>
      </c>
      <c r="AA46" s="1823">
        <f t="shared" si="23"/>
        <v>9086</v>
      </c>
      <c r="AB46" s="1823">
        <f t="shared" si="23"/>
        <v>106403070</v>
      </c>
      <c r="AC46" s="1854">
        <f t="shared" si="23"/>
        <v>0</v>
      </c>
      <c r="AD46" s="1823">
        <f t="shared" si="23"/>
        <v>0</v>
      </c>
      <c r="AE46" s="1823">
        <f t="shared" si="23"/>
        <v>0</v>
      </c>
      <c r="AF46" s="1854">
        <f t="shared" si="23"/>
        <v>0</v>
      </c>
      <c r="AG46" s="1855">
        <f t="shared" si="23"/>
        <v>0</v>
      </c>
      <c r="AH46" s="1856">
        <f t="shared" si="23"/>
        <v>0</v>
      </c>
      <c r="AI46" s="1854">
        <f>+AC46+Z46+W46</f>
        <v>7168</v>
      </c>
      <c r="AJ46" s="1823">
        <f>+AD46+AA46+X46</f>
        <v>9086</v>
      </c>
      <c r="AK46" s="1823">
        <f>+AE46+AB46+Y46+AH46</f>
        <v>106403070</v>
      </c>
      <c r="AL46" s="1857" t="s">
        <v>898</v>
      </c>
    </row>
    <row r="47" spans="1:42" ht="16.5" customHeight="1">
      <c r="A47" s="1861">
        <v>86</v>
      </c>
      <c r="B47" s="1862" t="s">
        <v>943</v>
      </c>
      <c r="C47" s="1853" t="s">
        <v>944</v>
      </c>
      <c r="D47" s="1854">
        <v>0</v>
      </c>
      <c r="E47" s="1823">
        <v>0</v>
      </c>
      <c r="F47" s="1858">
        <v>0</v>
      </c>
      <c r="G47" s="1854">
        <v>3497</v>
      </c>
      <c r="H47" s="1823">
        <v>3938</v>
      </c>
      <c r="I47" s="1823">
        <v>29277570</v>
      </c>
      <c r="J47" s="1854">
        <v>0</v>
      </c>
      <c r="K47" s="1823">
        <v>0</v>
      </c>
      <c r="L47" s="1823">
        <v>0</v>
      </c>
      <c r="M47" s="1854">
        <v>0</v>
      </c>
      <c r="N47" s="1855">
        <v>0</v>
      </c>
      <c r="O47" s="1856">
        <v>0</v>
      </c>
      <c r="P47" s="1854">
        <v>3497</v>
      </c>
      <c r="Q47" s="1823">
        <v>3938</v>
      </c>
      <c r="R47" s="1823">
        <v>29277570</v>
      </c>
      <c r="S47" s="1857" t="s">
        <v>947</v>
      </c>
      <c r="T47" s="1861">
        <v>86</v>
      </c>
      <c r="U47" s="1862" t="s">
        <v>709</v>
      </c>
      <c r="V47" s="1858" t="s">
        <v>944</v>
      </c>
      <c r="W47" s="1854">
        <v>0</v>
      </c>
      <c r="X47" s="1823">
        <v>0</v>
      </c>
      <c r="Y47" s="1823">
        <v>0</v>
      </c>
      <c r="Z47" s="1854">
        <v>9021</v>
      </c>
      <c r="AA47" s="1823">
        <v>11054</v>
      </c>
      <c r="AB47" s="1823">
        <v>75474825</v>
      </c>
      <c r="AC47" s="1854">
        <v>0</v>
      </c>
      <c r="AD47" s="1823">
        <v>0</v>
      </c>
      <c r="AE47" s="1823">
        <v>0</v>
      </c>
      <c r="AF47" s="1854">
        <v>0</v>
      </c>
      <c r="AG47" s="1855">
        <v>0</v>
      </c>
      <c r="AH47" s="1856">
        <v>0</v>
      </c>
      <c r="AI47" s="1854">
        <v>9021</v>
      </c>
      <c r="AJ47" s="1823">
        <v>11054</v>
      </c>
      <c r="AK47" s="1823">
        <v>75474825</v>
      </c>
      <c r="AL47" s="1857" t="s">
        <v>947</v>
      </c>
      <c r="AN47" s="1756">
        <f t="shared" si="21"/>
        <v>12518</v>
      </c>
      <c r="AO47" s="1756">
        <f t="shared" si="21"/>
        <v>14992</v>
      </c>
      <c r="AP47" s="1756">
        <f t="shared" si="21"/>
        <v>104752395</v>
      </c>
    </row>
    <row r="48" spans="1:42" ht="16.5" customHeight="1">
      <c r="A48" s="1866"/>
      <c r="B48" s="1867"/>
      <c r="C48" s="1837" t="s">
        <v>948</v>
      </c>
      <c r="D48" s="1838">
        <v>0</v>
      </c>
      <c r="E48" s="1839">
        <v>0</v>
      </c>
      <c r="F48" s="1840">
        <v>0</v>
      </c>
      <c r="G48" s="1838">
        <v>146</v>
      </c>
      <c r="H48" s="1839">
        <v>173</v>
      </c>
      <c r="I48" s="1839">
        <v>1225680</v>
      </c>
      <c r="J48" s="1838">
        <v>0</v>
      </c>
      <c r="K48" s="1839">
        <v>0</v>
      </c>
      <c r="L48" s="1839">
        <v>0</v>
      </c>
      <c r="M48" s="1838">
        <v>0</v>
      </c>
      <c r="N48" s="1841">
        <v>0</v>
      </c>
      <c r="O48" s="1842">
        <v>0</v>
      </c>
      <c r="P48" s="1838">
        <v>146</v>
      </c>
      <c r="Q48" s="1839">
        <v>173</v>
      </c>
      <c r="R48" s="1839">
        <v>1225680</v>
      </c>
      <c r="S48" s="1843" t="s">
        <v>951</v>
      </c>
      <c r="T48" s="1866"/>
      <c r="U48" s="1867"/>
      <c r="V48" s="1840" t="s">
        <v>948</v>
      </c>
      <c r="W48" s="1838">
        <v>0</v>
      </c>
      <c r="X48" s="1839">
        <v>0</v>
      </c>
      <c r="Y48" s="1839">
        <v>0</v>
      </c>
      <c r="Z48" s="1838">
        <v>0</v>
      </c>
      <c r="AA48" s="1839">
        <v>0</v>
      </c>
      <c r="AB48" s="1839">
        <v>0</v>
      </c>
      <c r="AC48" s="1838">
        <v>0</v>
      </c>
      <c r="AD48" s="1839">
        <v>0</v>
      </c>
      <c r="AE48" s="1839">
        <v>0</v>
      </c>
      <c r="AF48" s="1838">
        <v>0</v>
      </c>
      <c r="AG48" s="1841">
        <v>0</v>
      </c>
      <c r="AH48" s="1842">
        <v>0</v>
      </c>
      <c r="AI48" s="1888">
        <v>0</v>
      </c>
      <c r="AJ48" s="1889">
        <v>0</v>
      </c>
      <c r="AK48" s="1890">
        <v>0</v>
      </c>
      <c r="AL48" s="1843" t="s">
        <v>951</v>
      </c>
      <c r="AN48" s="1756">
        <f t="shared" si="21"/>
        <v>146</v>
      </c>
      <c r="AO48" s="1756">
        <f t="shared" si="21"/>
        <v>173</v>
      </c>
      <c r="AP48" s="1756">
        <f t="shared" si="21"/>
        <v>1225680</v>
      </c>
    </row>
    <row r="49" spans="1:38" ht="16.5" customHeight="1">
      <c r="A49" s="1868"/>
      <c r="B49" s="1869"/>
      <c r="C49" s="1846" t="s">
        <v>1003</v>
      </c>
      <c r="D49" s="1838">
        <f aca="true" t="shared" si="24" ref="D49:L49">D47+D48</f>
        <v>0</v>
      </c>
      <c r="E49" s="1839">
        <f t="shared" si="24"/>
        <v>0</v>
      </c>
      <c r="F49" s="1840">
        <f t="shared" si="24"/>
        <v>0</v>
      </c>
      <c r="G49" s="1838">
        <f t="shared" si="24"/>
        <v>3643</v>
      </c>
      <c r="H49" s="1839">
        <f t="shared" si="24"/>
        <v>4111</v>
      </c>
      <c r="I49" s="1839">
        <f t="shared" si="24"/>
        <v>30503250</v>
      </c>
      <c r="J49" s="1838">
        <f t="shared" si="24"/>
        <v>0</v>
      </c>
      <c r="K49" s="1839">
        <f t="shared" si="24"/>
        <v>0</v>
      </c>
      <c r="L49" s="1839">
        <f t="shared" si="24"/>
        <v>0</v>
      </c>
      <c r="M49" s="1838"/>
      <c r="N49" s="1841"/>
      <c r="O49" s="1842"/>
      <c r="P49" s="1838">
        <f>+J49+G49+D49</f>
        <v>3643</v>
      </c>
      <c r="Q49" s="1839">
        <f>+K49+H49+E49</f>
        <v>4111</v>
      </c>
      <c r="R49" s="1839">
        <f>+L49+I49+F49+O49</f>
        <v>30503250</v>
      </c>
      <c r="S49" s="1843" t="s">
        <v>1003</v>
      </c>
      <c r="T49" s="1868"/>
      <c r="U49" s="1869"/>
      <c r="V49" s="1850" t="s">
        <v>855</v>
      </c>
      <c r="W49" s="1838">
        <f aca="true" t="shared" si="25" ref="W49:AH49">W47+W48</f>
        <v>0</v>
      </c>
      <c r="X49" s="1839">
        <f t="shared" si="25"/>
        <v>0</v>
      </c>
      <c r="Y49" s="1839">
        <f t="shared" si="25"/>
        <v>0</v>
      </c>
      <c r="Z49" s="1838">
        <f t="shared" si="25"/>
        <v>9021</v>
      </c>
      <c r="AA49" s="1839">
        <f t="shared" si="25"/>
        <v>11054</v>
      </c>
      <c r="AB49" s="1839">
        <f>AB47+AB48</f>
        <v>75474825</v>
      </c>
      <c r="AC49" s="1838">
        <f t="shared" si="25"/>
        <v>0</v>
      </c>
      <c r="AD49" s="1839">
        <f t="shared" si="25"/>
        <v>0</v>
      </c>
      <c r="AE49" s="1839">
        <f t="shared" si="25"/>
        <v>0</v>
      </c>
      <c r="AF49" s="1838">
        <f t="shared" si="25"/>
        <v>0</v>
      </c>
      <c r="AG49" s="1841">
        <f t="shared" si="25"/>
        <v>0</v>
      </c>
      <c r="AH49" s="1842">
        <f t="shared" si="25"/>
        <v>0</v>
      </c>
      <c r="AI49" s="1838">
        <f>+AC49+Z49+W49</f>
        <v>9021</v>
      </c>
      <c r="AJ49" s="1839">
        <f>+AD49+AA49+X49</f>
        <v>11054</v>
      </c>
      <c r="AK49" s="1839">
        <f>+AE49+AB49+Y49+AH49</f>
        <v>75474825</v>
      </c>
      <c r="AL49" s="1843" t="s">
        <v>1003</v>
      </c>
    </row>
    <row r="50" spans="1:42" ht="16.5" customHeight="1">
      <c r="A50" s="1861">
        <v>93</v>
      </c>
      <c r="B50" s="1862" t="s">
        <v>549</v>
      </c>
      <c r="C50" s="1853" t="s">
        <v>952</v>
      </c>
      <c r="D50" s="1854">
        <v>0</v>
      </c>
      <c r="E50" s="1823">
        <v>0</v>
      </c>
      <c r="F50" s="1858">
        <v>0</v>
      </c>
      <c r="G50" s="1854">
        <v>1146</v>
      </c>
      <c r="H50" s="1823">
        <v>1331</v>
      </c>
      <c r="I50" s="1823">
        <v>8782790</v>
      </c>
      <c r="J50" s="1854">
        <v>0</v>
      </c>
      <c r="K50" s="1823">
        <v>0</v>
      </c>
      <c r="L50" s="1823">
        <v>0</v>
      </c>
      <c r="M50" s="1854">
        <v>0</v>
      </c>
      <c r="N50" s="1855">
        <v>0</v>
      </c>
      <c r="O50" s="1856">
        <v>0</v>
      </c>
      <c r="P50" s="1854">
        <v>1146</v>
      </c>
      <c r="Q50" s="1823">
        <v>1331</v>
      </c>
      <c r="R50" s="1823">
        <v>8782790</v>
      </c>
      <c r="S50" s="1857" t="s">
        <v>954</v>
      </c>
      <c r="T50" s="1861">
        <v>93</v>
      </c>
      <c r="U50" s="1862" t="s">
        <v>549</v>
      </c>
      <c r="V50" s="1858" t="s">
        <v>952</v>
      </c>
      <c r="W50" s="1854">
        <v>0</v>
      </c>
      <c r="X50" s="1823">
        <v>0</v>
      </c>
      <c r="Y50" s="1823">
        <v>0</v>
      </c>
      <c r="Z50" s="1854">
        <v>2376</v>
      </c>
      <c r="AA50" s="1823">
        <v>3042</v>
      </c>
      <c r="AB50" s="1823">
        <v>22945200</v>
      </c>
      <c r="AC50" s="1854">
        <v>0</v>
      </c>
      <c r="AD50" s="1823">
        <v>0</v>
      </c>
      <c r="AE50" s="1823">
        <v>0</v>
      </c>
      <c r="AF50" s="1854">
        <v>0</v>
      </c>
      <c r="AG50" s="1855">
        <v>0</v>
      </c>
      <c r="AH50" s="1856">
        <v>0</v>
      </c>
      <c r="AI50" s="1854">
        <v>2376</v>
      </c>
      <c r="AJ50" s="1823">
        <v>3042</v>
      </c>
      <c r="AK50" s="1823">
        <v>22945200</v>
      </c>
      <c r="AL50" s="1857" t="s">
        <v>954</v>
      </c>
      <c r="AN50" s="1756">
        <f>P50+AI50</f>
        <v>3522</v>
      </c>
      <c r="AO50" s="1756">
        <f aca="true" t="shared" si="26" ref="AN50:AP53">Q50+AJ50</f>
        <v>4373</v>
      </c>
      <c r="AP50" s="1756">
        <f t="shared" si="26"/>
        <v>31727990</v>
      </c>
    </row>
    <row r="51" spans="1:42" ht="16.5" customHeight="1">
      <c r="A51" s="1866"/>
      <c r="B51" s="1867"/>
      <c r="C51" s="1837" t="s">
        <v>955</v>
      </c>
      <c r="D51" s="1838">
        <v>0</v>
      </c>
      <c r="E51" s="1839">
        <v>0</v>
      </c>
      <c r="F51" s="1840">
        <v>0</v>
      </c>
      <c r="G51" s="1838">
        <v>12</v>
      </c>
      <c r="H51" s="1839">
        <v>12</v>
      </c>
      <c r="I51" s="1839">
        <v>67950</v>
      </c>
      <c r="J51" s="1838">
        <v>0</v>
      </c>
      <c r="K51" s="1839">
        <v>0</v>
      </c>
      <c r="L51" s="1839">
        <v>0</v>
      </c>
      <c r="M51" s="1838">
        <v>0</v>
      </c>
      <c r="N51" s="1841">
        <v>0</v>
      </c>
      <c r="O51" s="1842">
        <v>0</v>
      </c>
      <c r="P51" s="1838">
        <v>12</v>
      </c>
      <c r="Q51" s="1839">
        <v>12</v>
      </c>
      <c r="R51" s="1839">
        <v>67950</v>
      </c>
      <c r="S51" s="1843" t="s">
        <v>957</v>
      </c>
      <c r="T51" s="1866"/>
      <c r="U51" s="1867"/>
      <c r="V51" s="1833" t="s">
        <v>955</v>
      </c>
      <c r="W51" s="1838">
        <v>0</v>
      </c>
      <c r="X51" s="1839">
        <v>0</v>
      </c>
      <c r="Y51" s="1839">
        <v>0</v>
      </c>
      <c r="Z51" s="1838">
        <v>126</v>
      </c>
      <c r="AA51" s="1839">
        <v>146</v>
      </c>
      <c r="AB51" s="1839">
        <v>951570</v>
      </c>
      <c r="AC51" s="1838">
        <v>0</v>
      </c>
      <c r="AD51" s="1839">
        <v>0</v>
      </c>
      <c r="AE51" s="1839">
        <v>0</v>
      </c>
      <c r="AF51" s="1838">
        <v>0</v>
      </c>
      <c r="AG51" s="1841">
        <v>0</v>
      </c>
      <c r="AH51" s="1842">
        <v>0</v>
      </c>
      <c r="AI51" s="1838">
        <v>126</v>
      </c>
      <c r="AJ51" s="1839">
        <v>146</v>
      </c>
      <c r="AK51" s="1839">
        <v>951570</v>
      </c>
      <c r="AL51" s="1843" t="s">
        <v>957</v>
      </c>
      <c r="AN51" s="1756">
        <f t="shared" si="26"/>
        <v>138</v>
      </c>
      <c r="AO51" s="1756">
        <f t="shared" si="26"/>
        <v>158</v>
      </c>
      <c r="AP51" s="1756">
        <f t="shared" si="26"/>
        <v>1019520</v>
      </c>
    </row>
    <row r="52" spans="1:42" ht="16.5" customHeight="1">
      <c r="A52" s="1866"/>
      <c r="B52" s="1867"/>
      <c r="C52" s="1891" t="s">
        <v>1034</v>
      </c>
      <c r="D52" s="1838">
        <v>0</v>
      </c>
      <c r="E52" s="1839">
        <v>0</v>
      </c>
      <c r="F52" s="1840">
        <v>0</v>
      </c>
      <c r="G52" s="1838">
        <v>505</v>
      </c>
      <c r="H52" s="1839">
        <v>681</v>
      </c>
      <c r="I52" s="1839">
        <v>4912120</v>
      </c>
      <c r="J52" s="1838">
        <v>0</v>
      </c>
      <c r="K52" s="1839">
        <v>0</v>
      </c>
      <c r="L52" s="1839">
        <v>0</v>
      </c>
      <c r="M52" s="1838">
        <v>0</v>
      </c>
      <c r="N52" s="1841">
        <v>0</v>
      </c>
      <c r="O52" s="1842">
        <v>0</v>
      </c>
      <c r="P52" s="1838">
        <v>505</v>
      </c>
      <c r="Q52" s="1839">
        <v>681</v>
      </c>
      <c r="R52" s="1839">
        <v>4912120</v>
      </c>
      <c r="S52" s="1843" t="s">
        <v>1035</v>
      </c>
      <c r="T52" s="1866"/>
      <c r="U52" s="1867"/>
      <c r="V52" s="1798" t="s">
        <v>958</v>
      </c>
      <c r="W52" s="1838">
        <v>0</v>
      </c>
      <c r="X52" s="1839">
        <v>0</v>
      </c>
      <c r="Y52" s="1839">
        <v>0</v>
      </c>
      <c r="Z52" s="1838">
        <v>860</v>
      </c>
      <c r="AA52" s="1839">
        <v>1424</v>
      </c>
      <c r="AB52" s="1839">
        <v>12187740</v>
      </c>
      <c r="AC52" s="1838">
        <v>0</v>
      </c>
      <c r="AD52" s="1839">
        <v>0</v>
      </c>
      <c r="AE52" s="1839">
        <v>0</v>
      </c>
      <c r="AF52" s="1838">
        <v>0</v>
      </c>
      <c r="AG52" s="1841">
        <v>0</v>
      </c>
      <c r="AH52" s="1842">
        <v>0</v>
      </c>
      <c r="AI52" s="1838">
        <v>860</v>
      </c>
      <c r="AJ52" s="1839">
        <v>1424</v>
      </c>
      <c r="AK52" s="1839">
        <v>12187740</v>
      </c>
      <c r="AL52" s="1843" t="s">
        <v>1035</v>
      </c>
      <c r="AN52" s="1756">
        <f t="shared" si="26"/>
        <v>1365</v>
      </c>
      <c r="AO52" s="1756">
        <f t="shared" si="26"/>
        <v>2105</v>
      </c>
      <c r="AP52" s="1756">
        <f t="shared" si="26"/>
        <v>17099860</v>
      </c>
    </row>
    <row r="53" spans="1:42" ht="16.5" customHeight="1">
      <c r="A53" s="1866"/>
      <c r="B53" s="1867"/>
      <c r="C53" s="1892" t="s">
        <v>1036</v>
      </c>
      <c r="D53" s="1893">
        <v>0</v>
      </c>
      <c r="E53" s="1894">
        <v>0</v>
      </c>
      <c r="F53" s="1895">
        <v>0</v>
      </c>
      <c r="G53" s="1893">
        <v>573</v>
      </c>
      <c r="H53" s="1894">
        <v>660</v>
      </c>
      <c r="I53" s="1894">
        <v>8934630</v>
      </c>
      <c r="J53" s="1893">
        <v>0</v>
      </c>
      <c r="K53" s="1894">
        <v>0</v>
      </c>
      <c r="L53" s="1894">
        <v>0</v>
      </c>
      <c r="M53" s="1893">
        <v>0</v>
      </c>
      <c r="N53" s="1896">
        <v>0</v>
      </c>
      <c r="O53" s="1897">
        <v>0</v>
      </c>
      <c r="P53" s="1873">
        <v>573</v>
      </c>
      <c r="Q53" s="1874">
        <v>660</v>
      </c>
      <c r="R53" s="1875">
        <v>8934630</v>
      </c>
      <c r="S53" s="1898" t="s">
        <v>1037</v>
      </c>
      <c r="T53" s="1866"/>
      <c r="U53" s="1867"/>
      <c r="V53" s="1895" t="s">
        <v>1036</v>
      </c>
      <c r="W53" s="1899">
        <v>0</v>
      </c>
      <c r="X53" s="1900">
        <v>0</v>
      </c>
      <c r="Y53" s="1900">
        <v>0</v>
      </c>
      <c r="Z53" s="1899">
        <v>1170</v>
      </c>
      <c r="AA53" s="1900">
        <v>1531</v>
      </c>
      <c r="AB53" s="1901">
        <v>22468334</v>
      </c>
      <c r="AC53" s="1899">
        <v>0</v>
      </c>
      <c r="AD53" s="1900">
        <v>0</v>
      </c>
      <c r="AE53" s="1900">
        <v>0</v>
      </c>
      <c r="AF53" s="1899">
        <v>0</v>
      </c>
      <c r="AG53" s="1902">
        <v>0</v>
      </c>
      <c r="AH53" s="1903">
        <v>0</v>
      </c>
      <c r="AI53" s="1899">
        <v>1170</v>
      </c>
      <c r="AJ53" s="1900">
        <v>1531</v>
      </c>
      <c r="AK53" s="1901">
        <v>22468334</v>
      </c>
      <c r="AL53" s="1898" t="s">
        <v>1037</v>
      </c>
      <c r="AN53" s="1756">
        <f t="shared" si="26"/>
        <v>1743</v>
      </c>
      <c r="AO53" s="1756">
        <f t="shared" si="26"/>
        <v>2191</v>
      </c>
      <c r="AP53" s="1756">
        <f t="shared" si="26"/>
        <v>31402964</v>
      </c>
    </row>
    <row r="54" spans="1:38" ht="16.5" customHeight="1">
      <c r="A54" s="1868"/>
      <c r="B54" s="1869"/>
      <c r="C54" s="1904" t="s">
        <v>1003</v>
      </c>
      <c r="D54" s="1905">
        <f>SUM(D50:D53)</f>
        <v>0</v>
      </c>
      <c r="E54" s="1906">
        <f aca="true" t="shared" si="27" ref="E54:O54">SUM(E50:E53)</f>
        <v>0</v>
      </c>
      <c r="F54" s="1886">
        <f t="shared" si="27"/>
        <v>0</v>
      </c>
      <c r="G54" s="1905">
        <f t="shared" si="27"/>
        <v>2236</v>
      </c>
      <c r="H54" s="1906">
        <f t="shared" si="27"/>
        <v>2684</v>
      </c>
      <c r="I54" s="1906">
        <f t="shared" si="27"/>
        <v>22697490</v>
      </c>
      <c r="J54" s="1905">
        <f t="shared" si="27"/>
        <v>0</v>
      </c>
      <c r="K54" s="1906">
        <f t="shared" si="27"/>
        <v>0</v>
      </c>
      <c r="L54" s="1906">
        <f t="shared" si="27"/>
        <v>0</v>
      </c>
      <c r="M54" s="1905">
        <f t="shared" si="27"/>
        <v>0</v>
      </c>
      <c r="N54" s="1907">
        <f t="shared" si="27"/>
        <v>0</v>
      </c>
      <c r="O54" s="1908">
        <f t="shared" si="27"/>
        <v>0</v>
      </c>
      <c r="P54" s="1905">
        <f>+J54+G54+D54</f>
        <v>2236</v>
      </c>
      <c r="Q54" s="1906">
        <f>+K54+H54+E54</f>
        <v>2684</v>
      </c>
      <c r="R54" s="1906">
        <f>+L54+I54+F54+O54</f>
        <v>22697490</v>
      </c>
      <c r="S54" s="1909" t="s">
        <v>1003</v>
      </c>
      <c r="T54" s="1868"/>
      <c r="U54" s="1869"/>
      <c r="V54" s="1910" t="s">
        <v>855</v>
      </c>
      <c r="W54" s="1905">
        <f aca="true" t="shared" si="28" ref="W54:AH54">SUM(W50:W53)</f>
        <v>0</v>
      </c>
      <c r="X54" s="1906">
        <f t="shared" si="28"/>
        <v>0</v>
      </c>
      <c r="Y54" s="1906">
        <f t="shared" si="28"/>
        <v>0</v>
      </c>
      <c r="Z54" s="1905">
        <f t="shared" si="28"/>
        <v>4532</v>
      </c>
      <c r="AA54" s="1907">
        <f t="shared" si="28"/>
        <v>6143</v>
      </c>
      <c r="AB54" s="1908">
        <f t="shared" si="28"/>
        <v>58552844</v>
      </c>
      <c r="AC54" s="1905">
        <f t="shared" si="28"/>
        <v>0</v>
      </c>
      <c r="AD54" s="1906">
        <f t="shared" si="28"/>
        <v>0</v>
      </c>
      <c r="AE54" s="1906">
        <f t="shared" si="28"/>
        <v>0</v>
      </c>
      <c r="AF54" s="1905">
        <f t="shared" si="28"/>
        <v>0</v>
      </c>
      <c r="AG54" s="1907">
        <f t="shared" si="28"/>
        <v>0</v>
      </c>
      <c r="AH54" s="1908">
        <f t="shared" si="28"/>
        <v>0</v>
      </c>
      <c r="AI54" s="1905">
        <f>+AC54+Z54+W54</f>
        <v>4532</v>
      </c>
      <c r="AJ54" s="1907">
        <f>+AD54+AA54+X54</f>
        <v>6143</v>
      </c>
      <c r="AK54" s="1908">
        <f>+AE54+AB54+Y54+AH54</f>
        <v>58552844</v>
      </c>
      <c r="AL54" s="1909" t="s">
        <v>1003</v>
      </c>
    </row>
    <row r="55" spans="1:42" ht="16.5" customHeight="1" thickBot="1">
      <c r="A55" s="1911">
        <v>95</v>
      </c>
      <c r="B55" s="1912" t="s">
        <v>963</v>
      </c>
      <c r="C55" s="1913" t="s">
        <v>1038</v>
      </c>
      <c r="D55" s="1914">
        <v>0</v>
      </c>
      <c r="E55" s="1915">
        <v>0</v>
      </c>
      <c r="F55" s="1916">
        <v>0</v>
      </c>
      <c r="G55" s="1914">
        <v>1188</v>
      </c>
      <c r="H55" s="1915">
        <v>1503</v>
      </c>
      <c r="I55" s="1915">
        <v>11759457</v>
      </c>
      <c r="J55" s="1914">
        <v>0</v>
      </c>
      <c r="K55" s="1915">
        <v>0</v>
      </c>
      <c r="L55" s="1915">
        <v>0</v>
      </c>
      <c r="M55" s="1914">
        <v>0</v>
      </c>
      <c r="N55" s="1917">
        <v>0</v>
      </c>
      <c r="O55" s="1918">
        <v>0</v>
      </c>
      <c r="P55" s="1914">
        <v>1188</v>
      </c>
      <c r="Q55" s="1915">
        <v>1503</v>
      </c>
      <c r="R55" s="1915">
        <v>11759457</v>
      </c>
      <c r="S55" s="1919" t="s">
        <v>967</v>
      </c>
      <c r="T55" s="1911">
        <v>95</v>
      </c>
      <c r="U55" s="1912" t="s">
        <v>963</v>
      </c>
      <c r="V55" s="1916" t="s">
        <v>1038</v>
      </c>
      <c r="W55" s="1914">
        <v>0</v>
      </c>
      <c r="X55" s="1915">
        <v>0</v>
      </c>
      <c r="Y55" s="1915">
        <v>0</v>
      </c>
      <c r="Z55" s="1914">
        <v>3817</v>
      </c>
      <c r="AA55" s="1915">
        <v>5254</v>
      </c>
      <c r="AB55" s="1915">
        <v>50111318</v>
      </c>
      <c r="AC55" s="1914">
        <v>0</v>
      </c>
      <c r="AD55" s="1915">
        <v>0</v>
      </c>
      <c r="AE55" s="1915">
        <v>0</v>
      </c>
      <c r="AF55" s="1914">
        <v>0</v>
      </c>
      <c r="AG55" s="1917">
        <v>0</v>
      </c>
      <c r="AH55" s="1918">
        <v>0</v>
      </c>
      <c r="AI55" s="1914">
        <v>3817</v>
      </c>
      <c r="AJ55" s="1915">
        <v>5254</v>
      </c>
      <c r="AK55" s="1915">
        <v>50111318</v>
      </c>
      <c r="AL55" s="1919" t="s">
        <v>967</v>
      </c>
      <c r="AN55" s="1756">
        <f>P55+AI55</f>
        <v>5005</v>
      </c>
      <c r="AO55" s="1756">
        <f>Q55+AJ55</f>
        <v>6757</v>
      </c>
      <c r="AP55" s="1756">
        <f>R55+AK55</f>
        <v>61870775</v>
      </c>
    </row>
    <row r="56" spans="1:38" ht="16.5" customHeight="1">
      <c r="A56" s="1920"/>
      <c r="B56" s="1921" t="s">
        <v>1039</v>
      </c>
      <c r="C56" s="1872"/>
      <c r="D56" s="1872"/>
      <c r="E56" s="1872"/>
      <c r="F56" s="1872"/>
      <c r="G56" s="1872"/>
      <c r="H56" s="1872"/>
      <c r="I56" s="1872"/>
      <c r="J56" s="1872"/>
      <c r="K56" s="1872"/>
      <c r="L56" s="1872"/>
      <c r="M56" s="1872"/>
      <c r="N56" s="1872"/>
      <c r="O56" s="1872"/>
      <c r="P56" s="1872"/>
      <c r="Q56" s="1872"/>
      <c r="R56" s="1872"/>
      <c r="S56" s="1920"/>
      <c r="T56" s="1920"/>
      <c r="U56" s="1920"/>
      <c r="V56" s="1872"/>
      <c r="W56" s="1872"/>
      <c r="X56" s="1872"/>
      <c r="Y56" s="1872"/>
      <c r="Z56" s="1872"/>
      <c r="AA56" s="1872"/>
      <c r="AB56" s="1872"/>
      <c r="AC56" s="1872"/>
      <c r="AD56" s="1872"/>
      <c r="AE56" s="1872"/>
      <c r="AF56" s="1872"/>
      <c r="AG56" s="1872"/>
      <c r="AH56" s="1872"/>
      <c r="AI56" s="1872"/>
      <c r="AJ56" s="1872"/>
      <c r="AK56" s="1872"/>
      <c r="AL56" s="1920"/>
    </row>
    <row r="57" spans="1:28" ht="16.5" customHeight="1">
      <c r="A57" s="1758"/>
      <c r="B57" s="1758"/>
      <c r="I57" s="1758"/>
      <c r="N57" s="1791"/>
      <c r="T57" s="1758"/>
      <c r="U57" s="1758"/>
      <c r="AB57" s="1758"/>
    </row>
    <row r="58" spans="1:42" ht="16.5" customHeight="1">
      <c r="A58" s="1758" t="s">
        <v>159</v>
      </c>
      <c r="B58" s="1758"/>
      <c r="N58" s="1791"/>
      <c r="T58" s="1758"/>
      <c r="U58" s="1758"/>
      <c r="AM58" s="1922" t="s">
        <v>1040</v>
      </c>
      <c r="AN58" s="1756">
        <f>SUM(AN11:AN55)</f>
        <v>132260</v>
      </c>
      <c r="AO58" s="1756">
        <f>SUM(AO11:AO55)</f>
        <v>183575</v>
      </c>
      <c r="AP58" s="1756">
        <f>SUM(AP11:AP55)</f>
        <v>1535927745</v>
      </c>
    </row>
    <row r="59" ht="16.5" customHeight="1">
      <c r="I59" s="1923"/>
    </row>
    <row r="60" spans="3:19" ht="16.5" customHeight="1">
      <c r="C60" s="1758"/>
      <c r="D60" s="1758"/>
      <c r="E60" s="1758"/>
      <c r="F60" s="1758"/>
      <c r="G60" s="1758"/>
      <c r="H60" s="1758"/>
      <c r="I60" s="1923"/>
      <c r="J60" s="1758"/>
      <c r="K60" s="1758"/>
      <c r="L60" s="1758"/>
      <c r="M60" s="1758"/>
      <c r="N60" s="1758"/>
      <c r="O60" s="1758"/>
      <c r="P60" s="1758"/>
      <c r="Q60" s="1758"/>
      <c r="R60" s="1758"/>
      <c r="S60" s="1758"/>
    </row>
    <row r="61" spans="4:19" ht="16.5" customHeight="1">
      <c r="D61" s="1758"/>
      <c r="E61" s="1758"/>
      <c r="F61" s="1758"/>
      <c r="G61" s="1758"/>
      <c r="H61" s="1758"/>
      <c r="I61" s="1758"/>
      <c r="J61" s="1758"/>
      <c r="K61" s="1758"/>
      <c r="L61" s="1758"/>
      <c r="M61" s="1758"/>
      <c r="N61" s="1758"/>
      <c r="O61" s="1758"/>
      <c r="P61" s="1758"/>
      <c r="Q61" s="1758"/>
      <c r="R61" s="1758"/>
      <c r="S61" s="1758"/>
    </row>
    <row r="63" spans="4:19" ht="16.5" customHeight="1">
      <c r="D63" s="1758"/>
      <c r="E63" s="1758"/>
      <c r="F63" s="1758"/>
      <c r="G63" s="1758"/>
      <c r="H63" s="1758"/>
      <c r="I63" s="1758"/>
      <c r="J63" s="1758"/>
      <c r="K63" s="1758"/>
      <c r="L63" s="1758"/>
      <c r="M63" s="1758"/>
      <c r="N63" s="1758"/>
      <c r="O63" s="1758"/>
      <c r="P63" s="1758"/>
      <c r="Q63" s="1758"/>
      <c r="R63" s="1758"/>
      <c r="S63" s="1758"/>
    </row>
  </sheetData>
  <sheetProtection/>
  <mergeCells count="48">
    <mergeCell ref="A47:A49"/>
    <mergeCell ref="B47:B49"/>
    <mergeCell ref="T47:T49"/>
    <mergeCell ref="U47:U49"/>
    <mergeCell ref="A50:A54"/>
    <mergeCell ref="B50:B54"/>
    <mergeCell ref="T50:T54"/>
    <mergeCell ref="U50:U54"/>
    <mergeCell ref="A35:A40"/>
    <mergeCell ref="B35:B40"/>
    <mergeCell ref="T35:T40"/>
    <mergeCell ref="U35:U40"/>
    <mergeCell ref="A42:A46"/>
    <mergeCell ref="B42:B46"/>
    <mergeCell ref="T42:T46"/>
    <mergeCell ref="U42:U46"/>
    <mergeCell ref="A22:A30"/>
    <mergeCell ref="B22:B30"/>
    <mergeCell ref="T22:T30"/>
    <mergeCell ref="U22:U30"/>
    <mergeCell ref="A31:A34"/>
    <mergeCell ref="B31:B34"/>
    <mergeCell ref="T31:T34"/>
    <mergeCell ref="U31:U34"/>
    <mergeCell ref="A12:A16"/>
    <mergeCell ref="B12:B16"/>
    <mergeCell ref="T12:T16"/>
    <mergeCell ref="U12:U16"/>
    <mergeCell ref="A19:A21"/>
    <mergeCell ref="B19:B21"/>
    <mergeCell ref="T19:T21"/>
    <mergeCell ref="U19:U21"/>
    <mergeCell ref="P3:R3"/>
    <mergeCell ref="W3:Y3"/>
    <mergeCell ref="Z3:AB3"/>
    <mergeCell ref="AC3:AE3"/>
    <mergeCell ref="AF3:AH3"/>
    <mergeCell ref="AI3:AK3"/>
    <mergeCell ref="A2:A4"/>
    <mergeCell ref="C2:C4"/>
    <mergeCell ref="D2:R2"/>
    <mergeCell ref="T2:T4"/>
    <mergeCell ref="V2:V4"/>
    <mergeCell ref="W2:AK2"/>
    <mergeCell ref="D3:F3"/>
    <mergeCell ref="G3:I3"/>
    <mergeCell ref="J3:L3"/>
    <mergeCell ref="M3:O3"/>
  </mergeCells>
  <printOptions horizontalCentered="1" verticalCentered="1"/>
  <pageMargins left="0.5118110236220472" right="0.2755905511811024" top="0.35433070866141736" bottom="0.15748031496062992" header="0.15748031496062992" footer="0.15748031496062992"/>
  <pageSetup fitToWidth="2" horizontalDpi="600" verticalDpi="600" orientation="landscape" paperSize="9" scale="53" r:id="rId1"/>
  <headerFooter alignWithMargins="0">
    <oddHeader>&amp;C&amp;F</oddHeader>
  </headerFooter>
  <colBreaks count="1" manualBreakCount="1">
    <brk id="19" max="65535" man="1"/>
  </colBreaks>
</worksheet>
</file>

<file path=xl/worksheets/sheet25.xml><?xml version="1.0" encoding="utf-8"?>
<worksheet xmlns="http://schemas.openxmlformats.org/spreadsheetml/2006/main" xmlns:r="http://schemas.openxmlformats.org/officeDocument/2006/relationships">
  <dimension ref="A1:AO107"/>
  <sheetViews>
    <sheetView view="pageBreakPreview" zoomScale="85" zoomScaleSheetLayoutView="85" zoomScalePageLayoutView="0" workbookViewId="0" topLeftCell="A1">
      <pane xSplit="3" ySplit="5" topLeftCell="I6" activePane="bottomRight" state="frozen"/>
      <selection pane="topLeft" activeCell="AF11" sqref="AF11"/>
      <selection pane="topRight" activeCell="AF11" sqref="AF11"/>
      <selection pane="bottomLeft" activeCell="AF11" sqref="AF11"/>
      <selection pane="bottomRight" activeCell="R12" sqref="R12"/>
    </sheetView>
  </sheetViews>
  <sheetFormatPr defaultColWidth="9.00390625" defaultRowHeight="12.75"/>
  <cols>
    <col min="1" max="1" width="7.25390625" style="2143" customWidth="1"/>
    <col min="2" max="2" width="11.625" style="2143" customWidth="1"/>
    <col min="3" max="3" width="20.75390625" style="2143" customWidth="1"/>
    <col min="4" max="12" width="18.375" style="2143" customWidth="1"/>
    <col min="13" max="13" width="17.25390625" style="2143" customWidth="1"/>
    <col min="14" max="17" width="18.375" style="2143" customWidth="1"/>
    <col min="18" max="18" width="10.75390625" style="2143" customWidth="1"/>
    <col min="19" max="19" width="9.00390625" style="2143" hidden="1" customWidth="1"/>
    <col min="20" max="21" width="6.75390625" style="2143" hidden="1" customWidth="1"/>
    <col min="22" max="22" width="7.875" style="2143" customWidth="1"/>
    <col min="23" max="23" width="12.375" style="2143" customWidth="1"/>
    <col min="24" max="24" width="20.75390625" style="2143" customWidth="1"/>
    <col min="25" max="35" width="23.125" style="2143" customWidth="1"/>
    <col min="36" max="36" width="10.75390625" style="2143" customWidth="1"/>
    <col min="37" max="38" width="9.125" style="25" customWidth="1"/>
    <col min="39" max="39" width="24.375" style="25" customWidth="1"/>
    <col min="40" max="16384" width="9.125" style="25" customWidth="1"/>
  </cols>
  <sheetData>
    <row r="1" spans="1:36" ht="17.25">
      <c r="A1" s="1756"/>
      <c r="B1" s="1757" t="s">
        <v>1041</v>
      </c>
      <c r="C1" s="1924"/>
      <c r="D1" s="1758"/>
      <c r="E1" s="1758"/>
      <c r="F1" s="1756"/>
      <c r="G1" s="1756"/>
      <c r="H1" s="1756"/>
      <c r="I1" s="1756"/>
      <c r="J1" s="1756"/>
      <c r="K1" s="1756"/>
      <c r="L1" s="1756"/>
      <c r="M1" s="1756"/>
      <c r="N1" s="1756"/>
      <c r="O1" s="1756"/>
      <c r="P1" s="1756"/>
      <c r="Q1" s="1756"/>
      <c r="R1" s="1756"/>
      <c r="S1" s="1756"/>
      <c r="T1" s="1756"/>
      <c r="U1" s="1756"/>
      <c r="V1" s="1925"/>
      <c r="W1" s="1757" t="s">
        <v>1042</v>
      </c>
      <c r="X1" s="1758"/>
      <c r="Y1" s="1758"/>
      <c r="Z1" s="1756"/>
      <c r="AA1" s="1756"/>
      <c r="AB1" s="1756"/>
      <c r="AC1" s="1756"/>
      <c r="AD1" s="1756"/>
      <c r="AE1" s="1756"/>
      <c r="AF1" s="1756"/>
      <c r="AG1" s="1756"/>
      <c r="AH1" s="1756"/>
      <c r="AI1" s="1756"/>
      <c r="AJ1" s="1756"/>
    </row>
    <row r="2" spans="1:36" ht="13.5" customHeight="1" thickBot="1">
      <c r="A2" s="1756"/>
      <c r="B2" s="1758"/>
      <c r="C2" s="1758"/>
      <c r="D2" s="1758"/>
      <c r="E2" s="1758"/>
      <c r="F2" s="1758"/>
      <c r="G2" s="1758"/>
      <c r="H2" s="1758"/>
      <c r="I2" s="1758"/>
      <c r="J2" s="1758"/>
      <c r="K2" s="1758"/>
      <c r="L2" s="1758"/>
      <c r="M2" s="1758"/>
      <c r="N2" s="1758"/>
      <c r="O2" s="1758"/>
      <c r="P2" s="1758"/>
      <c r="Q2" s="1922" t="s">
        <v>1043</v>
      </c>
      <c r="R2" s="1922"/>
      <c r="S2" s="1922"/>
      <c r="T2" s="1756"/>
      <c r="U2" s="1756"/>
      <c r="V2" s="1758"/>
      <c r="W2" s="1758"/>
      <c r="X2" s="1758"/>
      <c r="Y2" s="1758"/>
      <c r="Z2" s="1758"/>
      <c r="AA2" s="1758"/>
      <c r="AB2" s="1758"/>
      <c r="AC2" s="1758"/>
      <c r="AD2" s="1758"/>
      <c r="AE2" s="1758"/>
      <c r="AF2" s="1758"/>
      <c r="AG2" s="1758"/>
      <c r="AH2" s="1758"/>
      <c r="AI2" s="1926" t="s">
        <v>1044</v>
      </c>
      <c r="AJ2" s="1926"/>
    </row>
    <row r="3" spans="1:36" ht="16.5" customHeight="1" thickBot="1">
      <c r="A3" s="1759" t="s">
        <v>974</v>
      </c>
      <c r="B3" s="1927" t="s">
        <v>8</v>
      </c>
      <c r="C3" s="1761" t="s">
        <v>976</v>
      </c>
      <c r="D3" s="1928" t="s">
        <v>1045</v>
      </c>
      <c r="E3" s="1929"/>
      <c r="F3" s="1929"/>
      <c r="G3" s="1930"/>
      <c r="H3" s="1781"/>
      <c r="I3" s="1781"/>
      <c r="J3" s="1762" t="s">
        <v>1046</v>
      </c>
      <c r="K3" s="1763"/>
      <c r="L3" s="1763"/>
      <c r="M3" s="1763"/>
      <c r="N3" s="1764"/>
      <c r="O3" s="1781"/>
      <c r="P3" s="1781"/>
      <c r="Q3" s="1785"/>
      <c r="R3" s="1931" t="s">
        <v>978</v>
      </c>
      <c r="S3" s="1932"/>
      <c r="T3" s="1872"/>
      <c r="U3" s="1756"/>
      <c r="V3" s="1759" t="s">
        <v>974</v>
      </c>
      <c r="W3" s="1760" t="s">
        <v>975</v>
      </c>
      <c r="X3" s="1761" t="s">
        <v>976</v>
      </c>
      <c r="Y3" s="1781"/>
      <c r="Z3" s="1933"/>
      <c r="AA3" s="1934" t="s">
        <v>1047</v>
      </c>
      <c r="AB3" s="1933"/>
      <c r="AC3" s="1783"/>
      <c r="AD3" s="1934" t="s">
        <v>1048</v>
      </c>
      <c r="AE3" s="1783"/>
      <c r="AF3" s="1783"/>
      <c r="AG3" s="1778"/>
      <c r="AH3" s="1778" t="s">
        <v>1049</v>
      </c>
      <c r="AI3" s="1931" t="s">
        <v>1049</v>
      </c>
      <c r="AJ3" s="1931" t="s">
        <v>978</v>
      </c>
    </row>
    <row r="4" spans="1:36" ht="16.5" customHeight="1">
      <c r="A4" s="1766"/>
      <c r="B4" s="1935"/>
      <c r="C4" s="1768"/>
      <c r="D4" s="1776" t="s">
        <v>1050</v>
      </c>
      <c r="E4" s="1760" t="s">
        <v>1051</v>
      </c>
      <c r="F4" s="1760" t="s">
        <v>401</v>
      </c>
      <c r="G4" s="1936" t="s">
        <v>218</v>
      </c>
      <c r="H4" s="1932" t="s">
        <v>162</v>
      </c>
      <c r="I4" s="1932" t="s">
        <v>1052</v>
      </c>
      <c r="J4" s="1776" t="s">
        <v>1053</v>
      </c>
      <c r="K4" s="1760" t="s">
        <v>1054</v>
      </c>
      <c r="L4" s="1937" t="s">
        <v>1055</v>
      </c>
      <c r="M4" s="1937"/>
      <c r="N4" s="1760" t="s">
        <v>218</v>
      </c>
      <c r="O4" s="1932" t="s">
        <v>1056</v>
      </c>
      <c r="P4" s="1932" t="s">
        <v>1057</v>
      </c>
      <c r="Q4" s="1797" t="s">
        <v>1058</v>
      </c>
      <c r="R4" s="1772"/>
      <c r="S4" s="1786"/>
      <c r="T4" s="1938"/>
      <c r="U4" s="1939"/>
      <c r="V4" s="1766"/>
      <c r="W4" s="1767"/>
      <c r="X4" s="1768"/>
      <c r="Y4" s="1776" t="s">
        <v>1059</v>
      </c>
      <c r="Z4" s="1940" t="s">
        <v>1060</v>
      </c>
      <c r="AA4" s="1941"/>
      <c r="AB4" s="1942"/>
      <c r="AC4" s="1927" t="s">
        <v>1061</v>
      </c>
      <c r="AD4" s="1927" t="s">
        <v>1062</v>
      </c>
      <c r="AE4" s="1760" t="s">
        <v>1057</v>
      </c>
      <c r="AF4" s="1760" t="s">
        <v>168</v>
      </c>
      <c r="AG4" s="1932" t="s">
        <v>176</v>
      </c>
      <c r="AH4" s="1932" t="s">
        <v>1063</v>
      </c>
      <c r="AI4" s="1772" t="s">
        <v>1064</v>
      </c>
      <c r="AJ4" s="1772"/>
    </row>
    <row r="5" spans="1:36" ht="16.5" customHeight="1" thickBot="1">
      <c r="A5" s="1773"/>
      <c r="B5" s="1794" t="s">
        <v>975</v>
      </c>
      <c r="C5" s="1775"/>
      <c r="D5" s="1932"/>
      <c r="E5" s="1774"/>
      <c r="F5" s="1774"/>
      <c r="G5" s="1774"/>
      <c r="H5" s="1786"/>
      <c r="I5" s="1786"/>
      <c r="J5" s="1786"/>
      <c r="K5" s="1767"/>
      <c r="L5" s="1767"/>
      <c r="M5" s="1943" t="s">
        <v>1065</v>
      </c>
      <c r="N5" s="1787"/>
      <c r="O5" s="1786"/>
      <c r="P5" s="1932" t="s">
        <v>1066</v>
      </c>
      <c r="Q5" s="1772"/>
      <c r="R5" s="1797" t="s">
        <v>989</v>
      </c>
      <c r="S5" s="1932"/>
      <c r="T5" s="1938"/>
      <c r="U5" s="1944"/>
      <c r="V5" s="1773"/>
      <c r="W5" s="1774" t="s">
        <v>8</v>
      </c>
      <c r="X5" s="1775"/>
      <c r="Y5" s="1786"/>
      <c r="Z5" s="1945" t="s">
        <v>1067</v>
      </c>
      <c r="AA5" s="1945" t="s">
        <v>1068</v>
      </c>
      <c r="AB5" s="1945" t="s">
        <v>218</v>
      </c>
      <c r="AC5" s="1935"/>
      <c r="AD5" s="1935"/>
      <c r="AE5" s="1774" t="s">
        <v>1069</v>
      </c>
      <c r="AF5" s="1767"/>
      <c r="AG5" s="1786"/>
      <c r="AH5" s="1932" t="s">
        <v>1070</v>
      </c>
      <c r="AI5" s="1797"/>
      <c r="AJ5" s="1797" t="s">
        <v>989</v>
      </c>
    </row>
    <row r="6" spans="1:36" ht="8.25" customHeight="1">
      <c r="A6" s="1781"/>
      <c r="B6" s="1946"/>
      <c r="C6" s="1780"/>
      <c r="D6" s="1781"/>
      <c r="E6" s="1780"/>
      <c r="F6" s="1780"/>
      <c r="G6" s="1780"/>
      <c r="H6" s="1781"/>
      <c r="I6" s="1781"/>
      <c r="J6" s="1781"/>
      <c r="K6" s="1780"/>
      <c r="L6" s="1780"/>
      <c r="M6" s="1787"/>
      <c r="N6" s="1780"/>
      <c r="O6" s="1781"/>
      <c r="P6" s="1781"/>
      <c r="Q6" s="1785"/>
      <c r="R6" s="1765"/>
      <c r="S6" s="1786"/>
      <c r="T6" s="1872"/>
      <c r="U6" s="1756"/>
      <c r="V6" s="1781"/>
      <c r="W6" s="1779"/>
      <c r="X6" s="1780"/>
      <c r="Y6" s="1781"/>
      <c r="Z6" s="1780"/>
      <c r="AA6" s="1780"/>
      <c r="AB6" s="1780"/>
      <c r="AC6" s="1784"/>
      <c r="AD6" s="1784"/>
      <c r="AE6" s="1780"/>
      <c r="AF6" s="1780"/>
      <c r="AG6" s="1781"/>
      <c r="AH6" s="1785"/>
      <c r="AI6" s="1785"/>
      <c r="AJ6" s="1765"/>
    </row>
    <row r="7" spans="1:37" s="1961" customFormat="1" ht="16.5" customHeight="1">
      <c r="A7" s="1947"/>
      <c r="B7" s="1948" t="s">
        <v>1071</v>
      </c>
      <c r="C7" s="1949"/>
      <c r="D7" s="1950">
        <v>63708577</v>
      </c>
      <c r="E7" s="1951">
        <v>2148354278</v>
      </c>
      <c r="F7" s="1952">
        <v>37453421</v>
      </c>
      <c r="G7" s="1952">
        <v>2249516276</v>
      </c>
      <c r="H7" s="1950">
        <v>0</v>
      </c>
      <c r="I7" s="1950">
        <v>17185000</v>
      </c>
      <c r="J7" s="1950">
        <v>624181388</v>
      </c>
      <c r="K7" s="1951">
        <v>60954000</v>
      </c>
      <c r="L7" s="1951">
        <v>69066000</v>
      </c>
      <c r="M7" s="1952">
        <v>59481000</v>
      </c>
      <c r="N7" s="1952">
        <v>754201388</v>
      </c>
      <c r="O7" s="1950">
        <v>194037441</v>
      </c>
      <c r="P7" s="1950">
        <v>160075827</v>
      </c>
      <c r="Q7" s="1950">
        <v>3375015932</v>
      </c>
      <c r="R7" s="1953">
        <v>25</v>
      </c>
      <c r="S7" s="1954"/>
      <c r="T7" s="1955"/>
      <c r="U7" s="1956"/>
      <c r="V7" s="1950"/>
      <c r="W7" s="1957" t="str">
        <f>B7</f>
        <v>平成25年度</v>
      </c>
      <c r="X7" s="1952"/>
      <c r="Y7" s="1950">
        <v>1918539496</v>
      </c>
      <c r="Z7" s="1952">
        <v>976427194</v>
      </c>
      <c r="AA7" s="1952">
        <v>10531189</v>
      </c>
      <c r="AB7" s="1952">
        <v>986958383</v>
      </c>
      <c r="AC7" s="1951">
        <v>0</v>
      </c>
      <c r="AD7" s="1951">
        <v>140734158</v>
      </c>
      <c r="AE7" s="1952">
        <v>344970745</v>
      </c>
      <c r="AF7" s="1952">
        <v>3391202782</v>
      </c>
      <c r="AG7" s="1950">
        <v>-16186850</v>
      </c>
      <c r="AH7" s="1950">
        <v>191303154</v>
      </c>
      <c r="AI7" s="1958">
        <v>918332006</v>
      </c>
      <c r="AJ7" s="1959">
        <v>25</v>
      </c>
      <c r="AK7" s="1960"/>
    </row>
    <row r="8" spans="1:37" s="1961" customFormat="1" ht="16.5" customHeight="1">
      <c r="A8" s="1947"/>
      <c r="B8" s="1948" t="s">
        <v>1072</v>
      </c>
      <c r="C8" s="1949"/>
      <c r="D8" s="1950">
        <v>47116160</v>
      </c>
      <c r="E8" s="1951">
        <v>2105349974</v>
      </c>
      <c r="F8" s="1952">
        <v>40710592</v>
      </c>
      <c r="G8" s="1952">
        <v>2193176726</v>
      </c>
      <c r="H8" s="1950">
        <v>0</v>
      </c>
      <c r="I8" s="1950">
        <v>9215000</v>
      </c>
      <c r="J8" s="1950">
        <v>477496759</v>
      </c>
      <c r="K8" s="1951">
        <v>16976000</v>
      </c>
      <c r="L8" s="1951">
        <v>106350000</v>
      </c>
      <c r="M8" s="1952">
        <v>97971000</v>
      </c>
      <c r="N8" s="1952">
        <v>600822759</v>
      </c>
      <c r="O8" s="1950">
        <v>189917464</v>
      </c>
      <c r="P8" s="1950">
        <v>178573948</v>
      </c>
      <c r="Q8" s="1950">
        <v>3171705897</v>
      </c>
      <c r="R8" s="1953">
        <v>26</v>
      </c>
      <c r="S8" s="1954"/>
      <c r="T8" s="1955"/>
      <c r="U8" s="1956"/>
      <c r="V8" s="1950"/>
      <c r="W8" s="1957" t="str">
        <f>B8</f>
        <v>平成26年度</v>
      </c>
      <c r="X8" s="1952"/>
      <c r="Y8" s="1950">
        <v>1888149176</v>
      </c>
      <c r="Z8" s="1952">
        <v>924901400</v>
      </c>
      <c r="AA8" s="1952">
        <v>9125512</v>
      </c>
      <c r="AB8" s="1952">
        <v>934026912</v>
      </c>
      <c r="AC8" s="1951">
        <v>9655200</v>
      </c>
      <c r="AD8" s="1951">
        <v>157047834</v>
      </c>
      <c r="AE8" s="1952">
        <v>225428209</v>
      </c>
      <c r="AF8" s="1952">
        <v>3214307331</v>
      </c>
      <c r="AG8" s="1950">
        <v>-42601434</v>
      </c>
      <c r="AH8" s="1950">
        <v>182968129</v>
      </c>
      <c r="AI8" s="1958">
        <v>866553930</v>
      </c>
      <c r="AJ8" s="1959">
        <v>26</v>
      </c>
      <c r="AK8" s="1960"/>
    </row>
    <row r="9" spans="1:37" s="1961" customFormat="1" ht="16.5" customHeight="1">
      <c r="A9" s="1947"/>
      <c r="B9" s="1948" t="s">
        <v>1073</v>
      </c>
      <c r="C9" s="1949"/>
      <c r="D9" s="1950">
        <v>31974373</v>
      </c>
      <c r="E9" s="1951">
        <v>1896985043</v>
      </c>
      <c r="F9" s="1952">
        <v>36539098</v>
      </c>
      <c r="G9" s="1952">
        <v>1965498514</v>
      </c>
      <c r="H9" s="1950">
        <v>0</v>
      </c>
      <c r="I9" s="1950">
        <v>7239000</v>
      </c>
      <c r="J9" s="1950">
        <v>512349459</v>
      </c>
      <c r="K9" s="1951">
        <v>0</v>
      </c>
      <c r="L9" s="1951">
        <v>116158200</v>
      </c>
      <c r="M9" s="1952">
        <v>112656200</v>
      </c>
      <c r="N9" s="1952">
        <v>628507659</v>
      </c>
      <c r="O9" s="1950">
        <v>228199385</v>
      </c>
      <c r="P9" s="1950">
        <v>134746619</v>
      </c>
      <c r="Q9" s="1950">
        <v>2964191177</v>
      </c>
      <c r="R9" s="1953">
        <v>27</v>
      </c>
      <c r="S9" s="1954"/>
      <c r="T9" s="1955"/>
      <c r="U9" s="1956"/>
      <c r="V9" s="1950"/>
      <c r="W9" s="1957" t="str">
        <f>B9</f>
        <v>平成27年度</v>
      </c>
      <c r="X9" s="1952"/>
      <c r="Y9" s="1950">
        <v>1823429641</v>
      </c>
      <c r="Z9" s="1952">
        <v>799079729</v>
      </c>
      <c r="AA9" s="1952">
        <v>7759528</v>
      </c>
      <c r="AB9" s="1952">
        <v>806839257</v>
      </c>
      <c r="AC9" s="1951">
        <v>4196880</v>
      </c>
      <c r="AD9" s="1951">
        <v>168104477</v>
      </c>
      <c r="AE9" s="1952">
        <v>295244639</v>
      </c>
      <c r="AF9" s="1952">
        <v>3097814894</v>
      </c>
      <c r="AG9" s="1950">
        <v>-133623717</v>
      </c>
      <c r="AH9" s="1950">
        <v>195367581</v>
      </c>
      <c r="AI9" s="1958">
        <v>725313945</v>
      </c>
      <c r="AJ9" s="1959">
        <v>27</v>
      </c>
      <c r="AK9" s="1960"/>
    </row>
    <row r="10" spans="1:37" s="1961" customFormat="1" ht="16.5" customHeight="1">
      <c r="A10" s="1947"/>
      <c r="B10" s="1948" t="s">
        <v>1074</v>
      </c>
      <c r="C10" s="1949"/>
      <c r="D10" s="1962">
        <v>39914726</v>
      </c>
      <c r="E10" s="1951">
        <v>1685824727</v>
      </c>
      <c r="F10" s="1951">
        <v>38083999</v>
      </c>
      <c r="G10" s="1963">
        <v>1763823452</v>
      </c>
      <c r="H10" s="1950">
        <v>0</v>
      </c>
      <c r="I10" s="1950">
        <v>9292000</v>
      </c>
      <c r="J10" s="1962">
        <v>497033279</v>
      </c>
      <c r="K10" s="1951">
        <v>0</v>
      </c>
      <c r="L10" s="1951">
        <v>116715000</v>
      </c>
      <c r="M10" s="1951">
        <v>111526000</v>
      </c>
      <c r="N10" s="1963">
        <v>613748279</v>
      </c>
      <c r="O10" s="1950">
        <v>245742443</v>
      </c>
      <c r="P10" s="1950">
        <v>93191955</v>
      </c>
      <c r="Q10" s="1950">
        <v>2725798129</v>
      </c>
      <c r="R10" s="1953">
        <v>28</v>
      </c>
      <c r="S10" s="1954"/>
      <c r="T10" s="1955"/>
      <c r="U10" s="1956"/>
      <c r="V10" s="1950"/>
      <c r="W10" s="1957" t="str">
        <f>B10</f>
        <v>平成28年度</v>
      </c>
      <c r="X10" s="1952"/>
      <c r="Y10" s="1962">
        <v>1756069941</v>
      </c>
      <c r="Z10" s="1951">
        <v>677711991</v>
      </c>
      <c r="AA10" s="1951">
        <v>8021838</v>
      </c>
      <c r="AB10" s="1951">
        <v>685733829</v>
      </c>
      <c r="AC10" s="1951">
        <v>0</v>
      </c>
      <c r="AD10" s="1951">
        <v>168345066</v>
      </c>
      <c r="AE10" s="1951">
        <v>410885330</v>
      </c>
      <c r="AF10" s="1963">
        <v>3021034166</v>
      </c>
      <c r="AG10" s="1950">
        <v>-295236037</v>
      </c>
      <c r="AH10" s="1958">
        <v>200527771</v>
      </c>
      <c r="AI10" s="1958">
        <v>639456174</v>
      </c>
      <c r="AJ10" s="1959">
        <v>28</v>
      </c>
      <c r="AK10" s="1947"/>
    </row>
    <row r="11" spans="1:39" s="1961" customFormat="1" ht="16.5" customHeight="1">
      <c r="A11" s="1947"/>
      <c r="B11" s="1948" t="s">
        <v>1075</v>
      </c>
      <c r="C11" s="1949"/>
      <c r="D11" s="1962">
        <f aca="true" t="shared" si="0" ref="D11:Q11">SUM(D13:D57)-D18-D27-D30-D51-D56-D23-D48-D32-D36-D42</f>
        <v>41974046</v>
      </c>
      <c r="E11" s="1951">
        <f t="shared" si="0"/>
        <v>1585579731</v>
      </c>
      <c r="F11" s="1952">
        <f t="shared" si="0"/>
        <v>52331629</v>
      </c>
      <c r="G11" s="1952">
        <f t="shared" si="0"/>
        <v>1679885406</v>
      </c>
      <c r="H11" s="1950">
        <f t="shared" si="0"/>
        <v>0</v>
      </c>
      <c r="I11" s="1950">
        <f t="shared" si="0"/>
        <v>17926000</v>
      </c>
      <c r="J11" s="1950">
        <f t="shared" si="0"/>
        <v>464112349</v>
      </c>
      <c r="K11" s="1951">
        <f t="shared" si="0"/>
        <v>600000</v>
      </c>
      <c r="L11" s="1951">
        <f t="shared" si="0"/>
        <v>122928000</v>
      </c>
      <c r="M11" s="1952">
        <f t="shared" si="0"/>
        <v>115371000</v>
      </c>
      <c r="N11" s="1952">
        <f t="shared" si="0"/>
        <v>587640349</v>
      </c>
      <c r="O11" s="1950">
        <f t="shared" si="0"/>
        <v>219853370</v>
      </c>
      <c r="P11" s="1950">
        <f t="shared" si="0"/>
        <v>99285012</v>
      </c>
      <c r="Q11" s="1950">
        <f t="shared" si="0"/>
        <v>2604590137</v>
      </c>
      <c r="R11" s="1964">
        <v>29</v>
      </c>
      <c r="S11" s="1965"/>
      <c r="T11" s="1923"/>
      <c r="U11" s="1923"/>
      <c r="V11" s="1950"/>
      <c r="W11" s="1957" t="str">
        <f>B11</f>
        <v>平成29年度</v>
      </c>
      <c r="X11" s="1952"/>
      <c r="Y11" s="1950">
        <f aca="true" t="shared" si="1" ref="Y11:AI11">SUM(Y13:Y57)-Y18-Y27-Y30-Y51-Y56-Y23-Y48-Y32-Y36-Y42</f>
        <v>1684816576</v>
      </c>
      <c r="Z11" s="1952">
        <f t="shared" si="1"/>
        <v>642804626</v>
      </c>
      <c r="AA11" s="1952">
        <f t="shared" si="1"/>
        <v>8185478</v>
      </c>
      <c r="AB11" s="1952">
        <f t="shared" si="1"/>
        <v>650990104</v>
      </c>
      <c r="AC11" s="1951">
        <f t="shared" si="1"/>
        <v>8532000</v>
      </c>
      <c r="AD11" s="1951">
        <f t="shared" si="1"/>
        <v>103265620</v>
      </c>
      <c r="AE11" s="1952">
        <f t="shared" si="1"/>
        <v>490306830</v>
      </c>
      <c r="AF11" s="1952">
        <f t="shared" si="1"/>
        <v>2937911130</v>
      </c>
      <c r="AG11" s="1950">
        <f t="shared" si="1"/>
        <v>-333320993</v>
      </c>
      <c r="AH11" s="1950">
        <f t="shared" si="1"/>
        <v>209627423</v>
      </c>
      <c r="AI11" s="1958">
        <f t="shared" si="1"/>
        <v>499706105</v>
      </c>
      <c r="AJ11" s="1959">
        <v>29</v>
      </c>
      <c r="AK11" s="1966"/>
      <c r="AM11" s="1961">
        <f>+Y11+AB11+AD11+AE11</f>
        <v>2929379130</v>
      </c>
    </row>
    <row r="12" spans="1:37" s="1961" customFormat="1" ht="16.5" customHeight="1" thickBot="1">
      <c r="A12" s="1947"/>
      <c r="B12" s="1948"/>
      <c r="C12" s="1949"/>
      <c r="D12" s="1950"/>
      <c r="E12" s="1951"/>
      <c r="F12" s="1952"/>
      <c r="G12" s="1952"/>
      <c r="H12" s="1950"/>
      <c r="I12" s="1950"/>
      <c r="J12" s="1950"/>
      <c r="K12" s="1951"/>
      <c r="L12" s="1951"/>
      <c r="M12" s="1952"/>
      <c r="N12" s="1952"/>
      <c r="O12" s="1950"/>
      <c r="P12" s="1950"/>
      <c r="Q12" s="1950"/>
      <c r="R12" s="1953"/>
      <c r="S12" s="1954"/>
      <c r="T12" s="1955"/>
      <c r="U12" s="1956"/>
      <c r="V12" s="1950"/>
      <c r="W12" s="1957"/>
      <c r="X12" s="1952"/>
      <c r="Y12" s="1950"/>
      <c r="Z12" s="1952"/>
      <c r="AA12" s="1952"/>
      <c r="AB12" s="1952"/>
      <c r="AC12" s="1951"/>
      <c r="AD12" s="1951"/>
      <c r="AE12" s="1952"/>
      <c r="AF12" s="1952"/>
      <c r="AG12" s="1950"/>
      <c r="AH12" s="1950"/>
      <c r="AI12" s="1967"/>
      <c r="AJ12" s="1959"/>
      <c r="AK12" s="1966"/>
    </row>
    <row r="13" spans="1:37" s="1961" customFormat="1" ht="16.5" customHeight="1">
      <c r="A13" s="1968">
        <v>2</v>
      </c>
      <c r="B13" s="1969" t="s">
        <v>833</v>
      </c>
      <c r="C13" s="1970" t="s">
        <v>834</v>
      </c>
      <c r="D13" s="1971">
        <v>0</v>
      </c>
      <c r="E13" s="1972">
        <v>95814786</v>
      </c>
      <c r="F13" s="1973">
        <v>2668922</v>
      </c>
      <c r="G13" s="1973">
        <v>98483708</v>
      </c>
      <c r="H13" s="1971">
        <v>0</v>
      </c>
      <c r="I13" s="1971">
        <v>2478000</v>
      </c>
      <c r="J13" s="1971">
        <v>0</v>
      </c>
      <c r="K13" s="1972">
        <v>0</v>
      </c>
      <c r="L13" s="1972">
        <v>0</v>
      </c>
      <c r="M13" s="1973">
        <v>0</v>
      </c>
      <c r="N13" s="1974">
        <v>0</v>
      </c>
      <c r="O13" s="1971">
        <v>111842017</v>
      </c>
      <c r="P13" s="1971">
        <v>8027218</v>
      </c>
      <c r="Q13" s="1975">
        <v>220830943</v>
      </c>
      <c r="R13" s="1976" t="s">
        <v>837</v>
      </c>
      <c r="S13" s="1977"/>
      <c r="T13" s="1955"/>
      <c r="U13" s="1956"/>
      <c r="V13" s="1978">
        <v>2</v>
      </c>
      <c r="W13" s="1979" t="s">
        <v>1076</v>
      </c>
      <c r="X13" s="1980" t="s">
        <v>1077</v>
      </c>
      <c r="Y13" s="1971">
        <v>87102189</v>
      </c>
      <c r="Z13" s="1973">
        <v>24301660</v>
      </c>
      <c r="AA13" s="1973">
        <v>0</v>
      </c>
      <c r="AB13" s="1974">
        <v>24301660</v>
      </c>
      <c r="AC13" s="1972">
        <v>0</v>
      </c>
      <c r="AD13" s="1972">
        <v>3355908</v>
      </c>
      <c r="AE13" s="1973">
        <v>0</v>
      </c>
      <c r="AF13" s="1974">
        <v>114759757</v>
      </c>
      <c r="AG13" s="1971">
        <v>106071186</v>
      </c>
      <c r="AH13" s="1971">
        <v>0</v>
      </c>
      <c r="AI13" s="1975">
        <v>0</v>
      </c>
      <c r="AJ13" s="1981" t="s">
        <v>837</v>
      </c>
      <c r="AK13" s="1960"/>
    </row>
    <row r="14" spans="1:37" s="1961" customFormat="1" ht="16.5" customHeight="1">
      <c r="A14" s="1982">
        <v>6</v>
      </c>
      <c r="B14" s="1983" t="s">
        <v>838</v>
      </c>
      <c r="C14" s="1984" t="s">
        <v>1078</v>
      </c>
      <c r="D14" s="1985">
        <v>0</v>
      </c>
      <c r="E14" s="1986">
        <v>3346951</v>
      </c>
      <c r="F14" s="1987">
        <v>0</v>
      </c>
      <c r="G14" s="1987">
        <v>3346951</v>
      </c>
      <c r="H14" s="1985">
        <v>0</v>
      </c>
      <c r="I14" s="1988">
        <v>0</v>
      </c>
      <c r="J14" s="1985">
        <v>0</v>
      </c>
      <c r="K14" s="1986">
        <v>0</v>
      </c>
      <c r="L14" s="1986">
        <v>0</v>
      </c>
      <c r="M14" s="1987">
        <v>0</v>
      </c>
      <c r="N14" s="1989">
        <v>0</v>
      </c>
      <c r="O14" s="1988">
        <v>0</v>
      </c>
      <c r="P14" s="1985">
        <v>154234</v>
      </c>
      <c r="Q14" s="1988">
        <v>3501185</v>
      </c>
      <c r="R14" s="1990" t="s">
        <v>1079</v>
      </c>
      <c r="S14" s="1977"/>
      <c r="T14" s="1955"/>
      <c r="U14" s="1956"/>
      <c r="V14" s="1991">
        <v>6</v>
      </c>
      <c r="W14" s="1992" t="s">
        <v>1080</v>
      </c>
      <c r="X14" s="1993" t="s">
        <v>1081</v>
      </c>
      <c r="Y14" s="1985">
        <v>1787615</v>
      </c>
      <c r="Z14" s="1987">
        <v>2211336</v>
      </c>
      <c r="AA14" s="1987">
        <v>0</v>
      </c>
      <c r="AB14" s="1994">
        <v>2211336</v>
      </c>
      <c r="AC14" s="1986">
        <v>0</v>
      </c>
      <c r="AD14" s="1986">
        <v>0</v>
      </c>
      <c r="AE14" s="1987">
        <v>0</v>
      </c>
      <c r="AF14" s="1989">
        <v>3998951</v>
      </c>
      <c r="AG14" s="1988">
        <v>-497766</v>
      </c>
      <c r="AH14" s="1985">
        <v>0</v>
      </c>
      <c r="AI14" s="1988">
        <v>0</v>
      </c>
      <c r="AJ14" s="1995" t="s">
        <v>997</v>
      </c>
      <c r="AK14" s="1960"/>
    </row>
    <row r="15" spans="1:37" s="1961" customFormat="1" ht="16.5" customHeight="1">
      <c r="A15" s="1996"/>
      <c r="B15" s="1997"/>
      <c r="C15" s="1998" t="s">
        <v>843</v>
      </c>
      <c r="D15" s="1999">
        <v>41974046</v>
      </c>
      <c r="E15" s="2000">
        <v>174873821</v>
      </c>
      <c r="F15" s="2001">
        <v>7440830</v>
      </c>
      <c r="G15" s="2001">
        <v>224288697</v>
      </c>
      <c r="H15" s="1999">
        <v>0</v>
      </c>
      <c r="I15" s="2002">
        <v>0</v>
      </c>
      <c r="J15" s="1999">
        <v>64457628</v>
      </c>
      <c r="K15" s="2000">
        <v>0</v>
      </c>
      <c r="L15" s="2000">
        <v>1798000</v>
      </c>
      <c r="M15" s="2001">
        <v>0</v>
      </c>
      <c r="N15" s="2003">
        <v>66255628</v>
      </c>
      <c r="O15" s="2002">
        <v>0</v>
      </c>
      <c r="P15" s="1999">
        <v>32148398</v>
      </c>
      <c r="Q15" s="2002">
        <v>322692723</v>
      </c>
      <c r="R15" s="2004" t="s">
        <v>1082</v>
      </c>
      <c r="S15" s="1977"/>
      <c r="T15" s="1955"/>
      <c r="U15" s="1956"/>
      <c r="V15" s="2005"/>
      <c r="W15" s="2006"/>
      <c r="X15" s="2007" t="s">
        <v>1083</v>
      </c>
      <c r="Y15" s="2008">
        <v>262390338</v>
      </c>
      <c r="Z15" s="2003">
        <v>71951231</v>
      </c>
      <c r="AA15" s="2003">
        <v>7027568</v>
      </c>
      <c r="AB15" s="2009">
        <v>78978799</v>
      </c>
      <c r="AC15" s="2009">
        <v>0</v>
      </c>
      <c r="AD15" s="2000">
        <v>21737511</v>
      </c>
      <c r="AE15" s="2003">
        <v>182224380</v>
      </c>
      <c r="AF15" s="2003">
        <v>545331028</v>
      </c>
      <c r="AG15" s="2010">
        <v>-222638305</v>
      </c>
      <c r="AH15" s="1999">
        <v>484186</v>
      </c>
      <c r="AI15" s="2002">
        <v>49640435</v>
      </c>
      <c r="AJ15" s="2011" t="s">
        <v>1084</v>
      </c>
      <c r="AK15" s="1960"/>
    </row>
    <row r="16" spans="1:37" s="1961" customFormat="1" ht="16.5" customHeight="1">
      <c r="A16" s="1996"/>
      <c r="B16" s="1997"/>
      <c r="C16" s="1998" t="s">
        <v>1085</v>
      </c>
      <c r="D16" s="1999">
        <v>0</v>
      </c>
      <c r="E16" s="2000">
        <v>52898833</v>
      </c>
      <c r="F16" s="2001">
        <v>0</v>
      </c>
      <c r="G16" s="2001">
        <v>52898833</v>
      </c>
      <c r="H16" s="1999">
        <v>0</v>
      </c>
      <c r="I16" s="2002">
        <v>0</v>
      </c>
      <c r="J16" s="1999">
        <v>24611986</v>
      </c>
      <c r="K16" s="2000">
        <v>0</v>
      </c>
      <c r="L16" s="2000">
        <v>1071000</v>
      </c>
      <c r="M16" s="2001">
        <v>0</v>
      </c>
      <c r="N16" s="2003">
        <v>25682986</v>
      </c>
      <c r="O16" s="2002">
        <v>0</v>
      </c>
      <c r="P16" s="1999">
        <v>2109177</v>
      </c>
      <c r="Q16" s="2002">
        <v>80690996</v>
      </c>
      <c r="R16" s="2004" t="s">
        <v>1000</v>
      </c>
      <c r="S16" s="1977"/>
      <c r="T16" s="1955"/>
      <c r="U16" s="1956"/>
      <c r="V16" s="2005"/>
      <c r="W16" s="2006"/>
      <c r="X16" s="2007" t="s">
        <v>1086</v>
      </c>
      <c r="Y16" s="1999">
        <v>51668726</v>
      </c>
      <c r="Z16" s="2001">
        <v>37825649</v>
      </c>
      <c r="AA16" s="2001">
        <v>0</v>
      </c>
      <c r="AB16" s="2009">
        <v>37825649</v>
      </c>
      <c r="AC16" s="2000">
        <v>0</v>
      </c>
      <c r="AD16" s="2000">
        <v>9540980</v>
      </c>
      <c r="AE16" s="2001">
        <v>293081988</v>
      </c>
      <c r="AF16" s="2003">
        <v>392117343</v>
      </c>
      <c r="AG16" s="2002">
        <v>-311426347</v>
      </c>
      <c r="AH16" s="1999">
        <v>0</v>
      </c>
      <c r="AI16" s="2002">
        <v>11499759</v>
      </c>
      <c r="AJ16" s="2011" t="s">
        <v>1000</v>
      </c>
      <c r="AK16" s="1960"/>
    </row>
    <row r="17" spans="1:37" s="1961" customFormat="1" ht="16.5" customHeight="1">
      <c r="A17" s="1996"/>
      <c r="B17" s="1997"/>
      <c r="C17" s="1998" t="s">
        <v>1087</v>
      </c>
      <c r="D17" s="1999">
        <v>0</v>
      </c>
      <c r="E17" s="2000">
        <v>20103675</v>
      </c>
      <c r="F17" s="2001">
        <v>0</v>
      </c>
      <c r="G17" s="2001">
        <v>20103675</v>
      </c>
      <c r="H17" s="1999">
        <v>0</v>
      </c>
      <c r="I17" s="1999">
        <v>0</v>
      </c>
      <c r="J17" s="1999">
        <v>1543614</v>
      </c>
      <c r="K17" s="2000">
        <v>0</v>
      </c>
      <c r="L17" s="2000">
        <v>0</v>
      </c>
      <c r="M17" s="2001">
        <v>0</v>
      </c>
      <c r="N17" s="2003">
        <v>1543614</v>
      </c>
      <c r="O17" s="1999">
        <v>0</v>
      </c>
      <c r="P17" s="1999">
        <v>612354</v>
      </c>
      <c r="Q17" s="2002">
        <v>22259643</v>
      </c>
      <c r="R17" s="2004" t="s">
        <v>854</v>
      </c>
      <c r="S17" s="1977"/>
      <c r="T17" s="1955"/>
      <c r="U17" s="1956"/>
      <c r="V17" s="2005"/>
      <c r="W17" s="2006"/>
      <c r="X17" s="2007" t="s">
        <v>1088</v>
      </c>
      <c r="Y17" s="1999">
        <v>5559299</v>
      </c>
      <c r="Z17" s="2001">
        <v>12115674</v>
      </c>
      <c r="AA17" s="2001">
        <v>0</v>
      </c>
      <c r="AB17" s="2009">
        <v>12115674</v>
      </c>
      <c r="AC17" s="2000">
        <v>0</v>
      </c>
      <c r="AD17" s="2000">
        <v>592307</v>
      </c>
      <c r="AE17" s="2001">
        <v>0</v>
      </c>
      <c r="AF17" s="2003">
        <v>18267280</v>
      </c>
      <c r="AG17" s="1999">
        <v>3992363</v>
      </c>
      <c r="AH17" s="1999">
        <v>0</v>
      </c>
      <c r="AI17" s="2002">
        <v>2117695</v>
      </c>
      <c r="AJ17" s="2011" t="s">
        <v>854</v>
      </c>
      <c r="AK17" s="1960"/>
    </row>
    <row r="18" spans="1:37" s="1961" customFormat="1" ht="16.5" customHeight="1">
      <c r="A18" s="2012"/>
      <c r="B18" s="2013"/>
      <c r="C18" s="2014" t="s">
        <v>1003</v>
      </c>
      <c r="D18" s="2015">
        <v>41974046</v>
      </c>
      <c r="E18" s="2016">
        <v>251223280</v>
      </c>
      <c r="F18" s="2016">
        <v>7440830</v>
      </c>
      <c r="G18" s="2017">
        <v>300638156</v>
      </c>
      <c r="H18" s="2018">
        <v>0</v>
      </c>
      <c r="I18" s="2018">
        <v>0</v>
      </c>
      <c r="J18" s="2015">
        <v>90613228</v>
      </c>
      <c r="K18" s="2016">
        <v>0</v>
      </c>
      <c r="L18" s="2016">
        <v>2869000</v>
      </c>
      <c r="M18" s="2016">
        <v>0</v>
      </c>
      <c r="N18" s="2017">
        <v>93482228</v>
      </c>
      <c r="O18" s="2018">
        <v>0</v>
      </c>
      <c r="P18" s="2018">
        <v>35024163</v>
      </c>
      <c r="Q18" s="2018">
        <v>429144547</v>
      </c>
      <c r="R18" s="2019" t="s">
        <v>1003</v>
      </c>
      <c r="S18" s="1977"/>
      <c r="T18" s="1955"/>
      <c r="U18" s="1956"/>
      <c r="V18" s="2020"/>
      <c r="W18" s="2021"/>
      <c r="X18" s="2022" t="str">
        <f>+C18</f>
        <v>勘定計</v>
      </c>
      <c r="Y18" s="2023">
        <v>321405978</v>
      </c>
      <c r="Z18" s="2024">
        <v>124103890</v>
      </c>
      <c r="AA18" s="2024">
        <v>7027568</v>
      </c>
      <c r="AB18" s="2024">
        <v>131131458</v>
      </c>
      <c r="AC18" s="2024">
        <v>0</v>
      </c>
      <c r="AD18" s="2024">
        <v>131131458</v>
      </c>
      <c r="AE18" s="2024">
        <v>475306368</v>
      </c>
      <c r="AF18" s="2025">
        <v>1058975262</v>
      </c>
      <c r="AG18" s="2026">
        <v>-629830715</v>
      </c>
      <c r="AH18" s="2026">
        <v>484186</v>
      </c>
      <c r="AI18" s="2026">
        <v>63257889</v>
      </c>
      <c r="AJ18" s="2027" t="s">
        <v>1003</v>
      </c>
      <c r="AK18" s="1960"/>
    </row>
    <row r="19" spans="1:37" s="1961" customFormat="1" ht="16.5" customHeight="1">
      <c r="A19" s="2028" t="s">
        <v>857</v>
      </c>
      <c r="B19" s="2029" t="s">
        <v>318</v>
      </c>
      <c r="C19" s="2030" t="s">
        <v>1089</v>
      </c>
      <c r="D19" s="2031">
        <v>0</v>
      </c>
      <c r="E19" s="2032">
        <v>55380755</v>
      </c>
      <c r="F19" s="2033">
        <v>231704</v>
      </c>
      <c r="G19" s="2033">
        <v>55612459</v>
      </c>
      <c r="H19" s="2031">
        <v>0</v>
      </c>
      <c r="I19" s="2031">
        <v>0</v>
      </c>
      <c r="J19" s="2031">
        <v>48564584</v>
      </c>
      <c r="K19" s="2032">
        <v>0</v>
      </c>
      <c r="L19" s="2032">
        <v>1042000</v>
      </c>
      <c r="M19" s="2033">
        <v>0</v>
      </c>
      <c r="N19" s="2034">
        <v>49606584</v>
      </c>
      <c r="O19" s="2031">
        <v>0</v>
      </c>
      <c r="P19" s="2031">
        <v>2095172</v>
      </c>
      <c r="Q19" s="2035">
        <v>107314215</v>
      </c>
      <c r="R19" s="2036" t="s">
        <v>862</v>
      </c>
      <c r="S19" s="1977"/>
      <c r="T19" s="1955"/>
      <c r="U19" s="1956"/>
      <c r="V19" s="2037" t="s">
        <v>857</v>
      </c>
      <c r="W19" s="2038" t="s">
        <v>318</v>
      </c>
      <c r="X19" s="2039" t="s">
        <v>1090</v>
      </c>
      <c r="Y19" s="2031">
        <v>72929700</v>
      </c>
      <c r="Z19" s="2033">
        <v>31731025</v>
      </c>
      <c r="AA19" s="2033">
        <v>0</v>
      </c>
      <c r="AB19" s="2034">
        <v>31731025</v>
      </c>
      <c r="AC19" s="2032">
        <v>0</v>
      </c>
      <c r="AD19" s="2032">
        <v>2653490</v>
      </c>
      <c r="AE19" s="2033">
        <v>0</v>
      </c>
      <c r="AF19" s="2034">
        <v>107314215</v>
      </c>
      <c r="AG19" s="2031">
        <v>0</v>
      </c>
      <c r="AH19" s="2031">
        <v>0</v>
      </c>
      <c r="AI19" s="2035">
        <v>2559998</v>
      </c>
      <c r="AJ19" s="2040" t="s">
        <v>862</v>
      </c>
      <c r="AK19" s="1960"/>
    </row>
    <row r="20" spans="1:37" s="1961" customFormat="1" ht="16.5" customHeight="1">
      <c r="A20" s="2041">
        <v>27</v>
      </c>
      <c r="B20" s="2042" t="s">
        <v>863</v>
      </c>
      <c r="C20" s="2043" t="s">
        <v>864</v>
      </c>
      <c r="D20" s="2031">
        <v>0</v>
      </c>
      <c r="E20" s="2032">
        <v>69793822</v>
      </c>
      <c r="F20" s="2033">
        <v>3766396</v>
      </c>
      <c r="G20" s="2033">
        <v>73560218</v>
      </c>
      <c r="H20" s="2031">
        <v>0</v>
      </c>
      <c r="I20" s="2031">
        <v>1398000</v>
      </c>
      <c r="J20" s="2031">
        <v>0</v>
      </c>
      <c r="K20" s="2032">
        <v>0</v>
      </c>
      <c r="L20" s="2032">
        <v>0</v>
      </c>
      <c r="M20" s="2033">
        <v>0</v>
      </c>
      <c r="N20" s="2034">
        <v>0</v>
      </c>
      <c r="O20" s="2031">
        <v>316113</v>
      </c>
      <c r="P20" s="2031">
        <v>126809</v>
      </c>
      <c r="Q20" s="2035">
        <v>75401140</v>
      </c>
      <c r="R20" s="2044" t="s">
        <v>1091</v>
      </c>
      <c r="S20" s="1965"/>
      <c r="T20" s="1955"/>
      <c r="U20" s="1955"/>
      <c r="V20" s="2045">
        <v>27</v>
      </c>
      <c r="W20" s="2046" t="s">
        <v>1092</v>
      </c>
      <c r="X20" s="2047" t="s">
        <v>1093</v>
      </c>
      <c r="Y20" s="2031">
        <v>51791361</v>
      </c>
      <c r="Z20" s="2033">
        <v>16790185</v>
      </c>
      <c r="AA20" s="2033">
        <v>0</v>
      </c>
      <c r="AB20" s="2034">
        <v>16790185</v>
      </c>
      <c r="AC20" s="2032">
        <v>0</v>
      </c>
      <c r="AD20" s="2032">
        <v>4001680</v>
      </c>
      <c r="AE20" s="2033">
        <v>0</v>
      </c>
      <c r="AF20" s="2034">
        <v>72583226</v>
      </c>
      <c r="AG20" s="2031">
        <v>2817914</v>
      </c>
      <c r="AH20" s="2031">
        <v>0</v>
      </c>
      <c r="AI20" s="2035">
        <v>0</v>
      </c>
      <c r="AJ20" s="2048" t="s">
        <v>867</v>
      </c>
      <c r="AK20" s="1947"/>
    </row>
    <row r="21" spans="1:37" s="1961" customFormat="1" ht="16.5" customHeight="1">
      <c r="A21" s="2049">
        <v>50</v>
      </c>
      <c r="B21" s="2050" t="s">
        <v>1005</v>
      </c>
      <c r="C21" s="1984" t="s">
        <v>1094</v>
      </c>
      <c r="D21" s="1985">
        <v>0</v>
      </c>
      <c r="E21" s="1986">
        <v>50596171</v>
      </c>
      <c r="F21" s="1987">
        <v>0</v>
      </c>
      <c r="G21" s="2033">
        <v>50596171</v>
      </c>
      <c r="H21" s="1985">
        <v>0</v>
      </c>
      <c r="I21" s="1985">
        <v>0</v>
      </c>
      <c r="J21" s="1985">
        <v>41594582</v>
      </c>
      <c r="K21" s="1986">
        <v>0</v>
      </c>
      <c r="L21" s="1986">
        <v>810000</v>
      </c>
      <c r="M21" s="1987">
        <v>0</v>
      </c>
      <c r="N21" s="1989">
        <v>42404582</v>
      </c>
      <c r="O21" s="1985">
        <v>0</v>
      </c>
      <c r="P21" s="1985">
        <v>8916945</v>
      </c>
      <c r="Q21" s="1988">
        <v>101917698</v>
      </c>
      <c r="R21" s="1990" t="s">
        <v>871</v>
      </c>
      <c r="S21" s="1977"/>
      <c r="T21" s="1955"/>
      <c r="U21" s="1955"/>
      <c r="V21" s="2051">
        <v>50</v>
      </c>
      <c r="W21" s="2050" t="s">
        <v>1095</v>
      </c>
      <c r="X21" s="2052" t="s">
        <v>1096</v>
      </c>
      <c r="Y21" s="1985">
        <v>60069337</v>
      </c>
      <c r="Z21" s="1987">
        <v>29266770</v>
      </c>
      <c r="AA21" s="1987">
        <v>0</v>
      </c>
      <c r="AB21" s="1989">
        <v>29266770</v>
      </c>
      <c r="AC21" s="1986">
        <v>0</v>
      </c>
      <c r="AD21" s="1986">
        <v>12581591</v>
      </c>
      <c r="AE21" s="1987">
        <v>0</v>
      </c>
      <c r="AF21" s="1989">
        <v>101917698</v>
      </c>
      <c r="AG21" s="1985">
        <v>0</v>
      </c>
      <c r="AH21" s="1985">
        <v>0</v>
      </c>
      <c r="AI21" s="1988">
        <v>0</v>
      </c>
      <c r="AJ21" s="1995" t="s">
        <v>871</v>
      </c>
      <c r="AK21" s="1960"/>
    </row>
    <row r="22" spans="1:37" s="1961" customFormat="1" ht="16.5" customHeight="1">
      <c r="A22" s="2053"/>
      <c r="B22" s="2054"/>
      <c r="C22" s="2055" t="s">
        <v>1097</v>
      </c>
      <c r="D22" s="1999">
        <v>0</v>
      </c>
      <c r="E22" s="2000">
        <v>76436351</v>
      </c>
      <c r="F22" s="2001">
        <v>0</v>
      </c>
      <c r="G22" s="2056">
        <v>76436351</v>
      </c>
      <c r="H22" s="1999">
        <v>0</v>
      </c>
      <c r="I22" s="1999">
        <v>4563000</v>
      </c>
      <c r="J22" s="1999">
        <v>31415418</v>
      </c>
      <c r="K22" s="2000">
        <v>0</v>
      </c>
      <c r="L22" s="2000">
        <v>14772000</v>
      </c>
      <c r="M22" s="2001">
        <v>14772000</v>
      </c>
      <c r="N22" s="2003">
        <v>46187418</v>
      </c>
      <c r="O22" s="1999">
        <v>447792</v>
      </c>
      <c r="P22" s="1999">
        <v>6759204</v>
      </c>
      <c r="Q22" s="2002">
        <v>134393765</v>
      </c>
      <c r="R22" s="2004" t="s">
        <v>875</v>
      </c>
      <c r="S22" s="1977"/>
      <c r="T22" s="1955"/>
      <c r="U22" s="1955"/>
      <c r="V22" s="2057"/>
      <c r="W22" s="2054"/>
      <c r="X22" s="2058" t="s">
        <v>1098</v>
      </c>
      <c r="Y22" s="1999">
        <v>80775342</v>
      </c>
      <c r="Z22" s="2001">
        <v>47208180</v>
      </c>
      <c r="AA22" s="2001">
        <v>0</v>
      </c>
      <c r="AB22" s="2003">
        <v>47208180</v>
      </c>
      <c r="AC22" s="2000">
        <v>0</v>
      </c>
      <c r="AD22" s="2000">
        <v>3175430</v>
      </c>
      <c r="AE22" s="2001">
        <v>2739065</v>
      </c>
      <c r="AF22" s="2003">
        <v>133898017</v>
      </c>
      <c r="AG22" s="1999">
        <v>495748</v>
      </c>
      <c r="AH22" s="1999">
        <v>56619961</v>
      </c>
      <c r="AI22" s="2002">
        <v>30297236</v>
      </c>
      <c r="AJ22" s="2011" t="s">
        <v>875</v>
      </c>
      <c r="AK22" s="1960"/>
    </row>
    <row r="23" spans="1:37" s="1961" customFormat="1" ht="16.5" customHeight="1">
      <c r="A23" s="2059"/>
      <c r="B23" s="2060"/>
      <c r="C23" s="2061" t="s">
        <v>1003</v>
      </c>
      <c r="D23" s="2015">
        <v>0</v>
      </c>
      <c r="E23" s="2016">
        <v>127032522</v>
      </c>
      <c r="F23" s="2016">
        <v>0</v>
      </c>
      <c r="G23" s="2017">
        <v>127032522</v>
      </c>
      <c r="H23" s="2062">
        <v>0</v>
      </c>
      <c r="I23" s="2062">
        <v>4563000</v>
      </c>
      <c r="J23" s="2015">
        <v>73010000</v>
      </c>
      <c r="K23" s="2016">
        <v>0</v>
      </c>
      <c r="L23" s="2016">
        <v>15582000</v>
      </c>
      <c r="M23" s="2016">
        <v>14772000</v>
      </c>
      <c r="N23" s="2017">
        <v>88592000</v>
      </c>
      <c r="O23" s="2062">
        <v>447792</v>
      </c>
      <c r="P23" s="2062">
        <v>15676149</v>
      </c>
      <c r="Q23" s="2062">
        <v>236311463</v>
      </c>
      <c r="R23" s="2063" t="s">
        <v>1003</v>
      </c>
      <c r="S23" s="1977"/>
      <c r="T23" s="1923"/>
      <c r="U23" s="1923"/>
      <c r="V23" s="2064"/>
      <c r="W23" s="2060"/>
      <c r="X23" s="2065" t="str">
        <f>+C23</f>
        <v>勘定計</v>
      </c>
      <c r="Y23" s="2015">
        <v>140844679</v>
      </c>
      <c r="Z23" s="2016">
        <v>76474950</v>
      </c>
      <c r="AA23" s="2016">
        <v>0</v>
      </c>
      <c r="AB23" s="2016">
        <v>76474950</v>
      </c>
      <c r="AC23" s="2016">
        <v>0</v>
      </c>
      <c r="AD23" s="2016">
        <v>15757021</v>
      </c>
      <c r="AE23" s="2016">
        <v>2739065</v>
      </c>
      <c r="AF23" s="2017">
        <v>235815715</v>
      </c>
      <c r="AG23" s="2062">
        <v>495748</v>
      </c>
      <c r="AH23" s="2062">
        <v>56619961</v>
      </c>
      <c r="AI23" s="2062">
        <v>30297236</v>
      </c>
      <c r="AJ23" s="2066" t="s">
        <v>1003</v>
      </c>
      <c r="AK23" s="1960"/>
    </row>
    <row r="24" spans="1:37" s="1961" customFormat="1" ht="16.5" customHeight="1">
      <c r="A24" s="1982">
        <v>57</v>
      </c>
      <c r="B24" s="2067" t="s">
        <v>1099</v>
      </c>
      <c r="C24" s="2030" t="s">
        <v>1100</v>
      </c>
      <c r="D24" s="2031">
        <v>0</v>
      </c>
      <c r="E24" s="2032">
        <v>6225899</v>
      </c>
      <c r="F24" s="2033">
        <v>0</v>
      </c>
      <c r="G24" s="2033">
        <v>6225899</v>
      </c>
      <c r="H24" s="2031">
        <v>0</v>
      </c>
      <c r="I24" s="2031">
        <v>0</v>
      </c>
      <c r="J24" s="2031">
        <v>5398645</v>
      </c>
      <c r="K24" s="2032">
        <v>0</v>
      </c>
      <c r="L24" s="2032">
        <v>3342000</v>
      </c>
      <c r="M24" s="2033">
        <v>3342000</v>
      </c>
      <c r="N24" s="2034">
        <v>8740645</v>
      </c>
      <c r="O24" s="2031">
        <v>0</v>
      </c>
      <c r="P24" s="2031">
        <v>1226232</v>
      </c>
      <c r="Q24" s="2035">
        <v>16192776</v>
      </c>
      <c r="R24" s="2036" t="s">
        <v>880</v>
      </c>
      <c r="S24" s="1977"/>
      <c r="T24" s="1955"/>
      <c r="U24" s="1956"/>
      <c r="V24" s="1991">
        <v>57</v>
      </c>
      <c r="W24" s="1992" t="s">
        <v>1101</v>
      </c>
      <c r="X24" s="2039" t="s">
        <v>1102</v>
      </c>
      <c r="Y24" s="2031">
        <v>14635631</v>
      </c>
      <c r="Z24" s="2033">
        <v>1557145</v>
      </c>
      <c r="AA24" s="2033">
        <v>0</v>
      </c>
      <c r="AB24" s="2034">
        <v>1557145</v>
      </c>
      <c r="AC24" s="2032">
        <v>0</v>
      </c>
      <c r="AD24" s="2032">
        <v>0</v>
      </c>
      <c r="AE24" s="2033">
        <v>0</v>
      </c>
      <c r="AF24" s="2034">
        <v>16192776</v>
      </c>
      <c r="AG24" s="2031">
        <v>0</v>
      </c>
      <c r="AH24" s="2031">
        <v>8976</v>
      </c>
      <c r="AI24" s="2035">
        <v>0</v>
      </c>
      <c r="AJ24" s="2040" t="s">
        <v>880</v>
      </c>
      <c r="AK24" s="1960"/>
    </row>
    <row r="25" spans="1:37" s="1961" customFormat="1" ht="16.5" customHeight="1">
      <c r="A25" s="1996"/>
      <c r="B25" s="2068"/>
      <c r="C25" s="1984" t="s">
        <v>881</v>
      </c>
      <c r="D25" s="1985">
        <v>0</v>
      </c>
      <c r="E25" s="1986">
        <v>9092290</v>
      </c>
      <c r="F25" s="1987">
        <v>0</v>
      </c>
      <c r="G25" s="2033">
        <v>9092290</v>
      </c>
      <c r="H25" s="1985">
        <v>0</v>
      </c>
      <c r="I25" s="1988">
        <v>0</v>
      </c>
      <c r="J25" s="2069">
        <v>3208247</v>
      </c>
      <c r="K25" s="1994">
        <v>0</v>
      </c>
      <c r="L25" s="1986">
        <v>2967000</v>
      </c>
      <c r="M25" s="1987">
        <v>2967000</v>
      </c>
      <c r="N25" s="1989">
        <v>6175247</v>
      </c>
      <c r="O25" s="1985">
        <v>0</v>
      </c>
      <c r="P25" s="1985">
        <v>886090</v>
      </c>
      <c r="Q25" s="1988">
        <v>16153627</v>
      </c>
      <c r="R25" s="1990" t="s">
        <v>883</v>
      </c>
      <c r="S25" s="1977"/>
      <c r="T25" s="1955"/>
      <c r="U25" s="1956"/>
      <c r="V25" s="2005"/>
      <c r="W25" s="2006"/>
      <c r="X25" s="1993" t="s">
        <v>1103</v>
      </c>
      <c r="Y25" s="1985">
        <v>11631143</v>
      </c>
      <c r="Z25" s="1987">
        <v>4521226</v>
      </c>
      <c r="AA25" s="1987">
        <v>0</v>
      </c>
      <c r="AB25" s="1994">
        <v>4521226</v>
      </c>
      <c r="AC25" s="1986">
        <v>0</v>
      </c>
      <c r="AD25" s="1986">
        <v>1258</v>
      </c>
      <c r="AE25" s="1987">
        <v>0</v>
      </c>
      <c r="AF25" s="1989">
        <v>16153627</v>
      </c>
      <c r="AG25" s="1985">
        <v>0</v>
      </c>
      <c r="AH25" s="1985">
        <v>1003</v>
      </c>
      <c r="AI25" s="1988">
        <v>1257500</v>
      </c>
      <c r="AJ25" s="1995" t="s">
        <v>883</v>
      </c>
      <c r="AK25" s="1960"/>
    </row>
    <row r="26" spans="1:37" s="1961" customFormat="1" ht="16.5" customHeight="1">
      <c r="A26" s="1996"/>
      <c r="B26" s="2068"/>
      <c r="C26" s="2070" t="s">
        <v>884</v>
      </c>
      <c r="D26" s="1950">
        <v>0</v>
      </c>
      <c r="E26" s="1951">
        <v>4720441</v>
      </c>
      <c r="F26" s="1952">
        <v>0</v>
      </c>
      <c r="G26" s="2056">
        <v>4720441</v>
      </c>
      <c r="H26" s="1950">
        <v>0</v>
      </c>
      <c r="I26" s="1950">
        <v>0</v>
      </c>
      <c r="J26" s="1950">
        <v>8347066</v>
      </c>
      <c r="K26" s="1951">
        <v>0</v>
      </c>
      <c r="L26" s="1951">
        <v>0</v>
      </c>
      <c r="M26" s="1952">
        <v>0</v>
      </c>
      <c r="N26" s="2071">
        <v>8347066</v>
      </c>
      <c r="O26" s="1950">
        <v>0</v>
      </c>
      <c r="P26" s="1950">
        <v>910863</v>
      </c>
      <c r="Q26" s="1958">
        <v>13978370</v>
      </c>
      <c r="R26" s="2072" t="s">
        <v>886</v>
      </c>
      <c r="S26" s="1977"/>
      <c r="T26" s="1955"/>
      <c r="U26" s="1956"/>
      <c r="V26" s="2005"/>
      <c r="W26" s="2006"/>
      <c r="X26" s="2073" t="s">
        <v>1104</v>
      </c>
      <c r="Y26" s="1950">
        <v>11606239</v>
      </c>
      <c r="Z26" s="1952">
        <v>2370889</v>
      </c>
      <c r="AA26" s="1952">
        <v>0</v>
      </c>
      <c r="AB26" s="2071">
        <v>2370889</v>
      </c>
      <c r="AC26" s="1951">
        <v>0</v>
      </c>
      <c r="AD26" s="1951">
        <v>1242</v>
      </c>
      <c r="AE26" s="1952">
        <v>0</v>
      </c>
      <c r="AF26" s="2071">
        <v>13978370</v>
      </c>
      <c r="AG26" s="1950">
        <v>0</v>
      </c>
      <c r="AH26" s="1950">
        <v>1003</v>
      </c>
      <c r="AI26" s="1958">
        <v>1242500</v>
      </c>
      <c r="AJ26" s="2074" t="s">
        <v>886</v>
      </c>
      <c r="AK26" s="1960"/>
    </row>
    <row r="27" spans="1:37" s="1961" customFormat="1" ht="16.5" customHeight="1">
      <c r="A27" s="1996"/>
      <c r="B27" s="2068"/>
      <c r="C27" s="2014" t="s">
        <v>1003</v>
      </c>
      <c r="D27" s="2018">
        <v>0</v>
      </c>
      <c r="E27" s="2075">
        <v>13812731</v>
      </c>
      <c r="F27" s="2076">
        <v>0</v>
      </c>
      <c r="G27" s="2077">
        <v>13812731</v>
      </c>
      <c r="H27" s="2018">
        <v>0</v>
      </c>
      <c r="I27" s="2018">
        <v>0</v>
      </c>
      <c r="J27" s="2018">
        <v>11555313</v>
      </c>
      <c r="K27" s="2075">
        <v>0</v>
      </c>
      <c r="L27" s="2075">
        <v>2967000</v>
      </c>
      <c r="M27" s="2075">
        <v>2967000</v>
      </c>
      <c r="N27" s="2078">
        <v>14522313</v>
      </c>
      <c r="O27" s="2018">
        <v>0</v>
      </c>
      <c r="P27" s="2018">
        <v>1796953</v>
      </c>
      <c r="Q27" s="2079">
        <v>30131997</v>
      </c>
      <c r="R27" s="2019" t="s">
        <v>1003</v>
      </c>
      <c r="S27" s="1977"/>
      <c r="T27" s="1955"/>
      <c r="U27" s="1956"/>
      <c r="V27" s="2005"/>
      <c r="W27" s="2006"/>
      <c r="X27" s="2022" t="str">
        <f>+C27</f>
        <v>勘定計</v>
      </c>
      <c r="Y27" s="2026">
        <v>23237382</v>
      </c>
      <c r="Z27" s="2077">
        <v>6892115</v>
      </c>
      <c r="AA27" s="2076">
        <v>0</v>
      </c>
      <c r="AB27" s="2077">
        <v>6892115</v>
      </c>
      <c r="AC27" s="2075">
        <v>0</v>
      </c>
      <c r="AD27" s="2080">
        <v>2500</v>
      </c>
      <c r="AE27" s="2077">
        <v>0</v>
      </c>
      <c r="AF27" s="2077">
        <v>30131997</v>
      </c>
      <c r="AG27" s="2026">
        <v>0</v>
      </c>
      <c r="AH27" s="2081">
        <v>2006</v>
      </c>
      <c r="AI27" s="2081">
        <v>2500000</v>
      </c>
      <c r="AJ27" s="2027" t="s">
        <v>1003</v>
      </c>
      <c r="AK27" s="1960"/>
    </row>
    <row r="28" spans="1:37" s="1961" customFormat="1" ht="16.5" customHeight="1">
      <c r="A28" s="1996"/>
      <c r="B28" s="2068"/>
      <c r="C28" s="2030" t="s">
        <v>1105</v>
      </c>
      <c r="D28" s="2031">
        <v>0</v>
      </c>
      <c r="E28" s="2032">
        <v>47766053</v>
      </c>
      <c r="F28" s="2033">
        <v>0</v>
      </c>
      <c r="G28" s="2033">
        <v>47766053</v>
      </c>
      <c r="H28" s="2031">
        <v>0</v>
      </c>
      <c r="I28" s="2031">
        <v>1539000</v>
      </c>
      <c r="J28" s="2031">
        <v>0</v>
      </c>
      <c r="K28" s="2032">
        <v>600000</v>
      </c>
      <c r="L28" s="2032">
        <v>867000</v>
      </c>
      <c r="M28" s="2033">
        <v>0</v>
      </c>
      <c r="N28" s="2034">
        <v>1467000</v>
      </c>
      <c r="O28" s="2031">
        <v>0</v>
      </c>
      <c r="P28" s="2031">
        <v>1718012</v>
      </c>
      <c r="Q28" s="2035">
        <v>52490065</v>
      </c>
      <c r="R28" s="2036" t="s">
        <v>890</v>
      </c>
      <c r="S28" s="1977"/>
      <c r="T28" s="1955"/>
      <c r="U28" s="1956"/>
      <c r="V28" s="2005"/>
      <c r="W28" s="2006"/>
      <c r="X28" s="2039" t="s">
        <v>1106</v>
      </c>
      <c r="Y28" s="2031">
        <v>36194251</v>
      </c>
      <c r="Z28" s="2033">
        <v>6358024</v>
      </c>
      <c r="AA28" s="2033">
        <v>0</v>
      </c>
      <c r="AB28" s="2034">
        <v>6358024</v>
      </c>
      <c r="AC28" s="2032">
        <v>8532000</v>
      </c>
      <c r="AD28" s="2032">
        <v>0</v>
      </c>
      <c r="AE28" s="2033">
        <v>4716771</v>
      </c>
      <c r="AF28" s="1989">
        <v>55801046</v>
      </c>
      <c r="AG28" s="2031">
        <v>-3310981</v>
      </c>
      <c r="AH28" s="2031">
        <v>79307414</v>
      </c>
      <c r="AI28" s="2035">
        <v>0</v>
      </c>
      <c r="AJ28" s="2040" t="s">
        <v>890</v>
      </c>
      <c r="AK28" s="1960"/>
    </row>
    <row r="29" spans="1:37" s="1961" customFormat="1" ht="16.5" customHeight="1">
      <c r="A29" s="1996"/>
      <c r="B29" s="2068"/>
      <c r="C29" s="2082" t="s">
        <v>1107</v>
      </c>
      <c r="D29" s="2018">
        <v>0</v>
      </c>
      <c r="E29" s="2075">
        <v>35749896</v>
      </c>
      <c r="F29" s="2076">
        <v>0</v>
      </c>
      <c r="G29" s="2056">
        <v>35749896</v>
      </c>
      <c r="H29" s="2018">
        <v>0</v>
      </c>
      <c r="I29" s="2018">
        <v>3078000</v>
      </c>
      <c r="J29" s="2018">
        <v>0</v>
      </c>
      <c r="K29" s="2075">
        <v>0</v>
      </c>
      <c r="L29" s="2075">
        <v>0</v>
      </c>
      <c r="M29" s="2076">
        <v>0</v>
      </c>
      <c r="N29" s="2077">
        <v>0</v>
      </c>
      <c r="O29" s="2018">
        <v>0</v>
      </c>
      <c r="P29" s="2018">
        <v>1236559</v>
      </c>
      <c r="Q29" s="2081">
        <v>40064455</v>
      </c>
      <c r="R29" s="2019" t="s">
        <v>893</v>
      </c>
      <c r="S29" s="1977"/>
      <c r="T29" s="1955"/>
      <c r="U29" s="1956"/>
      <c r="V29" s="2005"/>
      <c r="W29" s="2006"/>
      <c r="X29" s="2083" t="s">
        <v>1108</v>
      </c>
      <c r="Y29" s="2018">
        <v>26024769</v>
      </c>
      <c r="Z29" s="2076">
        <v>10625008</v>
      </c>
      <c r="AA29" s="2076">
        <v>0</v>
      </c>
      <c r="AB29" s="2077">
        <v>10625008</v>
      </c>
      <c r="AC29" s="2075">
        <v>0</v>
      </c>
      <c r="AD29" s="2075">
        <v>0</v>
      </c>
      <c r="AE29" s="2076">
        <v>5186</v>
      </c>
      <c r="AF29" s="2071">
        <v>36654963</v>
      </c>
      <c r="AG29" s="2018">
        <v>3409492</v>
      </c>
      <c r="AH29" s="2018">
        <v>56959621</v>
      </c>
      <c r="AI29" s="2081">
        <v>0</v>
      </c>
      <c r="AJ29" s="2027" t="s">
        <v>893</v>
      </c>
      <c r="AK29" s="1960"/>
    </row>
    <row r="30" spans="1:37" s="1961" customFormat="1" ht="16.5" customHeight="1">
      <c r="A30" s="1996"/>
      <c r="B30" s="2068"/>
      <c r="C30" s="2014" t="s">
        <v>1003</v>
      </c>
      <c r="D30" s="2018">
        <v>0</v>
      </c>
      <c r="E30" s="2075">
        <v>83515949</v>
      </c>
      <c r="F30" s="2076">
        <v>0</v>
      </c>
      <c r="G30" s="1952">
        <v>83515949</v>
      </c>
      <c r="H30" s="2018">
        <v>0</v>
      </c>
      <c r="I30" s="2018">
        <v>4617000</v>
      </c>
      <c r="J30" s="2018">
        <v>0</v>
      </c>
      <c r="K30" s="2075">
        <v>600000</v>
      </c>
      <c r="L30" s="2075">
        <v>867000</v>
      </c>
      <c r="M30" s="2076">
        <v>0</v>
      </c>
      <c r="N30" s="2078">
        <v>1467000</v>
      </c>
      <c r="O30" s="2018">
        <v>0</v>
      </c>
      <c r="P30" s="2018">
        <v>2954571</v>
      </c>
      <c r="Q30" s="2079">
        <v>92554520</v>
      </c>
      <c r="R30" s="2019" t="s">
        <v>1003</v>
      </c>
      <c r="S30" s="1977"/>
      <c r="T30" s="1955"/>
      <c r="U30" s="1956"/>
      <c r="V30" s="2005"/>
      <c r="W30" s="2006"/>
      <c r="X30" s="2022" t="str">
        <f>+C30</f>
        <v>勘定計</v>
      </c>
      <c r="Y30" s="2026">
        <v>62219020</v>
      </c>
      <c r="Z30" s="2077">
        <v>16983032</v>
      </c>
      <c r="AA30" s="2076">
        <v>0</v>
      </c>
      <c r="AB30" s="2077">
        <v>16983032</v>
      </c>
      <c r="AC30" s="2080">
        <v>8532000</v>
      </c>
      <c r="AD30" s="2080">
        <v>0</v>
      </c>
      <c r="AE30" s="2077">
        <v>4721957</v>
      </c>
      <c r="AF30" s="2077">
        <v>92456009</v>
      </c>
      <c r="AG30" s="2026">
        <v>98511</v>
      </c>
      <c r="AH30" s="2026">
        <v>136267035</v>
      </c>
      <c r="AI30" s="2079">
        <v>0</v>
      </c>
      <c r="AJ30" s="2027" t="s">
        <v>1003</v>
      </c>
      <c r="AK30" s="1960"/>
    </row>
    <row r="31" spans="1:37" s="1961" customFormat="1" ht="16.5" customHeight="1">
      <c r="A31" s="1996"/>
      <c r="B31" s="2068"/>
      <c r="C31" s="2030" t="s">
        <v>894</v>
      </c>
      <c r="D31" s="2031">
        <v>0</v>
      </c>
      <c r="E31" s="2032">
        <v>121120782</v>
      </c>
      <c r="F31" s="2033">
        <v>0</v>
      </c>
      <c r="G31" s="2033">
        <v>121120782</v>
      </c>
      <c r="H31" s="2031">
        <v>0</v>
      </c>
      <c r="I31" s="2031">
        <v>0</v>
      </c>
      <c r="J31" s="2031">
        <v>22092497</v>
      </c>
      <c r="K31" s="2032">
        <v>0</v>
      </c>
      <c r="L31" s="2032">
        <v>13108000</v>
      </c>
      <c r="M31" s="2033">
        <v>13108000</v>
      </c>
      <c r="N31" s="2034">
        <v>35200497</v>
      </c>
      <c r="O31" s="2031">
        <v>0</v>
      </c>
      <c r="P31" s="2031">
        <v>2164431</v>
      </c>
      <c r="Q31" s="2035">
        <v>158485710</v>
      </c>
      <c r="R31" s="2036" t="s">
        <v>1109</v>
      </c>
      <c r="S31" s="1977"/>
      <c r="T31" s="1955"/>
      <c r="U31" s="1956"/>
      <c r="V31" s="2005"/>
      <c r="W31" s="2006"/>
      <c r="X31" s="2039" t="s">
        <v>1110</v>
      </c>
      <c r="Y31" s="2031">
        <v>132945700</v>
      </c>
      <c r="Z31" s="2033">
        <v>22165528</v>
      </c>
      <c r="AA31" s="2033">
        <v>0</v>
      </c>
      <c r="AB31" s="2034">
        <v>22165528</v>
      </c>
      <c r="AC31" s="2032">
        <v>0</v>
      </c>
      <c r="AD31" s="2032">
        <v>3374476</v>
      </c>
      <c r="AE31" s="2033">
        <v>6</v>
      </c>
      <c r="AF31" s="2034">
        <v>158485710</v>
      </c>
      <c r="AG31" s="2031">
        <v>0</v>
      </c>
      <c r="AH31" s="2031">
        <v>60747</v>
      </c>
      <c r="AI31" s="2035">
        <v>14634500</v>
      </c>
      <c r="AJ31" s="2040" t="s">
        <v>897</v>
      </c>
      <c r="AK31" s="1960"/>
    </row>
    <row r="32" spans="1:37" s="1961" customFormat="1" ht="16.5" customHeight="1">
      <c r="A32" s="2012"/>
      <c r="B32" s="2084"/>
      <c r="C32" s="2085" t="s">
        <v>898</v>
      </c>
      <c r="D32" s="2031">
        <v>0</v>
      </c>
      <c r="E32" s="2032">
        <v>218449462</v>
      </c>
      <c r="F32" s="2033">
        <v>0</v>
      </c>
      <c r="G32" s="2033">
        <v>218449462</v>
      </c>
      <c r="H32" s="2031">
        <v>0</v>
      </c>
      <c r="I32" s="2031">
        <v>4617000</v>
      </c>
      <c r="J32" s="2031">
        <v>33647810</v>
      </c>
      <c r="K32" s="2032">
        <v>600000</v>
      </c>
      <c r="L32" s="2032">
        <v>16942000</v>
      </c>
      <c r="M32" s="2033">
        <v>16075000</v>
      </c>
      <c r="N32" s="2034">
        <v>51189810</v>
      </c>
      <c r="O32" s="2031">
        <v>0</v>
      </c>
      <c r="P32" s="2031">
        <v>6915955</v>
      </c>
      <c r="Q32" s="2035">
        <v>281172227</v>
      </c>
      <c r="R32" s="2036" t="s">
        <v>898</v>
      </c>
      <c r="S32" s="1977"/>
      <c r="T32" s="1955"/>
      <c r="U32" s="1956"/>
      <c r="V32" s="2020"/>
      <c r="W32" s="2021"/>
      <c r="X32" s="2086" t="str">
        <f>+C32</f>
        <v>保険者計</v>
      </c>
      <c r="Y32" s="2031">
        <v>218402102</v>
      </c>
      <c r="Z32" s="2033">
        <v>46040675</v>
      </c>
      <c r="AA32" s="2033">
        <v>0</v>
      </c>
      <c r="AB32" s="2034">
        <v>46040675</v>
      </c>
      <c r="AC32" s="2032">
        <v>8532000</v>
      </c>
      <c r="AD32" s="2032">
        <v>3376976</v>
      </c>
      <c r="AE32" s="2033">
        <v>4721963</v>
      </c>
      <c r="AF32" s="2034">
        <v>281073716</v>
      </c>
      <c r="AG32" s="2031">
        <v>98511</v>
      </c>
      <c r="AH32" s="2031">
        <v>136329788</v>
      </c>
      <c r="AI32" s="2035">
        <v>17134500</v>
      </c>
      <c r="AJ32" s="2040" t="s">
        <v>898</v>
      </c>
      <c r="AK32" s="1960"/>
    </row>
    <row r="33" spans="1:37" s="1961" customFormat="1" ht="16.5" customHeight="1">
      <c r="A33" s="2087">
        <v>62</v>
      </c>
      <c r="B33" s="1983" t="s">
        <v>1018</v>
      </c>
      <c r="C33" s="2030" t="s">
        <v>900</v>
      </c>
      <c r="D33" s="2031">
        <v>0</v>
      </c>
      <c r="E33" s="2032">
        <v>14208899</v>
      </c>
      <c r="F33" s="2033">
        <v>0</v>
      </c>
      <c r="G33" s="2033">
        <v>14208899</v>
      </c>
      <c r="H33" s="2031">
        <v>0</v>
      </c>
      <c r="I33" s="2031">
        <v>0</v>
      </c>
      <c r="J33" s="2031">
        <v>8486000</v>
      </c>
      <c r="K33" s="2032">
        <v>0</v>
      </c>
      <c r="L33" s="2032">
        <v>0</v>
      </c>
      <c r="M33" s="2033">
        <v>0</v>
      </c>
      <c r="N33" s="2034">
        <v>8486000</v>
      </c>
      <c r="O33" s="2031">
        <v>278</v>
      </c>
      <c r="P33" s="2031">
        <v>758678</v>
      </c>
      <c r="Q33" s="2035">
        <v>23453855</v>
      </c>
      <c r="R33" s="2036" t="s">
        <v>903</v>
      </c>
      <c r="S33" s="1977"/>
      <c r="T33" s="1955"/>
      <c r="U33" s="1956"/>
      <c r="V33" s="2051">
        <v>62</v>
      </c>
      <c r="W33" s="2088" t="s">
        <v>1111</v>
      </c>
      <c r="X33" s="2039" t="s">
        <v>1112</v>
      </c>
      <c r="Y33" s="2031">
        <v>12555225</v>
      </c>
      <c r="Z33" s="2033">
        <v>10556595</v>
      </c>
      <c r="AA33" s="2033">
        <v>0</v>
      </c>
      <c r="AB33" s="2034">
        <v>10556595</v>
      </c>
      <c r="AC33" s="2032">
        <v>0</v>
      </c>
      <c r="AD33" s="2032">
        <v>341306</v>
      </c>
      <c r="AE33" s="2033">
        <v>0</v>
      </c>
      <c r="AF33" s="2034">
        <v>23453126</v>
      </c>
      <c r="AG33" s="2031">
        <v>729</v>
      </c>
      <c r="AH33" s="2031">
        <v>110331</v>
      </c>
      <c r="AI33" s="2035">
        <v>0</v>
      </c>
      <c r="AJ33" s="2040" t="s">
        <v>903</v>
      </c>
      <c r="AK33" s="1960"/>
    </row>
    <row r="34" spans="1:37" s="1961" customFormat="1" ht="16.5" customHeight="1">
      <c r="A34" s="2089"/>
      <c r="B34" s="1997"/>
      <c r="C34" s="2030" t="s">
        <v>1019</v>
      </c>
      <c r="D34" s="2031">
        <v>0</v>
      </c>
      <c r="E34" s="2032">
        <v>4888127</v>
      </c>
      <c r="F34" s="2033">
        <v>0</v>
      </c>
      <c r="G34" s="2033">
        <v>4888127</v>
      </c>
      <c r="H34" s="2031">
        <v>0</v>
      </c>
      <c r="I34" s="2031">
        <v>0</v>
      </c>
      <c r="J34" s="2031">
        <v>6808000</v>
      </c>
      <c r="K34" s="2032">
        <v>0</v>
      </c>
      <c r="L34" s="2032">
        <v>4749000</v>
      </c>
      <c r="M34" s="2033">
        <v>4749000</v>
      </c>
      <c r="N34" s="2034">
        <v>11557000</v>
      </c>
      <c r="O34" s="2031">
        <v>43</v>
      </c>
      <c r="P34" s="2031">
        <v>198002</v>
      </c>
      <c r="Q34" s="2035">
        <v>16643172</v>
      </c>
      <c r="R34" s="2036" t="s">
        <v>1020</v>
      </c>
      <c r="S34" s="1977"/>
      <c r="T34" s="1955"/>
      <c r="U34" s="1956"/>
      <c r="V34" s="2057"/>
      <c r="W34" s="2090"/>
      <c r="X34" s="2039" t="s">
        <v>1113</v>
      </c>
      <c r="Y34" s="2031">
        <v>12546888</v>
      </c>
      <c r="Z34" s="2033">
        <v>3798191</v>
      </c>
      <c r="AA34" s="2033">
        <v>0</v>
      </c>
      <c r="AB34" s="2034">
        <v>3798191</v>
      </c>
      <c r="AC34" s="2032">
        <v>0</v>
      </c>
      <c r="AD34" s="2032">
        <v>297192</v>
      </c>
      <c r="AE34" s="2033">
        <v>0</v>
      </c>
      <c r="AF34" s="2034">
        <v>16642271</v>
      </c>
      <c r="AG34" s="2031">
        <v>901</v>
      </c>
      <c r="AH34" s="2031">
        <v>0</v>
      </c>
      <c r="AI34" s="2035">
        <v>0</v>
      </c>
      <c r="AJ34" s="2040" t="s">
        <v>1020</v>
      </c>
      <c r="AK34" s="1960"/>
    </row>
    <row r="35" spans="1:37" s="1961" customFormat="1" ht="16.5" customHeight="1">
      <c r="A35" s="2089"/>
      <c r="B35" s="1997"/>
      <c r="C35" s="2030" t="s">
        <v>1021</v>
      </c>
      <c r="D35" s="2031">
        <v>0</v>
      </c>
      <c r="E35" s="2032">
        <v>39096941</v>
      </c>
      <c r="F35" s="2033">
        <v>0</v>
      </c>
      <c r="G35" s="2033">
        <v>39096941</v>
      </c>
      <c r="H35" s="2031">
        <v>0</v>
      </c>
      <c r="I35" s="2031">
        <v>0</v>
      </c>
      <c r="J35" s="2031">
        <v>14705000</v>
      </c>
      <c r="K35" s="2032">
        <v>0</v>
      </c>
      <c r="L35" s="2032">
        <v>131000</v>
      </c>
      <c r="M35" s="2033">
        <v>0</v>
      </c>
      <c r="N35" s="2034">
        <v>14836000</v>
      </c>
      <c r="O35" s="2031">
        <v>279</v>
      </c>
      <c r="P35" s="2031">
        <v>1473133</v>
      </c>
      <c r="Q35" s="2035">
        <v>55406353</v>
      </c>
      <c r="R35" s="2036" t="s">
        <v>909</v>
      </c>
      <c r="S35" s="1977"/>
      <c r="T35" s="1955"/>
      <c r="U35" s="1956"/>
      <c r="V35" s="2057"/>
      <c r="W35" s="2090"/>
      <c r="X35" s="2039" t="s">
        <v>1114</v>
      </c>
      <c r="Y35" s="2031">
        <v>41746058</v>
      </c>
      <c r="Z35" s="2033">
        <v>12838306</v>
      </c>
      <c r="AA35" s="2033">
        <v>0</v>
      </c>
      <c r="AB35" s="2091">
        <v>12838306</v>
      </c>
      <c r="AC35" s="2032">
        <v>0</v>
      </c>
      <c r="AD35" s="2032">
        <v>821118</v>
      </c>
      <c r="AE35" s="2033">
        <v>0</v>
      </c>
      <c r="AF35" s="2034">
        <v>55405482</v>
      </c>
      <c r="AG35" s="2031">
        <v>871</v>
      </c>
      <c r="AH35" s="2031">
        <v>0</v>
      </c>
      <c r="AI35" s="2035">
        <v>0</v>
      </c>
      <c r="AJ35" s="2040" t="s">
        <v>909</v>
      </c>
      <c r="AK35" s="1960"/>
    </row>
    <row r="36" spans="1:37" s="1961" customFormat="1" ht="16.5" customHeight="1">
      <c r="A36" s="2092"/>
      <c r="B36" s="2013"/>
      <c r="C36" s="2085" t="s">
        <v>898</v>
      </c>
      <c r="D36" s="2031">
        <v>0</v>
      </c>
      <c r="E36" s="2032">
        <v>58193967</v>
      </c>
      <c r="F36" s="2033">
        <v>0</v>
      </c>
      <c r="G36" s="2033">
        <v>58193967</v>
      </c>
      <c r="H36" s="2031">
        <v>0</v>
      </c>
      <c r="I36" s="2031">
        <v>0</v>
      </c>
      <c r="J36" s="2031">
        <v>29999000</v>
      </c>
      <c r="K36" s="2032">
        <v>0</v>
      </c>
      <c r="L36" s="2032">
        <v>4880000</v>
      </c>
      <c r="M36" s="2033">
        <v>4749000</v>
      </c>
      <c r="N36" s="2034">
        <v>34879000</v>
      </c>
      <c r="O36" s="2031">
        <v>600</v>
      </c>
      <c r="P36" s="2031">
        <v>2429813</v>
      </c>
      <c r="Q36" s="2035">
        <v>95503380</v>
      </c>
      <c r="R36" s="2036" t="s">
        <v>898</v>
      </c>
      <c r="S36" s="1977"/>
      <c r="T36" s="1955"/>
      <c r="U36" s="1956"/>
      <c r="V36" s="2064"/>
      <c r="W36" s="2093"/>
      <c r="X36" s="2086" t="str">
        <f>+C36</f>
        <v>保険者計</v>
      </c>
      <c r="Y36" s="2031">
        <v>66848171</v>
      </c>
      <c r="Z36" s="2033">
        <v>27193092</v>
      </c>
      <c r="AA36" s="2033">
        <v>0</v>
      </c>
      <c r="AB36" s="2034">
        <v>27193092</v>
      </c>
      <c r="AC36" s="2032">
        <v>0</v>
      </c>
      <c r="AD36" s="2032">
        <v>1459616</v>
      </c>
      <c r="AE36" s="2033">
        <v>0</v>
      </c>
      <c r="AF36" s="2034">
        <v>95500879</v>
      </c>
      <c r="AG36" s="2031">
        <v>2501</v>
      </c>
      <c r="AH36" s="2031">
        <v>110331</v>
      </c>
      <c r="AI36" s="2035">
        <v>0</v>
      </c>
      <c r="AJ36" s="2040" t="s">
        <v>898</v>
      </c>
      <c r="AK36" s="1960"/>
    </row>
    <row r="37" spans="1:37" s="1961" customFormat="1" ht="16.5" customHeight="1">
      <c r="A37" s="2087">
        <v>65</v>
      </c>
      <c r="B37" s="1983" t="s">
        <v>1115</v>
      </c>
      <c r="C37" s="2030" t="s">
        <v>910</v>
      </c>
      <c r="D37" s="2031">
        <v>0</v>
      </c>
      <c r="E37" s="2032">
        <v>9815415</v>
      </c>
      <c r="F37" s="2033">
        <v>52090</v>
      </c>
      <c r="G37" s="2033">
        <v>9867505</v>
      </c>
      <c r="H37" s="2031">
        <v>0</v>
      </c>
      <c r="I37" s="2031">
        <v>0</v>
      </c>
      <c r="J37" s="2031">
        <v>15182627</v>
      </c>
      <c r="K37" s="2032">
        <v>0</v>
      </c>
      <c r="L37" s="2032">
        <v>7472000</v>
      </c>
      <c r="M37" s="2033">
        <v>7472000</v>
      </c>
      <c r="N37" s="2034">
        <v>22654627</v>
      </c>
      <c r="O37" s="2031">
        <v>0</v>
      </c>
      <c r="P37" s="2031">
        <v>483014</v>
      </c>
      <c r="Q37" s="2035">
        <v>33005146</v>
      </c>
      <c r="R37" s="2036" t="s">
        <v>913</v>
      </c>
      <c r="S37" s="1977"/>
      <c r="T37" s="1955"/>
      <c r="U37" s="1956"/>
      <c r="V37" s="2051">
        <v>65</v>
      </c>
      <c r="W37" s="2088" t="s">
        <v>1116</v>
      </c>
      <c r="X37" s="2039" t="s">
        <v>1117</v>
      </c>
      <c r="Y37" s="2031">
        <v>28537653</v>
      </c>
      <c r="Z37" s="2033">
        <v>4467493</v>
      </c>
      <c r="AA37" s="2033">
        <v>0</v>
      </c>
      <c r="AB37" s="2034">
        <v>4467493</v>
      </c>
      <c r="AC37" s="2032">
        <v>0</v>
      </c>
      <c r="AD37" s="2032">
        <v>0</v>
      </c>
      <c r="AE37" s="2033">
        <v>0</v>
      </c>
      <c r="AF37" s="2034">
        <v>33005146</v>
      </c>
      <c r="AG37" s="2031">
        <v>0</v>
      </c>
      <c r="AH37" s="2031">
        <v>0</v>
      </c>
      <c r="AI37" s="2035">
        <v>0</v>
      </c>
      <c r="AJ37" s="2040" t="s">
        <v>913</v>
      </c>
      <c r="AK37" s="1960"/>
    </row>
    <row r="38" spans="1:37" s="1961" customFormat="1" ht="16.5" customHeight="1">
      <c r="A38" s="2089"/>
      <c r="B38" s="1997"/>
      <c r="C38" s="1984" t="s">
        <v>914</v>
      </c>
      <c r="D38" s="1985">
        <v>0</v>
      </c>
      <c r="E38" s="1986">
        <v>71927214</v>
      </c>
      <c r="F38" s="1987">
        <v>12960</v>
      </c>
      <c r="G38" s="2033">
        <v>71940174</v>
      </c>
      <c r="H38" s="1985">
        <v>0</v>
      </c>
      <c r="I38" s="1985">
        <v>1512000</v>
      </c>
      <c r="J38" s="1985">
        <v>15617391</v>
      </c>
      <c r="K38" s="1986">
        <v>0</v>
      </c>
      <c r="L38" s="1986">
        <v>0</v>
      </c>
      <c r="M38" s="1987">
        <v>0</v>
      </c>
      <c r="N38" s="2034">
        <v>15617391</v>
      </c>
      <c r="O38" s="1985">
        <v>0</v>
      </c>
      <c r="P38" s="1985">
        <v>4435059</v>
      </c>
      <c r="Q38" s="2035">
        <v>93504624</v>
      </c>
      <c r="R38" s="1990" t="s">
        <v>1118</v>
      </c>
      <c r="S38" s="1977"/>
      <c r="T38" s="1955"/>
      <c r="U38" s="1956"/>
      <c r="V38" s="2057"/>
      <c r="W38" s="2090"/>
      <c r="X38" s="1993" t="s">
        <v>1119</v>
      </c>
      <c r="Y38" s="1985">
        <v>47665885</v>
      </c>
      <c r="Z38" s="1987">
        <v>45838739</v>
      </c>
      <c r="AA38" s="1987">
        <v>0</v>
      </c>
      <c r="AB38" s="2034">
        <v>45838739</v>
      </c>
      <c r="AC38" s="1986">
        <v>0</v>
      </c>
      <c r="AD38" s="1986">
        <v>0</v>
      </c>
      <c r="AE38" s="1987">
        <v>0</v>
      </c>
      <c r="AF38" s="1989">
        <v>93504624</v>
      </c>
      <c r="AG38" s="1985">
        <v>0</v>
      </c>
      <c r="AH38" s="1985">
        <v>0</v>
      </c>
      <c r="AI38" s="1988">
        <v>0</v>
      </c>
      <c r="AJ38" s="1995" t="s">
        <v>915</v>
      </c>
      <c r="AK38" s="1960"/>
    </row>
    <row r="39" spans="1:37" s="1961" customFormat="1" ht="16.5" customHeight="1">
      <c r="A39" s="2089"/>
      <c r="B39" s="1997"/>
      <c r="C39" s="2030" t="s">
        <v>1120</v>
      </c>
      <c r="D39" s="2031">
        <v>0</v>
      </c>
      <c r="E39" s="2032">
        <v>14558427</v>
      </c>
      <c r="F39" s="2033">
        <v>0</v>
      </c>
      <c r="G39" s="2094">
        <v>14558427</v>
      </c>
      <c r="H39" s="2031">
        <v>0</v>
      </c>
      <c r="I39" s="2031">
        <v>0</v>
      </c>
      <c r="J39" s="2031">
        <v>11853428</v>
      </c>
      <c r="K39" s="2032">
        <v>0</v>
      </c>
      <c r="L39" s="2032">
        <v>12856000</v>
      </c>
      <c r="M39" s="2033">
        <v>12856000</v>
      </c>
      <c r="N39" s="2091">
        <v>24709428</v>
      </c>
      <c r="O39" s="2031">
        <v>0</v>
      </c>
      <c r="P39" s="2031">
        <v>1771107</v>
      </c>
      <c r="Q39" s="2035">
        <v>41038962</v>
      </c>
      <c r="R39" s="2036" t="s">
        <v>1121</v>
      </c>
      <c r="S39" s="1977"/>
      <c r="T39" s="1955"/>
      <c r="U39" s="1956"/>
      <c r="V39" s="2057"/>
      <c r="W39" s="2090"/>
      <c r="X39" s="2039" t="s">
        <v>1122</v>
      </c>
      <c r="Y39" s="2095">
        <v>37507754</v>
      </c>
      <c r="Z39" s="2096">
        <v>3531208</v>
      </c>
      <c r="AA39" s="2096">
        <v>0</v>
      </c>
      <c r="AB39" s="2091">
        <v>3531208</v>
      </c>
      <c r="AC39" s="2097">
        <v>0</v>
      </c>
      <c r="AD39" s="2097">
        <v>0</v>
      </c>
      <c r="AE39" s="2096">
        <v>0</v>
      </c>
      <c r="AF39" s="2034">
        <v>41038962</v>
      </c>
      <c r="AG39" s="2031">
        <v>0</v>
      </c>
      <c r="AH39" s="2031">
        <v>0</v>
      </c>
      <c r="AI39" s="2035">
        <v>0</v>
      </c>
      <c r="AJ39" s="2040" t="s">
        <v>1024</v>
      </c>
      <c r="AK39" s="1960"/>
    </row>
    <row r="40" spans="1:37" s="1961" customFormat="1" ht="16.5" customHeight="1">
      <c r="A40" s="2089"/>
      <c r="B40" s="1997"/>
      <c r="C40" s="2030" t="s">
        <v>918</v>
      </c>
      <c r="D40" s="2031">
        <v>0</v>
      </c>
      <c r="E40" s="2032">
        <v>66669454</v>
      </c>
      <c r="F40" s="2033">
        <v>0</v>
      </c>
      <c r="G40" s="2091">
        <v>66669454</v>
      </c>
      <c r="H40" s="2031">
        <v>0</v>
      </c>
      <c r="I40" s="2031">
        <v>259000</v>
      </c>
      <c r="J40" s="2031">
        <v>5759982</v>
      </c>
      <c r="K40" s="2032">
        <v>0</v>
      </c>
      <c r="L40" s="2032">
        <v>5677000</v>
      </c>
      <c r="M40" s="2033">
        <v>5677000</v>
      </c>
      <c r="N40" s="2091">
        <v>11436982</v>
      </c>
      <c r="O40" s="2031">
        <v>0</v>
      </c>
      <c r="P40" s="2031">
        <v>1114735</v>
      </c>
      <c r="Q40" s="2035">
        <v>79480171</v>
      </c>
      <c r="R40" s="2036" t="s">
        <v>920</v>
      </c>
      <c r="S40" s="1977"/>
      <c r="T40" s="1955"/>
      <c r="U40" s="1956"/>
      <c r="V40" s="2057"/>
      <c r="W40" s="2090"/>
      <c r="X40" s="2039" t="s">
        <v>1123</v>
      </c>
      <c r="Y40" s="2095">
        <v>47252590</v>
      </c>
      <c r="Z40" s="2096">
        <v>32227581</v>
      </c>
      <c r="AA40" s="2096">
        <v>0</v>
      </c>
      <c r="AB40" s="2091">
        <v>32227581</v>
      </c>
      <c r="AC40" s="2097">
        <v>0</v>
      </c>
      <c r="AD40" s="2097">
        <v>0</v>
      </c>
      <c r="AE40" s="2096">
        <v>0</v>
      </c>
      <c r="AF40" s="2034">
        <v>79480171</v>
      </c>
      <c r="AG40" s="2031">
        <v>0</v>
      </c>
      <c r="AH40" s="2031">
        <v>0</v>
      </c>
      <c r="AI40" s="2035">
        <v>0</v>
      </c>
      <c r="AJ40" s="2040" t="s">
        <v>920</v>
      </c>
      <c r="AK40" s="1960"/>
    </row>
    <row r="41" spans="1:37" s="1961" customFormat="1" ht="16.5" customHeight="1">
      <c r="A41" s="2089"/>
      <c r="B41" s="1997"/>
      <c r="C41" s="2030" t="s">
        <v>921</v>
      </c>
      <c r="D41" s="2031">
        <v>0</v>
      </c>
      <c r="E41" s="2032">
        <v>10723745</v>
      </c>
      <c r="F41" s="2033">
        <v>207850</v>
      </c>
      <c r="G41" s="2094">
        <v>10931595</v>
      </c>
      <c r="H41" s="2031">
        <v>0</v>
      </c>
      <c r="I41" s="2031">
        <v>0</v>
      </c>
      <c r="J41" s="2031">
        <v>0</v>
      </c>
      <c r="K41" s="2032">
        <v>0</v>
      </c>
      <c r="L41" s="2032">
        <v>0</v>
      </c>
      <c r="M41" s="2033">
        <v>0</v>
      </c>
      <c r="N41" s="2091">
        <v>0</v>
      </c>
      <c r="O41" s="2031">
        <v>77251473</v>
      </c>
      <c r="P41" s="2031">
        <v>274425</v>
      </c>
      <c r="Q41" s="2035">
        <v>88457493</v>
      </c>
      <c r="R41" s="2036" t="s">
        <v>1124</v>
      </c>
      <c r="S41" s="1977"/>
      <c r="T41" s="1955"/>
      <c r="U41" s="1956"/>
      <c r="V41" s="2057"/>
      <c r="W41" s="2090"/>
      <c r="X41" s="2039" t="s">
        <v>1125</v>
      </c>
      <c r="Y41" s="2095">
        <v>28131828</v>
      </c>
      <c r="Z41" s="2096">
        <v>5964293</v>
      </c>
      <c r="AA41" s="2096">
        <v>0</v>
      </c>
      <c r="AB41" s="2091">
        <v>5964293</v>
      </c>
      <c r="AC41" s="2097">
        <v>0</v>
      </c>
      <c r="AD41" s="2097">
        <v>0</v>
      </c>
      <c r="AE41" s="2096">
        <v>0</v>
      </c>
      <c r="AF41" s="2034">
        <v>34096121</v>
      </c>
      <c r="AG41" s="2031">
        <v>54361372</v>
      </c>
      <c r="AH41" s="2031">
        <v>0</v>
      </c>
      <c r="AI41" s="2035">
        <v>0</v>
      </c>
      <c r="AJ41" s="2040" t="s">
        <v>1025</v>
      </c>
      <c r="AK41" s="1960"/>
    </row>
    <row r="42" spans="1:37" s="1961" customFormat="1" ht="16.5" customHeight="1">
      <c r="A42" s="2092"/>
      <c r="B42" s="2013"/>
      <c r="C42" s="2085" t="s">
        <v>898</v>
      </c>
      <c r="D42" s="2031">
        <v>0</v>
      </c>
      <c r="E42" s="2032">
        <v>173694255</v>
      </c>
      <c r="F42" s="2032">
        <v>272900</v>
      </c>
      <c r="G42" s="2032">
        <v>173967155</v>
      </c>
      <c r="H42" s="2032">
        <v>0</v>
      </c>
      <c r="I42" s="2032">
        <v>1771000</v>
      </c>
      <c r="J42" s="2032">
        <v>48413428</v>
      </c>
      <c r="K42" s="2032">
        <v>0</v>
      </c>
      <c r="L42" s="2032">
        <v>26005000</v>
      </c>
      <c r="M42" s="2032">
        <v>26005000</v>
      </c>
      <c r="N42" s="2032">
        <v>74418428</v>
      </c>
      <c r="O42" s="2032">
        <v>77251473</v>
      </c>
      <c r="P42" s="2032">
        <v>8078340</v>
      </c>
      <c r="Q42" s="1950">
        <v>335486396</v>
      </c>
      <c r="R42" s="2036" t="s">
        <v>898</v>
      </c>
      <c r="S42" s="1977"/>
      <c r="T42" s="1955"/>
      <c r="U42" s="1956"/>
      <c r="V42" s="2064"/>
      <c r="W42" s="2093"/>
      <c r="X42" s="2086" t="str">
        <f>+C42</f>
        <v>保険者計</v>
      </c>
      <c r="Y42" s="2098">
        <v>189095710</v>
      </c>
      <c r="Z42" s="2099">
        <v>92029314</v>
      </c>
      <c r="AA42" s="2099">
        <v>0</v>
      </c>
      <c r="AB42" s="2099">
        <v>92029314</v>
      </c>
      <c r="AC42" s="2099">
        <v>0</v>
      </c>
      <c r="AD42" s="2099">
        <v>0</v>
      </c>
      <c r="AE42" s="2100">
        <v>0</v>
      </c>
      <c r="AF42" s="2095">
        <v>281125024</v>
      </c>
      <c r="AG42" s="2095">
        <v>54361372</v>
      </c>
      <c r="AH42" s="2095">
        <v>0</v>
      </c>
      <c r="AI42" s="2095">
        <v>0</v>
      </c>
      <c r="AJ42" s="2040" t="s">
        <v>898</v>
      </c>
      <c r="AK42" s="1960"/>
    </row>
    <row r="43" spans="1:37" s="1961" customFormat="1" ht="16.5" customHeight="1">
      <c r="A43" s="2028">
        <v>73</v>
      </c>
      <c r="B43" s="2029" t="s">
        <v>1026</v>
      </c>
      <c r="C43" s="2030" t="s">
        <v>923</v>
      </c>
      <c r="D43" s="2031">
        <v>0</v>
      </c>
      <c r="E43" s="2032">
        <v>154123856</v>
      </c>
      <c r="F43" s="2033">
        <v>10206486</v>
      </c>
      <c r="G43" s="2033">
        <v>164330342</v>
      </c>
      <c r="H43" s="2031">
        <v>0</v>
      </c>
      <c r="I43" s="2031">
        <v>0</v>
      </c>
      <c r="J43" s="2031">
        <v>37554918</v>
      </c>
      <c r="K43" s="2032"/>
      <c r="L43" s="2032">
        <v>269000</v>
      </c>
      <c r="M43" s="2033">
        <v>0</v>
      </c>
      <c r="N43" s="2034">
        <v>37823918</v>
      </c>
      <c r="O43" s="2031">
        <v>22007919</v>
      </c>
      <c r="P43" s="2031">
        <v>3483424</v>
      </c>
      <c r="Q43" s="2035">
        <v>227645603</v>
      </c>
      <c r="R43" s="2036" t="s">
        <v>926</v>
      </c>
      <c r="S43" s="1977"/>
      <c r="T43" s="1955"/>
      <c r="U43" s="1956"/>
      <c r="V43" s="2037">
        <v>73</v>
      </c>
      <c r="W43" s="2038" t="s">
        <v>1126</v>
      </c>
      <c r="X43" s="2039" t="s">
        <v>1127</v>
      </c>
      <c r="Y43" s="2031">
        <v>136240848</v>
      </c>
      <c r="Z43" s="2033">
        <v>26872761</v>
      </c>
      <c r="AA43" s="2033">
        <v>1157910</v>
      </c>
      <c r="AB43" s="2034">
        <v>28030671</v>
      </c>
      <c r="AC43" s="2032">
        <v>0</v>
      </c>
      <c r="AD43" s="2032">
        <v>37554918</v>
      </c>
      <c r="AE43" s="2033">
        <v>37360</v>
      </c>
      <c r="AF43" s="2034">
        <v>201863797</v>
      </c>
      <c r="AG43" s="2031">
        <v>25781806</v>
      </c>
      <c r="AH43" s="2031">
        <v>16024134</v>
      </c>
      <c r="AI43" s="2035">
        <v>384112535</v>
      </c>
      <c r="AJ43" s="2040" t="s">
        <v>926</v>
      </c>
      <c r="AK43" s="1960"/>
    </row>
    <row r="44" spans="1:37" s="1961" customFormat="1" ht="16.5" customHeight="1">
      <c r="A44" s="1982">
        <v>79</v>
      </c>
      <c r="B44" s="2067" t="s">
        <v>928</v>
      </c>
      <c r="C44" s="2030" t="s">
        <v>929</v>
      </c>
      <c r="D44" s="2031">
        <v>0</v>
      </c>
      <c r="E44" s="2032">
        <v>32282691</v>
      </c>
      <c r="F44" s="2033">
        <v>854606</v>
      </c>
      <c r="G44" s="2033">
        <v>33137297</v>
      </c>
      <c r="H44" s="2031">
        <v>0</v>
      </c>
      <c r="I44" s="2031">
        <v>0</v>
      </c>
      <c r="J44" s="2031">
        <v>26900000</v>
      </c>
      <c r="K44" s="2032">
        <v>0</v>
      </c>
      <c r="L44" s="2032">
        <v>666000</v>
      </c>
      <c r="M44" s="2033">
        <v>0</v>
      </c>
      <c r="N44" s="2034">
        <v>27566000</v>
      </c>
      <c r="O44" s="2031">
        <v>128423</v>
      </c>
      <c r="P44" s="2031">
        <v>1178623</v>
      </c>
      <c r="Q44" s="2035">
        <v>62010343</v>
      </c>
      <c r="R44" s="2036" t="s">
        <v>931</v>
      </c>
      <c r="S44" s="1977"/>
      <c r="T44" s="1955"/>
      <c r="U44" s="1956"/>
      <c r="V44" s="1991">
        <v>79</v>
      </c>
      <c r="W44" s="1992" t="s">
        <v>1128</v>
      </c>
      <c r="X44" s="2039" t="s">
        <v>1129</v>
      </c>
      <c r="Y44" s="2031">
        <v>43463315</v>
      </c>
      <c r="Z44" s="2033">
        <v>22588216</v>
      </c>
      <c r="AA44" s="2033">
        <v>0</v>
      </c>
      <c r="AB44" s="2034">
        <v>22588216</v>
      </c>
      <c r="AC44" s="2032">
        <v>0</v>
      </c>
      <c r="AD44" s="2032">
        <v>0</v>
      </c>
      <c r="AE44" s="2033">
        <v>0</v>
      </c>
      <c r="AF44" s="2034">
        <v>66051531</v>
      </c>
      <c r="AG44" s="2031">
        <v>-4041188</v>
      </c>
      <c r="AH44" s="2031">
        <v>0</v>
      </c>
      <c r="AI44" s="2035">
        <v>0</v>
      </c>
      <c r="AJ44" s="2040" t="s">
        <v>931</v>
      </c>
      <c r="AK44" s="1960"/>
    </row>
    <row r="45" spans="1:37" s="1961" customFormat="1" ht="16.5" customHeight="1">
      <c r="A45" s="1996"/>
      <c r="B45" s="2068"/>
      <c r="C45" s="2101" t="s">
        <v>932</v>
      </c>
      <c r="D45" s="2102">
        <v>0</v>
      </c>
      <c r="E45" s="2103">
        <v>5594827</v>
      </c>
      <c r="F45" s="2094">
        <v>16752</v>
      </c>
      <c r="G45" s="2094">
        <v>5611579</v>
      </c>
      <c r="H45" s="2102">
        <v>0</v>
      </c>
      <c r="I45" s="2102">
        <v>0</v>
      </c>
      <c r="J45" s="2102">
        <v>0</v>
      </c>
      <c r="K45" s="2103">
        <v>0</v>
      </c>
      <c r="L45" s="2103">
        <v>2826000</v>
      </c>
      <c r="M45" s="2094">
        <v>2826000</v>
      </c>
      <c r="N45" s="2091">
        <v>2826000</v>
      </c>
      <c r="O45" s="2102">
        <v>0</v>
      </c>
      <c r="P45" s="2102">
        <v>164690</v>
      </c>
      <c r="Q45" s="2104">
        <v>8602269</v>
      </c>
      <c r="R45" s="2105" t="s">
        <v>934</v>
      </c>
      <c r="S45" s="1977"/>
      <c r="T45" s="1955"/>
      <c r="U45" s="1956"/>
      <c r="V45" s="2005"/>
      <c r="W45" s="2006"/>
      <c r="X45" s="2106" t="s">
        <v>1130</v>
      </c>
      <c r="Y45" s="2102">
        <v>640932</v>
      </c>
      <c r="Z45" s="2094">
        <v>3773006</v>
      </c>
      <c r="AA45" s="2094">
        <v>0</v>
      </c>
      <c r="AB45" s="2091">
        <v>3773006</v>
      </c>
      <c r="AC45" s="2103">
        <v>0</v>
      </c>
      <c r="AD45" s="2103">
        <v>0</v>
      </c>
      <c r="AE45" s="2094">
        <v>0</v>
      </c>
      <c r="AF45" s="2091">
        <v>4413938</v>
      </c>
      <c r="AG45" s="2102">
        <v>4188331</v>
      </c>
      <c r="AH45" s="2102">
        <v>0</v>
      </c>
      <c r="AI45" s="2104">
        <v>0</v>
      </c>
      <c r="AJ45" s="2107" t="s">
        <v>934</v>
      </c>
      <c r="AK45" s="1960"/>
    </row>
    <row r="46" spans="1:37" s="1961" customFormat="1" ht="16.5" customHeight="1">
      <c r="A46" s="1996"/>
      <c r="B46" s="2068"/>
      <c r="C46" s="2108" t="s">
        <v>1030</v>
      </c>
      <c r="D46" s="2102">
        <v>0</v>
      </c>
      <c r="E46" s="2103">
        <v>66510588</v>
      </c>
      <c r="F46" s="2094">
        <v>1455628</v>
      </c>
      <c r="G46" s="2091">
        <v>67966216</v>
      </c>
      <c r="H46" s="2102">
        <v>0</v>
      </c>
      <c r="I46" s="2102">
        <v>426000</v>
      </c>
      <c r="J46" s="2102">
        <v>11085000</v>
      </c>
      <c r="K46" s="2103">
        <v>0</v>
      </c>
      <c r="L46" s="2103">
        <v>13830000</v>
      </c>
      <c r="M46" s="2094">
        <v>13830000</v>
      </c>
      <c r="N46" s="2091">
        <v>24915000</v>
      </c>
      <c r="O46" s="2102">
        <v>158835</v>
      </c>
      <c r="P46" s="2102">
        <v>2856218</v>
      </c>
      <c r="Q46" s="2109">
        <v>96322269</v>
      </c>
      <c r="R46" s="2105" t="s">
        <v>1131</v>
      </c>
      <c r="S46" s="1977"/>
      <c r="T46" s="1955"/>
      <c r="U46" s="1956"/>
      <c r="V46" s="2005"/>
      <c r="W46" s="2006"/>
      <c r="X46" s="2110" t="s">
        <v>1132</v>
      </c>
      <c r="Y46" s="2111">
        <v>55745286</v>
      </c>
      <c r="Z46" s="2091">
        <v>40425691</v>
      </c>
      <c r="AA46" s="2094">
        <v>0</v>
      </c>
      <c r="AB46" s="2091">
        <v>40425691</v>
      </c>
      <c r="AC46" s="2112">
        <v>0</v>
      </c>
      <c r="AD46" s="2112">
        <v>0</v>
      </c>
      <c r="AE46" s="2091">
        <v>0</v>
      </c>
      <c r="AF46" s="2091">
        <v>96170977</v>
      </c>
      <c r="AG46" s="2111">
        <v>151292</v>
      </c>
      <c r="AH46" s="2111">
        <v>0</v>
      </c>
      <c r="AI46" s="2109">
        <v>0</v>
      </c>
      <c r="AJ46" s="2107" t="s">
        <v>938</v>
      </c>
      <c r="AK46" s="1960"/>
    </row>
    <row r="47" spans="1:37" s="1961" customFormat="1" ht="16.5" customHeight="1">
      <c r="A47" s="1996"/>
      <c r="B47" s="2068"/>
      <c r="C47" s="2101" t="s">
        <v>1032</v>
      </c>
      <c r="D47" s="2102">
        <v>0</v>
      </c>
      <c r="E47" s="2103">
        <v>27760468</v>
      </c>
      <c r="F47" s="2094">
        <v>483742</v>
      </c>
      <c r="G47" s="2094">
        <v>28244210</v>
      </c>
      <c r="H47" s="2102">
        <v>0</v>
      </c>
      <c r="I47" s="2102">
        <v>588000</v>
      </c>
      <c r="J47" s="2102">
        <v>4550000</v>
      </c>
      <c r="K47" s="2103">
        <v>0</v>
      </c>
      <c r="L47" s="2103">
        <v>11062000</v>
      </c>
      <c r="M47" s="2094">
        <v>11062000</v>
      </c>
      <c r="N47" s="2091">
        <v>15612000</v>
      </c>
      <c r="O47" s="2102">
        <v>137979</v>
      </c>
      <c r="P47" s="2102">
        <v>954234</v>
      </c>
      <c r="Q47" s="2104">
        <v>45536423</v>
      </c>
      <c r="R47" s="2105" t="s">
        <v>942</v>
      </c>
      <c r="S47" s="1977"/>
      <c r="T47" s="1955"/>
      <c r="U47" s="1956"/>
      <c r="V47" s="2005"/>
      <c r="W47" s="2006"/>
      <c r="X47" s="2106" t="s">
        <v>1133</v>
      </c>
      <c r="Y47" s="2102">
        <v>27160975</v>
      </c>
      <c r="Z47" s="2094">
        <v>18238860</v>
      </c>
      <c r="AA47" s="2094">
        <v>0</v>
      </c>
      <c r="AB47" s="2091">
        <v>18238860</v>
      </c>
      <c r="AC47" s="2103">
        <v>0</v>
      </c>
      <c r="AD47" s="2103">
        <v>0</v>
      </c>
      <c r="AE47" s="2094">
        <v>0</v>
      </c>
      <c r="AF47" s="2091">
        <v>45399835</v>
      </c>
      <c r="AG47" s="2102">
        <v>136588</v>
      </c>
      <c r="AH47" s="2102">
        <v>0</v>
      </c>
      <c r="AI47" s="2104">
        <v>0</v>
      </c>
      <c r="AJ47" s="2107" t="s">
        <v>942</v>
      </c>
      <c r="AK47" s="1960"/>
    </row>
    <row r="48" spans="1:37" s="1961" customFormat="1" ht="16.5" customHeight="1">
      <c r="A48" s="2012"/>
      <c r="B48" s="2084"/>
      <c r="C48" s="2113" t="s">
        <v>1134</v>
      </c>
      <c r="D48" s="1950">
        <v>0</v>
      </c>
      <c r="E48" s="2114">
        <v>132148574</v>
      </c>
      <c r="F48" s="2114">
        <v>2810728</v>
      </c>
      <c r="G48" s="1923">
        <v>134959302</v>
      </c>
      <c r="H48" s="1950">
        <v>0</v>
      </c>
      <c r="I48" s="1950">
        <v>1014000</v>
      </c>
      <c r="J48" s="1950">
        <v>42535000</v>
      </c>
      <c r="K48" s="2114">
        <v>0</v>
      </c>
      <c r="L48" s="1923">
        <v>28384000</v>
      </c>
      <c r="M48" s="2114">
        <v>27718000</v>
      </c>
      <c r="N48" s="1923">
        <v>70919000</v>
      </c>
      <c r="O48" s="1950">
        <v>56102000</v>
      </c>
      <c r="P48" s="1950">
        <v>5602370</v>
      </c>
      <c r="Q48" s="1950">
        <v>268596672</v>
      </c>
      <c r="R48" s="2072" t="s">
        <v>1134</v>
      </c>
      <c r="S48" s="1977"/>
      <c r="T48" s="1955"/>
      <c r="U48" s="1956"/>
      <c r="V48" s="2020"/>
      <c r="W48" s="2021"/>
      <c r="X48" s="2115" t="str">
        <f>+C48</f>
        <v>保険者計</v>
      </c>
      <c r="Y48" s="1950">
        <v>127010508</v>
      </c>
      <c r="Z48" s="1952">
        <v>85025773</v>
      </c>
      <c r="AA48" s="1952">
        <v>0</v>
      </c>
      <c r="AB48" s="2071">
        <v>85025773</v>
      </c>
      <c r="AC48" s="1951">
        <v>0</v>
      </c>
      <c r="AD48" s="1951">
        <v>0</v>
      </c>
      <c r="AE48" s="1952">
        <v>0</v>
      </c>
      <c r="AF48" s="2071">
        <v>212036281</v>
      </c>
      <c r="AG48" s="1950">
        <v>435023</v>
      </c>
      <c r="AH48" s="1950">
        <v>0</v>
      </c>
      <c r="AI48" s="1958">
        <v>0</v>
      </c>
      <c r="AJ48" s="2074" t="s">
        <v>898</v>
      </c>
      <c r="AK48" s="1960"/>
    </row>
    <row r="49" spans="1:37" s="1961" customFormat="1" ht="16.5" customHeight="1">
      <c r="A49" s="2087">
        <v>86</v>
      </c>
      <c r="B49" s="1983" t="s">
        <v>709</v>
      </c>
      <c r="C49" s="2030" t="s">
        <v>944</v>
      </c>
      <c r="D49" s="2031">
        <v>0</v>
      </c>
      <c r="E49" s="2032">
        <v>89700731</v>
      </c>
      <c r="F49" s="2033">
        <v>20948975</v>
      </c>
      <c r="G49" s="2033">
        <v>110649706</v>
      </c>
      <c r="H49" s="2031">
        <v>0</v>
      </c>
      <c r="I49" s="2031">
        <v>1458000</v>
      </c>
      <c r="J49" s="2031">
        <v>6872737</v>
      </c>
      <c r="K49" s="2032">
        <v>0</v>
      </c>
      <c r="L49" s="2032">
        <v>0</v>
      </c>
      <c r="M49" s="2033">
        <v>0</v>
      </c>
      <c r="N49" s="2034">
        <v>6872737</v>
      </c>
      <c r="O49" s="2031">
        <v>0</v>
      </c>
      <c r="P49" s="2031">
        <v>7197411</v>
      </c>
      <c r="Q49" s="2035">
        <v>126177854</v>
      </c>
      <c r="R49" s="2036" t="s">
        <v>947</v>
      </c>
      <c r="S49" s="1977"/>
      <c r="T49" s="1955"/>
      <c r="U49" s="1956"/>
      <c r="V49" s="2051">
        <v>86</v>
      </c>
      <c r="W49" s="2088" t="s">
        <v>1135</v>
      </c>
      <c r="X49" s="2039" t="s">
        <v>1136</v>
      </c>
      <c r="Y49" s="2031">
        <v>110619552</v>
      </c>
      <c r="Z49" s="2033">
        <v>15523310</v>
      </c>
      <c r="AA49" s="2033">
        <v>0</v>
      </c>
      <c r="AB49" s="2034">
        <v>15523310</v>
      </c>
      <c r="AC49" s="2032">
        <v>0</v>
      </c>
      <c r="AD49" s="2032">
        <v>0</v>
      </c>
      <c r="AE49" s="2033">
        <v>0</v>
      </c>
      <c r="AF49" s="2034">
        <v>126142862</v>
      </c>
      <c r="AG49" s="2031">
        <v>34992</v>
      </c>
      <c r="AH49" s="2031">
        <v>0</v>
      </c>
      <c r="AI49" s="2035">
        <v>0</v>
      </c>
      <c r="AJ49" s="2040" t="s">
        <v>947</v>
      </c>
      <c r="AK49" s="1960"/>
    </row>
    <row r="50" spans="1:37" s="1961" customFormat="1" ht="16.5" customHeight="1">
      <c r="A50" s="2089"/>
      <c r="B50" s="1997"/>
      <c r="C50" s="2082" t="s">
        <v>948</v>
      </c>
      <c r="D50" s="2018">
        <v>0</v>
      </c>
      <c r="E50" s="2075">
        <v>5279566</v>
      </c>
      <c r="F50" s="2076">
        <v>0</v>
      </c>
      <c r="G50" s="2076">
        <v>5279566</v>
      </c>
      <c r="H50" s="2018">
        <v>0</v>
      </c>
      <c r="I50" s="2018">
        <v>0</v>
      </c>
      <c r="J50" s="2018">
        <v>0</v>
      </c>
      <c r="K50" s="2075">
        <v>0</v>
      </c>
      <c r="L50" s="2075">
        <v>0</v>
      </c>
      <c r="M50" s="2076">
        <v>0</v>
      </c>
      <c r="N50" s="2077">
        <v>0</v>
      </c>
      <c r="O50" s="2018">
        <v>0</v>
      </c>
      <c r="P50" s="2018">
        <v>0</v>
      </c>
      <c r="Q50" s="2081">
        <v>5279566</v>
      </c>
      <c r="R50" s="2019" t="s">
        <v>951</v>
      </c>
      <c r="S50" s="1977"/>
      <c r="T50" s="1955"/>
      <c r="U50" s="1956"/>
      <c r="V50" s="2057"/>
      <c r="W50" s="2090"/>
      <c r="X50" s="2083" t="s">
        <v>1137</v>
      </c>
      <c r="Y50" s="2018">
        <v>1561593</v>
      </c>
      <c r="Z50" s="2076">
        <v>3717973</v>
      </c>
      <c r="AA50" s="2076">
        <v>0</v>
      </c>
      <c r="AB50" s="2077">
        <v>3717973</v>
      </c>
      <c r="AC50" s="2075">
        <v>0</v>
      </c>
      <c r="AD50" s="2075">
        <v>0</v>
      </c>
      <c r="AE50" s="2076">
        <v>0</v>
      </c>
      <c r="AF50" s="2077">
        <v>5279566</v>
      </c>
      <c r="AG50" s="2018">
        <v>0</v>
      </c>
      <c r="AH50" s="2018">
        <v>0</v>
      </c>
      <c r="AI50" s="2081">
        <v>0</v>
      </c>
      <c r="AJ50" s="2027" t="s">
        <v>951</v>
      </c>
      <c r="AK50" s="1960"/>
    </row>
    <row r="51" spans="1:37" s="1961" customFormat="1" ht="16.5" customHeight="1">
      <c r="A51" s="2092"/>
      <c r="B51" s="2013"/>
      <c r="C51" s="2014" t="s">
        <v>1003</v>
      </c>
      <c r="D51" s="2018">
        <v>0</v>
      </c>
      <c r="E51" s="2075">
        <v>94980297</v>
      </c>
      <c r="F51" s="2076">
        <v>20948975</v>
      </c>
      <c r="G51" s="2077">
        <v>115929272</v>
      </c>
      <c r="H51" s="2018">
        <v>0</v>
      </c>
      <c r="I51" s="2018">
        <v>1458000</v>
      </c>
      <c r="J51" s="2018">
        <v>6872737</v>
      </c>
      <c r="K51" s="2075">
        <v>0</v>
      </c>
      <c r="L51" s="2075">
        <v>0</v>
      </c>
      <c r="M51" s="2076">
        <v>0</v>
      </c>
      <c r="N51" s="2077">
        <v>6872737</v>
      </c>
      <c r="O51" s="2018">
        <v>0</v>
      </c>
      <c r="P51" s="2018">
        <v>7197411</v>
      </c>
      <c r="Q51" s="2079">
        <v>131457420</v>
      </c>
      <c r="R51" s="2063" t="s">
        <v>1003</v>
      </c>
      <c r="S51" s="1977"/>
      <c r="T51" s="1955"/>
      <c r="U51" s="1956"/>
      <c r="V51" s="2064"/>
      <c r="W51" s="2093"/>
      <c r="X51" s="2022" t="str">
        <f>+C51</f>
        <v>勘定計</v>
      </c>
      <c r="Y51" s="2116">
        <v>112181145</v>
      </c>
      <c r="Z51" s="2078">
        <v>19241283</v>
      </c>
      <c r="AA51" s="2078">
        <v>0</v>
      </c>
      <c r="AB51" s="2078">
        <v>19241283</v>
      </c>
      <c r="AC51" s="2024">
        <v>0</v>
      </c>
      <c r="AD51" s="2024">
        <v>0</v>
      </c>
      <c r="AE51" s="2078">
        <v>0</v>
      </c>
      <c r="AF51" s="2078">
        <v>131422428</v>
      </c>
      <c r="AG51" s="2116">
        <v>34992</v>
      </c>
      <c r="AH51" s="2116">
        <v>0</v>
      </c>
      <c r="AI51" s="2117">
        <v>0</v>
      </c>
      <c r="AJ51" s="2066" t="s">
        <v>1003</v>
      </c>
      <c r="AK51" s="1960"/>
    </row>
    <row r="52" spans="1:37" s="1961" customFormat="1" ht="16.5" customHeight="1">
      <c r="A52" s="2087">
        <v>93</v>
      </c>
      <c r="B52" s="1983" t="s">
        <v>549</v>
      </c>
      <c r="C52" s="2030" t="s">
        <v>952</v>
      </c>
      <c r="D52" s="2031">
        <v>0</v>
      </c>
      <c r="E52" s="2032">
        <v>32061726</v>
      </c>
      <c r="F52" s="2033">
        <v>1281410</v>
      </c>
      <c r="G52" s="2033">
        <v>33343136</v>
      </c>
      <c r="H52" s="2031">
        <v>0</v>
      </c>
      <c r="I52" s="2031">
        <v>0</v>
      </c>
      <c r="J52" s="2031">
        <v>9257877</v>
      </c>
      <c r="K52" s="2032">
        <v>0</v>
      </c>
      <c r="L52" s="2032">
        <v>903000</v>
      </c>
      <c r="M52" s="2033">
        <v>0</v>
      </c>
      <c r="N52" s="2034">
        <v>10160877</v>
      </c>
      <c r="O52" s="2031">
        <v>15719</v>
      </c>
      <c r="P52" s="2031">
        <v>1190429</v>
      </c>
      <c r="Q52" s="2035">
        <v>44710161</v>
      </c>
      <c r="R52" s="2036" t="s">
        <v>954</v>
      </c>
      <c r="S52" s="1977"/>
      <c r="T52" s="1955"/>
      <c r="U52" s="1956"/>
      <c r="V52" s="2051">
        <v>93</v>
      </c>
      <c r="W52" s="2088" t="s">
        <v>1138</v>
      </c>
      <c r="X52" s="2039" t="s">
        <v>1139</v>
      </c>
      <c r="Y52" s="2031">
        <v>26080445</v>
      </c>
      <c r="Z52" s="2033">
        <v>8344952</v>
      </c>
      <c r="AA52" s="2033">
        <v>0</v>
      </c>
      <c r="AB52" s="2034">
        <v>8344952</v>
      </c>
      <c r="AC52" s="2032">
        <v>0</v>
      </c>
      <c r="AD52" s="2032">
        <v>0</v>
      </c>
      <c r="AE52" s="2033">
        <v>0</v>
      </c>
      <c r="AF52" s="2034">
        <v>34425397</v>
      </c>
      <c r="AG52" s="2031">
        <v>10284764</v>
      </c>
      <c r="AH52" s="2031">
        <v>0</v>
      </c>
      <c r="AI52" s="2035">
        <v>0</v>
      </c>
      <c r="AJ52" s="2040" t="s">
        <v>954</v>
      </c>
      <c r="AK52" s="1960"/>
    </row>
    <row r="53" spans="1:37" s="1961" customFormat="1" ht="16.5" customHeight="1">
      <c r="A53" s="2089"/>
      <c r="B53" s="1997"/>
      <c r="C53" s="1998" t="s">
        <v>955</v>
      </c>
      <c r="D53" s="1999">
        <v>0</v>
      </c>
      <c r="E53" s="2000">
        <v>1010387</v>
      </c>
      <c r="F53" s="2001">
        <v>17300</v>
      </c>
      <c r="G53" s="2001">
        <v>1027687</v>
      </c>
      <c r="H53" s="1999">
        <v>0</v>
      </c>
      <c r="I53" s="1999">
        <v>0</v>
      </c>
      <c r="J53" s="1999">
        <v>1305970</v>
      </c>
      <c r="K53" s="2000">
        <v>0</v>
      </c>
      <c r="L53" s="2000">
        <v>1340000</v>
      </c>
      <c r="M53" s="2001">
        <v>1340000</v>
      </c>
      <c r="N53" s="2003">
        <v>2645970</v>
      </c>
      <c r="O53" s="1999">
        <v>2217</v>
      </c>
      <c r="P53" s="1999">
        <v>9720</v>
      </c>
      <c r="Q53" s="2002">
        <v>3685594</v>
      </c>
      <c r="R53" s="2004" t="s">
        <v>957</v>
      </c>
      <c r="S53" s="1977"/>
      <c r="T53" s="1955"/>
      <c r="U53" s="1956"/>
      <c r="V53" s="2057"/>
      <c r="W53" s="2090"/>
      <c r="X53" s="2083" t="s">
        <v>1140</v>
      </c>
      <c r="Y53" s="2018">
        <v>3679060</v>
      </c>
      <c r="Z53" s="2076">
        <v>173653</v>
      </c>
      <c r="AA53" s="2076">
        <v>0</v>
      </c>
      <c r="AB53" s="2077">
        <v>173653</v>
      </c>
      <c r="AC53" s="2075">
        <v>0</v>
      </c>
      <c r="AD53" s="2075">
        <v>1112732</v>
      </c>
      <c r="AE53" s="2076">
        <v>0</v>
      </c>
      <c r="AF53" s="2077">
        <v>4965445</v>
      </c>
      <c r="AG53" s="2008">
        <v>-1279851</v>
      </c>
      <c r="AH53" s="2018">
        <v>0</v>
      </c>
      <c r="AI53" s="2081">
        <v>0</v>
      </c>
      <c r="AJ53" s="2027" t="s">
        <v>957</v>
      </c>
      <c r="AK53" s="1960"/>
    </row>
    <row r="54" spans="1:37" s="1961" customFormat="1" ht="16.5" customHeight="1">
      <c r="A54" s="2089"/>
      <c r="B54" s="1997"/>
      <c r="C54" s="1998" t="s">
        <v>958</v>
      </c>
      <c r="D54" s="1999">
        <v>0</v>
      </c>
      <c r="E54" s="2000">
        <v>17691456</v>
      </c>
      <c r="F54" s="2001">
        <v>391898</v>
      </c>
      <c r="G54" s="2001">
        <v>18083354</v>
      </c>
      <c r="H54" s="1999">
        <v>0</v>
      </c>
      <c r="I54" s="1999">
        <v>627000</v>
      </c>
      <c r="J54" s="1999">
        <v>13466003</v>
      </c>
      <c r="K54" s="2000">
        <v>0</v>
      </c>
      <c r="L54" s="2000">
        <v>11240000</v>
      </c>
      <c r="M54" s="2001">
        <v>11240000</v>
      </c>
      <c r="N54" s="2003">
        <v>24706003</v>
      </c>
      <c r="O54" s="1999">
        <v>22863</v>
      </c>
      <c r="P54" s="1999">
        <v>800936</v>
      </c>
      <c r="Q54" s="2002">
        <v>44240156</v>
      </c>
      <c r="R54" s="2004" t="s">
        <v>960</v>
      </c>
      <c r="S54" s="1977"/>
      <c r="T54" s="1955"/>
      <c r="U54" s="1956"/>
      <c r="V54" s="2057"/>
      <c r="W54" s="2090"/>
      <c r="X54" s="2007" t="s">
        <v>1141</v>
      </c>
      <c r="Y54" s="2008">
        <v>41775567</v>
      </c>
      <c r="Z54" s="2003">
        <v>9670181</v>
      </c>
      <c r="AA54" s="2003">
        <v>0</v>
      </c>
      <c r="AB54" s="2003">
        <v>9670181</v>
      </c>
      <c r="AC54" s="2000">
        <v>0</v>
      </c>
      <c r="AD54" s="2009">
        <v>0</v>
      </c>
      <c r="AE54" s="2003">
        <v>0</v>
      </c>
      <c r="AF54" s="2003">
        <v>51445748</v>
      </c>
      <c r="AG54" s="2008">
        <v>-7205592</v>
      </c>
      <c r="AH54" s="2008">
        <v>0</v>
      </c>
      <c r="AI54" s="2010">
        <v>0</v>
      </c>
      <c r="AJ54" s="2011" t="s">
        <v>960</v>
      </c>
      <c r="AK54" s="1960"/>
    </row>
    <row r="55" spans="1:37" s="1961" customFormat="1" ht="16.5" customHeight="1">
      <c r="A55" s="2089"/>
      <c r="B55" s="1997"/>
      <c r="C55" s="1998" t="s">
        <v>961</v>
      </c>
      <c r="D55" s="1999">
        <v>0</v>
      </c>
      <c r="E55" s="2000">
        <v>31302432</v>
      </c>
      <c r="F55" s="2001">
        <v>451830</v>
      </c>
      <c r="G55" s="2001">
        <v>31754262</v>
      </c>
      <c r="H55" s="1999">
        <v>0</v>
      </c>
      <c r="I55" s="1999">
        <v>0</v>
      </c>
      <c r="J55" s="1999">
        <v>10970149</v>
      </c>
      <c r="K55" s="2000">
        <v>0</v>
      </c>
      <c r="L55" s="2000">
        <v>6555000</v>
      </c>
      <c r="M55" s="2001">
        <v>6555000</v>
      </c>
      <c r="N55" s="2003">
        <v>17525149</v>
      </c>
      <c r="O55" s="1999">
        <v>18626</v>
      </c>
      <c r="P55" s="1999">
        <v>950683</v>
      </c>
      <c r="Q55" s="2002">
        <v>50248720</v>
      </c>
      <c r="R55" s="2004" t="s">
        <v>1142</v>
      </c>
      <c r="S55" s="1977"/>
      <c r="T55" s="1955"/>
      <c r="U55" s="1956"/>
      <c r="V55" s="2057"/>
      <c r="W55" s="2090"/>
      <c r="X55" s="2007" t="s">
        <v>1143</v>
      </c>
      <c r="Y55" s="2008">
        <v>31400998</v>
      </c>
      <c r="Z55" s="2003">
        <v>18851848</v>
      </c>
      <c r="AA55" s="2003">
        <v>0</v>
      </c>
      <c r="AB55" s="2003">
        <v>18851848</v>
      </c>
      <c r="AC55" s="2000">
        <v>0</v>
      </c>
      <c r="AD55" s="2009">
        <v>1699496</v>
      </c>
      <c r="AE55" s="2003">
        <v>0</v>
      </c>
      <c r="AF55" s="2003">
        <v>51952342</v>
      </c>
      <c r="AG55" s="2008">
        <v>-1703622</v>
      </c>
      <c r="AH55" s="2008">
        <v>0</v>
      </c>
      <c r="AI55" s="2010">
        <v>0</v>
      </c>
      <c r="AJ55" s="2011" t="s">
        <v>962</v>
      </c>
      <c r="AK55" s="1960"/>
    </row>
    <row r="56" spans="1:36" ht="16.5" customHeight="1">
      <c r="A56" s="2092"/>
      <c r="B56" s="2013"/>
      <c r="C56" s="2113" t="s">
        <v>1003</v>
      </c>
      <c r="D56" s="1950">
        <v>0</v>
      </c>
      <c r="E56" s="1951">
        <v>82066001</v>
      </c>
      <c r="F56" s="1952">
        <v>2142438</v>
      </c>
      <c r="G56" s="1952">
        <v>84208439</v>
      </c>
      <c r="H56" s="1950">
        <v>0</v>
      </c>
      <c r="I56" s="1950">
        <v>627000</v>
      </c>
      <c r="J56" s="1950">
        <v>34999999</v>
      </c>
      <c r="K56" s="1951">
        <v>0</v>
      </c>
      <c r="L56" s="1951">
        <v>20038000</v>
      </c>
      <c r="M56" s="1952">
        <v>19135000</v>
      </c>
      <c r="N56" s="2118">
        <v>55037999</v>
      </c>
      <c r="O56" s="1950">
        <v>59425</v>
      </c>
      <c r="P56" s="1950">
        <v>2951768</v>
      </c>
      <c r="Q56" s="1958">
        <v>142884631</v>
      </c>
      <c r="R56" s="2119" t="s">
        <v>1003</v>
      </c>
      <c r="S56" s="1977"/>
      <c r="T56" s="1955"/>
      <c r="U56" s="1956"/>
      <c r="V56" s="2064"/>
      <c r="W56" s="2093"/>
      <c r="X56" s="2115" t="str">
        <f>+C56</f>
        <v>勘定計</v>
      </c>
      <c r="Y56" s="2120">
        <v>102936070</v>
      </c>
      <c r="Z56" s="2121">
        <v>37040634</v>
      </c>
      <c r="AA56" s="2121">
        <v>0</v>
      </c>
      <c r="AB56" s="2121">
        <v>37040634</v>
      </c>
      <c r="AC56" s="2122">
        <v>0</v>
      </c>
      <c r="AD56" s="2122">
        <v>2812228</v>
      </c>
      <c r="AE56" s="2121">
        <v>0</v>
      </c>
      <c r="AF56" s="2121">
        <v>142788932</v>
      </c>
      <c r="AG56" s="2123">
        <v>95699</v>
      </c>
      <c r="AH56" s="2120">
        <v>0</v>
      </c>
      <c r="AI56" s="2124">
        <v>0</v>
      </c>
      <c r="AJ56" s="2125" t="s">
        <v>1003</v>
      </c>
    </row>
    <row r="57" spans="1:36" ht="16.5" customHeight="1" thickBot="1">
      <c r="A57" s="2126">
        <v>95</v>
      </c>
      <c r="B57" s="2127" t="s">
        <v>963</v>
      </c>
      <c r="C57" s="2128" t="s">
        <v>964</v>
      </c>
      <c r="D57" s="2129">
        <v>0</v>
      </c>
      <c r="E57" s="2130">
        <v>66452255</v>
      </c>
      <c r="F57" s="2131">
        <v>1842250</v>
      </c>
      <c r="G57" s="2131">
        <v>68294505</v>
      </c>
      <c r="H57" s="2129">
        <v>0</v>
      </c>
      <c r="I57" s="2129">
        <v>0</v>
      </c>
      <c r="J57" s="2129">
        <v>12503000</v>
      </c>
      <c r="K57" s="2130">
        <v>0</v>
      </c>
      <c r="L57" s="2130">
        <v>3575000</v>
      </c>
      <c r="M57" s="2131">
        <v>3575000</v>
      </c>
      <c r="N57" s="2132">
        <v>16078000</v>
      </c>
      <c r="O57" s="2129">
        <v>7502794</v>
      </c>
      <c r="P57" s="2129">
        <v>898793</v>
      </c>
      <c r="Q57" s="2133">
        <v>92774092</v>
      </c>
      <c r="R57" s="2134" t="s">
        <v>967</v>
      </c>
      <c r="S57" s="1977"/>
      <c r="T57" s="1955"/>
      <c r="U57" s="1956"/>
      <c r="V57" s="2135">
        <v>95</v>
      </c>
      <c r="W57" s="2136" t="s">
        <v>1144</v>
      </c>
      <c r="X57" s="2137" t="s">
        <v>1145</v>
      </c>
      <c r="Y57" s="2129">
        <v>43392484</v>
      </c>
      <c r="Z57" s="2131">
        <v>34402239</v>
      </c>
      <c r="AA57" s="2131">
        <v>0</v>
      </c>
      <c r="AB57" s="2132">
        <v>34402239</v>
      </c>
      <c r="AC57" s="2130">
        <v>0</v>
      </c>
      <c r="AD57" s="2130">
        <v>422985</v>
      </c>
      <c r="AE57" s="2131">
        <v>7502074</v>
      </c>
      <c r="AF57" s="2132">
        <v>85719782</v>
      </c>
      <c r="AG57" s="2129">
        <v>7054310</v>
      </c>
      <c r="AH57" s="2129">
        <v>50047</v>
      </c>
      <c r="AI57" s="2133">
        <v>2343947</v>
      </c>
      <c r="AJ57" s="2138" t="s">
        <v>967</v>
      </c>
    </row>
    <row r="58" spans="1:36" ht="16.5" customHeight="1">
      <c r="A58" s="2139"/>
      <c r="B58" s="2139"/>
      <c r="C58" s="2140"/>
      <c r="D58" s="1923"/>
      <c r="E58" s="1923"/>
      <c r="F58" s="1923"/>
      <c r="G58" s="1923"/>
      <c r="H58" s="1923"/>
      <c r="I58" s="1923"/>
      <c r="J58" s="1923"/>
      <c r="K58" s="1923"/>
      <c r="L58" s="1923"/>
      <c r="M58" s="1923"/>
      <c r="N58" s="1956"/>
      <c r="O58" s="1923"/>
      <c r="P58" s="1955" t="s">
        <v>1146</v>
      </c>
      <c r="Q58" s="1923"/>
      <c r="R58" s="2141"/>
      <c r="S58" s="2141"/>
      <c r="T58" s="1955"/>
      <c r="U58" s="1956"/>
      <c r="V58" s="2141"/>
      <c r="W58" s="2141"/>
      <c r="X58" s="2142"/>
      <c r="Y58" s="1923"/>
      <c r="Z58" s="1923"/>
      <c r="AA58" s="1923"/>
      <c r="AB58" s="1955"/>
      <c r="AC58" s="1923"/>
      <c r="AD58" s="1923"/>
      <c r="AE58" s="1923"/>
      <c r="AF58" s="1955"/>
      <c r="AG58" s="1923"/>
      <c r="AH58" s="1955" t="s">
        <v>1146</v>
      </c>
      <c r="AI58" s="1923"/>
      <c r="AJ58" s="2139"/>
    </row>
    <row r="59" spans="2:41" ht="13.5">
      <c r="B59" s="2144"/>
      <c r="C59" s="2144"/>
      <c r="D59" s="2144"/>
      <c r="E59" s="2144"/>
      <c r="F59" s="2144"/>
      <c r="G59" s="2144"/>
      <c r="H59" s="2144"/>
      <c r="I59" s="2144"/>
      <c r="J59" s="2144"/>
      <c r="K59" s="2144"/>
      <c r="L59" s="2144"/>
      <c r="M59" s="2144"/>
      <c r="N59" s="2144"/>
      <c r="O59" s="2144"/>
      <c r="P59" s="2144"/>
      <c r="Q59" s="2144"/>
      <c r="R59" s="2144"/>
      <c r="S59" s="2144"/>
      <c r="T59" s="2144"/>
      <c r="U59" s="2144"/>
      <c r="V59" s="2144"/>
      <c r="W59" s="2144"/>
      <c r="X59" s="2144"/>
      <c r="Y59" s="2144"/>
      <c r="Z59" s="2144"/>
      <c r="AA59" s="2144"/>
      <c r="AB59" s="2145"/>
      <c r="AC59" s="2146"/>
      <c r="AD59" s="2146"/>
      <c r="AE59" s="1924"/>
      <c r="AF59" s="1924"/>
      <c r="AG59" s="1924"/>
      <c r="AH59" s="1756"/>
      <c r="AI59" s="1924"/>
      <c r="AJ59" s="25"/>
      <c r="AK59" s="2147"/>
      <c r="AN59" s="2147"/>
      <c r="AO59" s="2147"/>
    </row>
    <row r="60" spans="2:36" ht="13.5">
      <c r="B60" s="2144"/>
      <c r="C60" s="2144"/>
      <c r="D60" s="2144"/>
      <c r="E60" s="2144"/>
      <c r="F60" s="2144"/>
      <c r="G60" s="2144"/>
      <c r="H60" s="2144"/>
      <c r="I60" s="2144"/>
      <c r="J60" s="2144"/>
      <c r="K60" s="2144"/>
      <c r="L60" s="2144"/>
      <c r="M60" s="2144"/>
      <c r="N60" s="2144"/>
      <c r="O60" s="2144"/>
      <c r="P60" s="2144"/>
      <c r="Q60" s="2144"/>
      <c r="R60" s="2144"/>
      <c r="S60" s="2144"/>
      <c r="T60" s="2144"/>
      <c r="U60" s="2144"/>
      <c r="V60" s="2144"/>
      <c r="W60" s="2144"/>
      <c r="X60" s="2144"/>
      <c r="Y60" s="2144"/>
      <c r="Z60" s="2144"/>
      <c r="AA60" s="2144"/>
      <c r="AB60" s="2144"/>
      <c r="AC60" s="2145"/>
      <c r="AD60" s="2146"/>
      <c r="AE60" s="2146"/>
      <c r="AF60" s="1924"/>
      <c r="AG60" s="2148"/>
      <c r="AH60" s="1924"/>
      <c r="AI60" s="1756"/>
      <c r="AJ60" s="1924"/>
    </row>
    <row r="61" spans="2:36" ht="13.5">
      <c r="B61" s="2144"/>
      <c r="C61" s="2144"/>
      <c r="D61" s="2144"/>
      <c r="E61" s="2144"/>
      <c r="F61" s="2144"/>
      <c r="G61" s="2144"/>
      <c r="H61" s="2144"/>
      <c r="I61" s="2144"/>
      <c r="J61" s="2144"/>
      <c r="K61" s="2144"/>
      <c r="L61" s="2144"/>
      <c r="M61" s="2144"/>
      <c r="N61" s="2144"/>
      <c r="O61" s="2144"/>
      <c r="P61" s="2144"/>
      <c r="Q61" s="2144"/>
      <c r="R61" s="2144"/>
      <c r="S61" s="2144"/>
      <c r="T61" s="2144"/>
      <c r="U61" s="2144"/>
      <c r="V61" s="2144"/>
      <c r="W61" s="2144"/>
      <c r="X61" s="2144"/>
      <c r="Y61" s="2144"/>
      <c r="Z61" s="2144"/>
      <c r="AA61" s="2144"/>
      <c r="AB61" s="2144"/>
      <c r="AC61" s="2145"/>
      <c r="AD61" s="2146"/>
      <c r="AE61" s="2146"/>
      <c r="AF61" s="1924"/>
      <c r="AG61" s="2148"/>
      <c r="AH61" s="1924"/>
      <c r="AI61" s="1756"/>
      <c r="AJ61" s="1924"/>
    </row>
    <row r="62" spans="2:36" ht="13.5">
      <c r="B62" s="2144"/>
      <c r="C62" s="2144"/>
      <c r="D62" s="2144"/>
      <c r="E62" s="2144"/>
      <c r="F62" s="2144"/>
      <c r="G62" s="2144"/>
      <c r="H62" s="2144"/>
      <c r="I62" s="2144"/>
      <c r="J62" s="2144"/>
      <c r="K62" s="2144"/>
      <c r="L62" s="2144"/>
      <c r="M62" s="2144"/>
      <c r="N62" s="2144"/>
      <c r="O62" s="2144"/>
      <c r="P62" s="2144"/>
      <c r="Q62" s="2144"/>
      <c r="R62" s="2144"/>
      <c r="S62" s="2144"/>
      <c r="T62" s="2144"/>
      <c r="U62" s="2144"/>
      <c r="V62" s="2144"/>
      <c r="W62" s="2144"/>
      <c r="X62" s="2144"/>
      <c r="Y62" s="2144"/>
      <c r="Z62" s="2144"/>
      <c r="AA62" s="2144"/>
      <c r="AB62" s="2144"/>
      <c r="AC62" s="2144"/>
      <c r="AD62" s="1924"/>
      <c r="AE62" s="1924"/>
      <c r="AF62" s="1924"/>
      <c r="AG62" s="1924"/>
      <c r="AH62" s="1924"/>
      <c r="AI62" s="1756"/>
      <c r="AJ62" s="1924"/>
    </row>
    <row r="63" spans="2:36" ht="13.5">
      <c r="B63" s="2144"/>
      <c r="C63" s="2144"/>
      <c r="D63" s="2144"/>
      <c r="E63" s="2144"/>
      <c r="F63" s="2144"/>
      <c r="G63" s="2144"/>
      <c r="H63" s="2144"/>
      <c r="I63" s="2144"/>
      <c r="J63" s="2144"/>
      <c r="K63" s="2144"/>
      <c r="L63" s="2144"/>
      <c r="M63" s="2144"/>
      <c r="N63" s="2144"/>
      <c r="O63" s="2144"/>
      <c r="P63" s="2144"/>
      <c r="Q63" s="2144"/>
      <c r="R63" s="2144"/>
      <c r="S63" s="2144"/>
      <c r="T63" s="2144"/>
      <c r="U63" s="2144"/>
      <c r="V63" s="2144"/>
      <c r="W63" s="2144"/>
      <c r="X63" s="2144"/>
      <c r="Y63" s="2144"/>
      <c r="Z63" s="2144"/>
      <c r="AA63" s="2144"/>
      <c r="AB63" s="2144"/>
      <c r="AC63" s="2144"/>
      <c r="AD63" s="1924"/>
      <c r="AE63" s="1924"/>
      <c r="AF63" s="1924"/>
      <c r="AG63" s="1924"/>
      <c r="AH63" s="1924"/>
      <c r="AI63" s="1756"/>
      <c r="AJ63" s="1924"/>
    </row>
    <row r="64" spans="2:36" ht="13.5">
      <c r="B64" s="2144"/>
      <c r="C64" s="2144"/>
      <c r="D64" s="2144"/>
      <c r="E64" s="2144"/>
      <c r="F64" s="2144"/>
      <c r="G64" s="2144"/>
      <c r="H64" s="2144"/>
      <c r="I64" s="2144"/>
      <c r="J64" s="2144"/>
      <c r="K64" s="2144"/>
      <c r="L64" s="2144"/>
      <c r="M64" s="2144"/>
      <c r="N64" s="2144"/>
      <c r="O64" s="2144"/>
      <c r="P64" s="2144"/>
      <c r="Q64" s="2144"/>
      <c r="R64" s="2144"/>
      <c r="S64" s="2144"/>
      <c r="T64" s="2144"/>
      <c r="U64" s="2144"/>
      <c r="V64" s="2144"/>
      <c r="W64" s="2144"/>
      <c r="X64" s="2144"/>
      <c r="Y64" s="2144"/>
      <c r="Z64" s="2144"/>
      <c r="AA64" s="2144"/>
      <c r="AB64" s="2144"/>
      <c r="AC64" s="2144"/>
      <c r="AD64" s="1924"/>
      <c r="AE64" s="1924"/>
      <c r="AF64" s="1924"/>
      <c r="AG64" s="1924"/>
      <c r="AH64" s="1924"/>
      <c r="AI64" s="1756"/>
      <c r="AJ64" s="1924"/>
    </row>
    <row r="65" spans="2:36" ht="13.5">
      <c r="B65" s="2144"/>
      <c r="C65" s="2144"/>
      <c r="D65" s="2144"/>
      <c r="E65" s="2144"/>
      <c r="F65" s="2144"/>
      <c r="G65" s="2144"/>
      <c r="H65" s="2144"/>
      <c r="I65" s="2144"/>
      <c r="J65" s="2144"/>
      <c r="K65" s="2144"/>
      <c r="L65" s="2144"/>
      <c r="M65" s="2144"/>
      <c r="N65" s="2144"/>
      <c r="O65" s="2144"/>
      <c r="P65" s="2144"/>
      <c r="Q65" s="2144"/>
      <c r="R65" s="2144"/>
      <c r="S65" s="2144"/>
      <c r="T65" s="2144"/>
      <c r="U65" s="2144"/>
      <c r="V65" s="2144"/>
      <c r="W65" s="2144"/>
      <c r="X65" s="2144"/>
      <c r="Y65" s="2144"/>
      <c r="Z65" s="2144"/>
      <c r="AA65" s="2144"/>
      <c r="AB65" s="2144"/>
      <c r="AC65" s="2144"/>
      <c r="AD65" s="1924"/>
      <c r="AE65" s="1924"/>
      <c r="AF65" s="1924"/>
      <c r="AG65" s="1924"/>
      <c r="AH65" s="1924"/>
      <c r="AI65" s="1756"/>
      <c r="AJ65" s="1924"/>
    </row>
    <row r="66" spans="2:36" ht="13.5">
      <c r="B66" s="2144"/>
      <c r="C66" s="2144"/>
      <c r="D66" s="2144"/>
      <c r="E66" s="2144"/>
      <c r="F66" s="2144"/>
      <c r="G66" s="2144"/>
      <c r="H66" s="2144"/>
      <c r="I66" s="2144"/>
      <c r="J66" s="2144"/>
      <c r="K66" s="2144"/>
      <c r="L66" s="2144"/>
      <c r="M66" s="2144"/>
      <c r="N66" s="2144"/>
      <c r="O66" s="2144"/>
      <c r="P66" s="2144"/>
      <c r="Q66" s="2144"/>
      <c r="R66" s="2144"/>
      <c r="S66" s="2144"/>
      <c r="T66" s="2144"/>
      <c r="U66" s="2144"/>
      <c r="V66" s="2144"/>
      <c r="W66" s="2144"/>
      <c r="X66" s="2144"/>
      <c r="Y66" s="2144"/>
      <c r="Z66" s="2144"/>
      <c r="AA66" s="2144"/>
      <c r="AB66" s="2144"/>
      <c r="AC66" s="2144"/>
      <c r="AD66" s="1924"/>
      <c r="AE66" s="1924"/>
      <c r="AF66" s="1924"/>
      <c r="AG66" s="1924"/>
      <c r="AH66" s="1924"/>
      <c r="AI66" s="1756"/>
      <c r="AJ66" s="1924"/>
    </row>
    <row r="67" spans="2:36" ht="13.5">
      <c r="B67" s="2144"/>
      <c r="C67" s="2144"/>
      <c r="D67" s="2144"/>
      <c r="E67" s="2144"/>
      <c r="F67" s="2144"/>
      <c r="G67" s="2144"/>
      <c r="H67" s="2144"/>
      <c r="I67" s="2144"/>
      <c r="J67" s="2144"/>
      <c r="K67" s="2144"/>
      <c r="L67" s="2144"/>
      <c r="M67" s="2144"/>
      <c r="N67" s="2144"/>
      <c r="O67" s="2144"/>
      <c r="P67" s="2144"/>
      <c r="Q67" s="2144"/>
      <c r="R67" s="2144"/>
      <c r="S67" s="2144"/>
      <c r="T67" s="2144"/>
      <c r="U67" s="2144"/>
      <c r="V67" s="2144"/>
      <c r="W67" s="2144"/>
      <c r="X67" s="2144"/>
      <c r="Y67" s="2144"/>
      <c r="Z67" s="2144"/>
      <c r="AA67" s="2144"/>
      <c r="AB67" s="2144"/>
      <c r="AC67" s="2144"/>
      <c r="AD67" s="1924"/>
      <c r="AE67" s="1924"/>
      <c r="AF67" s="1924"/>
      <c r="AG67" s="1924"/>
      <c r="AH67" s="1924"/>
      <c r="AI67" s="1756"/>
      <c r="AJ67" s="1924"/>
    </row>
    <row r="68" spans="2:36" ht="13.5">
      <c r="B68" s="2144"/>
      <c r="C68" s="2144"/>
      <c r="D68" s="2144"/>
      <c r="E68" s="2144"/>
      <c r="F68" s="2144"/>
      <c r="G68" s="2144"/>
      <c r="H68" s="2144"/>
      <c r="I68" s="2144"/>
      <c r="J68" s="2144"/>
      <c r="K68" s="2144"/>
      <c r="L68" s="2144"/>
      <c r="M68" s="2144"/>
      <c r="N68" s="2144"/>
      <c r="O68" s="2144"/>
      <c r="P68" s="2144"/>
      <c r="Q68" s="2144"/>
      <c r="R68" s="2144"/>
      <c r="S68" s="2144"/>
      <c r="T68" s="2144"/>
      <c r="U68" s="2144"/>
      <c r="V68" s="2144"/>
      <c r="W68" s="2144"/>
      <c r="X68" s="2144"/>
      <c r="Y68" s="2144"/>
      <c r="Z68" s="2144"/>
      <c r="AA68" s="2144"/>
      <c r="AB68" s="2144"/>
      <c r="AC68" s="2144"/>
      <c r="AD68" s="1924"/>
      <c r="AE68" s="1924"/>
      <c r="AF68" s="1924"/>
      <c r="AG68" s="1924"/>
      <c r="AH68" s="1924"/>
      <c r="AI68" s="1756"/>
      <c r="AJ68" s="1924"/>
    </row>
    <row r="69" spans="2:36" ht="13.5">
      <c r="B69" s="2144"/>
      <c r="C69" s="2144"/>
      <c r="D69" s="2144"/>
      <c r="E69" s="2144"/>
      <c r="F69" s="2144"/>
      <c r="G69" s="2144"/>
      <c r="H69" s="2144"/>
      <c r="I69" s="2144"/>
      <c r="J69" s="2144"/>
      <c r="K69" s="2144"/>
      <c r="L69" s="2144"/>
      <c r="M69" s="2144"/>
      <c r="N69" s="2144"/>
      <c r="O69" s="2144"/>
      <c r="P69" s="2144"/>
      <c r="Q69" s="2144"/>
      <c r="R69" s="2144"/>
      <c r="S69" s="2144"/>
      <c r="T69" s="2144"/>
      <c r="U69" s="2144"/>
      <c r="V69" s="2144"/>
      <c r="W69" s="2144"/>
      <c r="X69" s="2144"/>
      <c r="Y69" s="2144"/>
      <c r="Z69" s="2144"/>
      <c r="AA69" s="2144"/>
      <c r="AB69" s="2144"/>
      <c r="AC69" s="2144"/>
      <c r="AD69" s="1924"/>
      <c r="AE69" s="1924"/>
      <c r="AF69" s="1924"/>
      <c r="AG69" s="1924"/>
      <c r="AH69" s="1924"/>
      <c r="AI69" s="1756"/>
      <c r="AJ69" s="1924"/>
    </row>
    <row r="70" spans="2:36" ht="13.5">
      <c r="B70" s="2144"/>
      <c r="C70" s="2144"/>
      <c r="D70" s="2144"/>
      <c r="E70" s="2144"/>
      <c r="F70" s="2144"/>
      <c r="G70" s="2144"/>
      <c r="H70" s="2144"/>
      <c r="I70" s="2144"/>
      <c r="J70" s="2144"/>
      <c r="K70" s="2144"/>
      <c r="L70" s="2144"/>
      <c r="M70" s="2144"/>
      <c r="N70" s="2144"/>
      <c r="O70" s="2144"/>
      <c r="P70" s="2144"/>
      <c r="Q70" s="2144"/>
      <c r="R70" s="2144"/>
      <c r="S70" s="2144"/>
      <c r="T70" s="2144"/>
      <c r="U70" s="2144"/>
      <c r="V70" s="2144"/>
      <c r="W70" s="2144"/>
      <c r="X70" s="2144"/>
      <c r="Y70" s="2144"/>
      <c r="Z70" s="2144"/>
      <c r="AA70" s="2144"/>
      <c r="AB70" s="2144"/>
      <c r="AC70" s="2144"/>
      <c r="AD70" s="1924"/>
      <c r="AE70" s="1924"/>
      <c r="AF70" s="1924"/>
      <c r="AG70" s="1924"/>
      <c r="AH70" s="1924"/>
      <c r="AI70" s="1756"/>
      <c r="AJ70" s="1924"/>
    </row>
    <row r="71" spans="2:36" ht="13.5">
      <c r="B71" s="2144"/>
      <c r="C71" s="2144"/>
      <c r="D71" s="2144"/>
      <c r="E71" s="2144"/>
      <c r="F71" s="2144"/>
      <c r="G71" s="2144"/>
      <c r="H71" s="2144"/>
      <c r="I71" s="2144"/>
      <c r="J71" s="2144"/>
      <c r="K71" s="2144"/>
      <c r="L71" s="2144"/>
      <c r="M71" s="2144"/>
      <c r="N71" s="2144"/>
      <c r="O71" s="2144"/>
      <c r="P71" s="2144"/>
      <c r="Q71" s="2144"/>
      <c r="R71" s="2144"/>
      <c r="S71" s="2144"/>
      <c r="T71" s="2144"/>
      <c r="U71" s="2144"/>
      <c r="V71" s="2144"/>
      <c r="W71" s="2144"/>
      <c r="X71" s="2144"/>
      <c r="Y71" s="2144"/>
      <c r="Z71" s="2144"/>
      <c r="AA71" s="2144"/>
      <c r="AB71" s="2144"/>
      <c r="AC71" s="2144"/>
      <c r="AD71" s="1924"/>
      <c r="AE71" s="1924"/>
      <c r="AF71" s="1924"/>
      <c r="AG71" s="1924"/>
      <c r="AH71" s="1924"/>
      <c r="AI71" s="1756"/>
      <c r="AJ71" s="1924"/>
    </row>
    <row r="72" spans="2:36" ht="13.5">
      <c r="B72" s="2144"/>
      <c r="C72" s="2144"/>
      <c r="D72" s="2144"/>
      <c r="E72" s="2144"/>
      <c r="F72" s="2144"/>
      <c r="G72" s="2144"/>
      <c r="H72" s="2144"/>
      <c r="I72" s="2144"/>
      <c r="J72" s="2144"/>
      <c r="K72" s="2144"/>
      <c r="L72" s="2144"/>
      <c r="M72" s="2144"/>
      <c r="N72" s="2144"/>
      <c r="O72" s="2144"/>
      <c r="P72" s="2144"/>
      <c r="Q72" s="2144"/>
      <c r="R72" s="2144"/>
      <c r="S72" s="2144"/>
      <c r="T72" s="2144"/>
      <c r="U72" s="2144"/>
      <c r="V72" s="2144"/>
      <c r="W72" s="2144"/>
      <c r="X72" s="2144"/>
      <c r="Y72" s="2144"/>
      <c r="Z72" s="2144"/>
      <c r="AA72" s="2144"/>
      <c r="AB72" s="2144"/>
      <c r="AC72" s="2144"/>
      <c r="AD72" s="1924"/>
      <c r="AE72" s="1924"/>
      <c r="AF72" s="1924"/>
      <c r="AG72" s="1924"/>
      <c r="AH72" s="1924"/>
      <c r="AI72" s="1756"/>
      <c r="AJ72" s="1924"/>
    </row>
    <row r="73" spans="2:36" ht="13.5">
      <c r="B73" s="2144"/>
      <c r="C73" s="2144"/>
      <c r="D73" s="2144"/>
      <c r="E73" s="2144"/>
      <c r="F73" s="2144"/>
      <c r="G73" s="2144"/>
      <c r="H73" s="2144"/>
      <c r="I73" s="2144"/>
      <c r="J73" s="2144"/>
      <c r="K73" s="2144"/>
      <c r="L73" s="2144"/>
      <c r="M73" s="2144"/>
      <c r="N73" s="2144"/>
      <c r="O73" s="2144"/>
      <c r="P73" s="2144"/>
      <c r="Q73" s="2144"/>
      <c r="R73" s="2144"/>
      <c r="S73" s="2144"/>
      <c r="T73" s="2144"/>
      <c r="U73" s="2144"/>
      <c r="V73" s="2144"/>
      <c r="W73" s="2144"/>
      <c r="X73" s="2144"/>
      <c r="Y73" s="2144"/>
      <c r="Z73" s="2144"/>
      <c r="AA73" s="2144"/>
      <c r="AB73" s="2144"/>
      <c r="AC73" s="2144"/>
      <c r="AD73" s="1924"/>
      <c r="AE73" s="1924"/>
      <c r="AF73" s="1924"/>
      <c r="AG73" s="1924"/>
      <c r="AH73" s="1924"/>
      <c r="AI73" s="1756"/>
      <c r="AJ73" s="1924"/>
    </row>
    <row r="74" spans="2:36" ht="13.5">
      <c r="B74" s="2144"/>
      <c r="C74" s="2144"/>
      <c r="D74" s="2144"/>
      <c r="E74" s="2144"/>
      <c r="F74" s="2144"/>
      <c r="G74" s="2144"/>
      <c r="H74" s="2144"/>
      <c r="I74" s="2144"/>
      <c r="J74" s="2144"/>
      <c r="K74" s="2144"/>
      <c r="L74" s="2144"/>
      <c r="M74" s="2144"/>
      <c r="N74" s="2144"/>
      <c r="O74" s="2144"/>
      <c r="P74" s="2144"/>
      <c r="Q74" s="2144"/>
      <c r="R74" s="2144"/>
      <c r="S74" s="2144"/>
      <c r="T74" s="2144"/>
      <c r="U74" s="2144"/>
      <c r="V74" s="2144"/>
      <c r="W74" s="2144"/>
      <c r="X74" s="2144"/>
      <c r="Y74" s="2144"/>
      <c r="Z74" s="2144"/>
      <c r="AA74" s="2144"/>
      <c r="AB74" s="2144"/>
      <c r="AC74" s="2144"/>
      <c r="AD74" s="1924"/>
      <c r="AE74" s="1924"/>
      <c r="AF74" s="1924"/>
      <c r="AG74" s="1924"/>
      <c r="AH74" s="1924"/>
      <c r="AI74" s="1756"/>
      <c r="AJ74" s="1924"/>
    </row>
    <row r="75" spans="2:36" ht="13.5">
      <c r="B75" s="2144"/>
      <c r="C75" s="2144"/>
      <c r="D75" s="2144"/>
      <c r="E75" s="2144"/>
      <c r="F75" s="2144"/>
      <c r="G75" s="2144"/>
      <c r="H75" s="2144"/>
      <c r="I75" s="2144"/>
      <c r="J75" s="2144"/>
      <c r="K75" s="2144"/>
      <c r="L75" s="2144"/>
      <c r="M75" s="2144"/>
      <c r="N75" s="2144"/>
      <c r="O75" s="2144"/>
      <c r="P75" s="2144"/>
      <c r="Q75" s="2144"/>
      <c r="R75" s="2144"/>
      <c r="S75" s="2144"/>
      <c r="T75" s="2144"/>
      <c r="U75" s="2144"/>
      <c r="V75" s="2144"/>
      <c r="W75" s="2144"/>
      <c r="X75" s="2144"/>
      <c r="Y75" s="2144"/>
      <c r="Z75" s="2144"/>
      <c r="AA75" s="2144"/>
      <c r="AB75" s="2144"/>
      <c r="AC75" s="2144"/>
      <c r="AD75" s="1924"/>
      <c r="AE75" s="1924"/>
      <c r="AF75" s="1924"/>
      <c r="AG75" s="1924"/>
      <c r="AH75" s="1924"/>
      <c r="AI75" s="1756"/>
      <c r="AJ75" s="1924"/>
    </row>
    <row r="76" spans="2:36" ht="13.5">
      <c r="B76" s="2144"/>
      <c r="C76" s="2144"/>
      <c r="D76" s="2144"/>
      <c r="E76" s="2144"/>
      <c r="F76" s="2144"/>
      <c r="G76" s="2144"/>
      <c r="H76" s="2144"/>
      <c r="I76" s="2144"/>
      <c r="J76" s="2144"/>
      <c r="K76" s="2144"/>
      <c r="L76" s="2144"/>
      <c r="M76" s="2144"/>
      <c r="N76" s="2144"/>
      <c r="O76" s="2144"/>
      <c r="P76" s="2144"/>
      <c r="Q76" s="2144"/>
      <c r="R76" s="2144"/>
      <c r="S76" s="2144"/>
      <c r="T76" s="2144"/>
      <c r="U76" s="2144"/>
      <c r="V76" s="2144"/>
      <c r="W76" s="2144"/>
      <c r="X76" s="2144"/>
      <c r="Y76" s="2144"/>
      <c r="Z76" s="2144"/>
      <c r="AA76" s="2144"/>
      <c r="AB76" s="2144"/>
      <c r="AC76" s="2144"/>
      <c r="AD76" s="1924"/>
      <c r="AE76" s="1924"/>
      <c r="AF76" s="1924"/>
      <c r="AG76" s="1924"/>
      <c r="AH76" s="1924"/>
      <c r="AI76" s="1756"/>
      <c r="AJ76" s="1924"/>
    </row>
    <row r="77" spans="2:36" ht="13.5">
      <c r="B77" s="2144"/>
      <c r="C77" s="2144"/>
      <c r="D77" s="2144"/>
      <c r="E77" s="2144"/>
      <c r="F77" s="2144"/>
      <c r="G77" s="2144"/>
      <c r="H77" s="2144"/>
      <c r="I77" s="2144"/>
      <c r="J77" s="2144"/>
      <c r="K77" s="2144"/>
      <c r="L77" s="2144"/>
      <c r="M77" s="2144"/>
      <c r="N77" s="2144"/>
      <c r="O77" s="2144"/>
      <c r="P77" s="2144"/>
      <c r="Q77" s="2144"/>
      <c r="R77" s="2144"/>
      <c r="S77" s="2144"/>
      <c r="T77" s="2144"/>
      <c r="U77" s="2144"/>
      <c r="V77" s="2144"/>
      <c r="W77" s="2144"/>
      <c r="X77" s="2144"/>
      <c r="Y77" s="2144"/>
      <c r="Z77" s="2144"/>
      <c r="AA77" s="2144"/>
      <c r="AB77" s="2144"/>
      <c r="AC77" s="2144"/>
      <c r="AD77" s="1924"/>
      <c r="AE77" s="1924"/>
      <c r="AF77" s="1924"/>
      <c r="AG77" s="1924"/>
      <c r="AH77" s="1924"/>
      <c r="AI77" s="1756"/>
      <c r="AJ77" s="1924"/>
    </row>
    <row r="78" spans="2:36" ht="13.5">
      <c r="B78" s="2144"/>
      <c r="C78" s="2144"/>
      <c r="D78" s="2144"/>
      <c r="E78" s="2144"/>
      <c r="F78" s="2144"/>
      <c r="G78" s="2144"/>
      <c r="H78" s="2144"/>
      <c r="I78" s="2144"/>
      <c r="J78" s="2144"/>
      <c r="K78" s="2144"/>
      <c r="L78" s="2144"/>
      <c r="M78" s="2144"/>
      <c r="N78" s="2144"/>
      <c r="O78" s="2144"/>
      <c r="P78" s="2144"/>
      <c r="Q78" s="2144"/>
      <c r="R78" s="2144"/>
      <c r="S78" s="2144"/>
      <c r="T78" s="2144"/>
      <c r="U78" s="2144"/>
      <c r="V78" s="2144"/>
      <c r="W78" s="2144"/>
      <c r="X78" s="2144"/>
      <c r="Y78" s="2144"/>
      <c r="Z78" s="2144"/>
      <c r="AA78" s="2144"/>
      <c r="AB78" s="2144"/>
      <c r="AC78" s="2144"/>
      <c r="AD78" s="1924"/>
      <c r="AE78" s="1924"/>
      <c r="AF78" s="1924"/>
      <c r="AG78" s="1924"/>
      <c r="AH78" s="1924"/>
      <c r="AI78" s="1756"/>
      <c r="AJ78" s="1924"/>
    </row>
    <row r="79" spans="2:36" ht="13.5">
      <c r="B79" s="2144"/>
      <c r="C79" s="2144"/>
      <c r="D79" s="2144"/>
      <c r="E79" s="2144"/>
      <c r="F79" s="2144"/>
      <c r="G79" s="2144"/>
      <c r="H79" s="2144"/>
      <c r="I79" s="2144"/>
      <c r="J79" s="2144"/>
      <c r="K79" s="2144"/>
      <c r="L79" s="2144"/>
      <c r="M79" s="2144"/>
      <c r="N79" s="2144"/>
      <c r="O79" s="2144"/>
      <c r="P79" s="2144"/>
      <c r="Q79" s="2144"/>
      <c r="R79" s="2144"/>
      <c r="S79" s="2144"/>
      <c r="T79" s="2144"/>
      <c r="U79" s="2144"/>
      <c r="V79" s="2144"/>
      <c r="W79" s="2144"/>
      <c r="X79" s="2144"/>
      <c r="Y79" s="2144"/>
      <c r="Z79" s="2144"/>
      <c r="AA79" s="2144"/>
      <c r="AB79" s="2144"/>
      <c r="AC79" s="2144"/>
      <c r="AD79" s="1924"/>
      <c r="AE79" s="1924"/>
      <c r="AF79" s="1924"/>
      <c r="AG79" s="1924"/>
      <c r="AH79" s="1924"/>
      <c r="AI79" s="1756"/>
      <c r="AJ79" s="1924"/>
    </row>
    <row r="80" spans="2:36" ht="13.5">
      <c r="B80" s="2144"/>
      <c r="C80" s="2144"/>
      <c r="D80" s="2144"/>
      <c r="E80" s="2144"/>
      <c r="F80" s="2144"/>
      <c r="G80" s="2144"/>
      <c r="H80" s="2144"/>
      <c r="I80" s="2144"/>
      <c r="J80" s="2144"/>
      <c r="K80" s="2144"/>
      <c r="L80" s="2144"/>
      <c r="M80" s="2144"/>
      <c r="N80" s="2144"/>
      <c r="O80" s="2144"/>
      <c r="P80" s="2144"/>
      <c r="Q80" s="2144"/>
      <c r="R80" s="2144"/>
      <c r="S80" s="2144"/>
      <c r="T80" s="2144"/>
      <c r="U80" s="2144"/>
      <c r="V80" s="2144"/>
      <c r="W80" s="2144"/>
      <c r="X80" s="2144"/>
      <c r="Y80" s="2144"/>
      <c r="Z80" s="2144"/>
      <c r="AA80" s="2144"/>
      <c r="AB80" s="2144"/>
      <c r="AC80" s="2144"/>
      <c r="AD80" s="1924"/>
      <c r="AE80" s="1924"/>
      <c r="AF80" s="1924"/>
      <c r="AG80" s="1924"/>
      <c r="AH80" s="1924"/>
      <c r="AI80" s="1756"/>
      <c r="AJ80" s="1924"/>
    </row>
    <row r="81" spans="2:36" ht="13.5">
      <c r="B81" s="2144"/>
      <c r="C81" s="2144"/>
      <c r="D81" s="2144"/>
      <c r="E81" s="2144"/>
      <c r="F81" s="2144"/>
      <c r="G81" s="2144"/>
      <c r="H81" s="2144"/>
      <c r="I81" s="2144"/>
      <c r="J81" s="2144"/>
      <c r="K81" s="2144"/>
      <c r="L81" s="2144"/>
      <c r="M81" s="2144"/>
      <c r="N81" s="2144"/>
      <c r="O81" s="2144"/>
      <c r="P81" s="2144"/>
      <c r="Q81" s="2144"/>
      <c r="R81" s="2144"/>
      <c r="S81" s="2144"/>
      <c r="T81" s="2144"/>
      <c r="U81" s="2144"/>
      <c r="V81" s="2144"/>
      <c r="W81" s="2144"/>
      <c r="X81" s="2144"/>
      <c r="Y81" s="2144"/>
      <c r="Z81" s="2144"/>
      <c r="AA81" s="2144"/>
      <c r="AB81" s="2144"/>
      <c r="AC81" s="2144"/>
      <c r="AD81" s="1924"/>
      <c r="AE81" s="1924"/>
      <c r="AF81" s="1924"/>
      <c r="AG81" s="1924"/>
      <c r="AH81" s="1924"/>
      <c r="AI81" s="1756"/>
      <c r="AJ81" s="1924"/>
    </row>
    <row r="82" spans="2:36" ht="13.5">
      <c r="B82" s="2144"/>
      <c r="C82" s="2144"/>
      <c r="D82" s="2144"/>
      <c r="E82" s="2144"/>
      <c r="F82" s="2144"/>
      <c r="G82" s="2144"/>
      <c r="H82" s="2144"/>
      <c r="I82" s="2144"/>
      <c r="J82" s="2144"/>
      <c r="K82" s="2144"/>
      <c r="L82" s="2144"/>
      <c r="M82" s="2144"/>
      <c r="N82" s="2144"/>
      <c r="O82" s="2144"/>
      <c r="P82" s="2144"/>
      <c r="Q82" s="2144"/>
      <c r="R82" s="2144"/>
      <c r="S82" s="2144"/>
      <c r="T82" s="2144"/>
      <c r="U82" s="2144"/>
      <c r="V82" s="2144"/>
      <c r="W82" s="2144"/>
      <c r="X82" s="2144"/>
      <c r="Y82" s="2144"/>
      <c r="Z82" s="2144"/>
      <c r="AA82" s="2144"/>
      <c r="AB82" s="2144"/>
      <c r="AC82" s="2144"/>
      <c r="AD82" s="1924"/>
      <c r="AE82" s="1924"/>
      <c r="AF82" s="1924"/>
      <c r="AG82" s="1924"/>
      <c r="AH82" s="1924"/>
      <c r="AI82" s="1756"/>
      <c r="AJ82" s="1924"/>
    </row>
    <row r="83" spans="2:36" ht="13.5">
      <c r="B83" s="2144"/>
      <c r="C83" s="2144"/>
      <c r="D83" s="2144"/>
      <c r="E83" s="2144"/>
      <c r="F83" s="2144"/>
      <c r="G83" s="2144"/>
      <c r="H83" s="2144"/>
      <c r="I83" s="2144"/>
      <c r="J83" s="2144"/>
      <c r="K83" s="2144"/>
      <c r="L83" s="2144"/>
      <c r="M83" s="2144"/>
      <c r="N83" s="2144"/>
      <c r="O83" s="2144"/>
      <c r="P83" s="2144"/>
      <c r="Q83" s="2144"/>
      <c r="R83" s="2144"/>
      <c r="S83" s="2144"/>
      <c r="T83" s="2144"/>
      <c r="U83" s="2144"/>
      <c r="V83" s="2144"/>
      <c r="W83" s="2144"/>
      <c r="X83" s="2144"/>
      <c r="Y83" s="2144"/>
      <c r="Z83" s="2144"/>
      <c r="AA83" s="2144"/>
      <c r="AB83" s="2144"/>
      <c r="AC83" s="2144"/>
      <c r="AD83" s="1924"/>
      <c r="AE83" s="1924"/>
      <c r="AF83" s="1924"/>
      <c r="AG83" s="1924"/>
      <c r="AH83" s="1924"/>
      <c r="AI83" s="1756"/>
      <c r="AJ83" s="1924"/>
    </row>
    <row r="84" spans="2:36" ht="13.5">
      <c r="B84" s="2144"/>
      <c r="C84" s="2144"/>
      <c r="D84" s="2144"/>
      <c r="E84" s="2144"/>
      <c r="F84" s="2144"/>
      <c r="G84" s="2144"/>
      <c r="H84" s="2144"/>
      <c r="I84" s="2144"/>
      <c r="J84" s="2144"/>
      <c r="K84" s="2144"/>
      <c r="L84" s="2144"/>
      <c r="M84" s="2144"/>
      <c r="N84" s="2144"/>
      <c r="O84" s="2144"/>
      <c r="P84" s="2144"/>
      <c r="Q84" s="2144"/>
      <c r="R84" s="2144"/>
      <c r="S84" s="2144"/>
      <c r="T84" s="2144"/>
      <c r="U84" s="2144"/>
      <c r="V84" s="2144"/>
      <c r="W84" s="2144"/>
      <c r="X84" s="2144"/>
      <c r="Y84" s="2144"/>
      <c r="Z84" s="2144"/>
      <c r="AA84" s="2144"/>
      <c r="AB84" s="2144"/>
      <c r="AC84" s="2144"/>
      <c r="AD84" s="1924"/>
      <c r="AE84" s="1924"/>
      <c r="AF84" s="1924"/>
      <c r="AG84" s="1924"/>
      <c r="AH84" s="1924"/>
      <c r="AI84" s="1756"/>
      <c r="AJ84" s="1924"/>
    </row>
    <row r="85" spans="2:36" ht="13.5">
      <c r="B85" s="2144"/>
      <c r="C85" s="2144"/>
      <c r="D85" s="2144"/>
      <c r="E85" s="2144"/>
      <c r="F85" s="2144"/>
      <c r="G85" s="2144"/>
      <c r="H85" s="2144"/>
      <c r="I85" s="2144"/>
      <c r="J85" s="2144"/>
      <c r="K85" s="2144"/>
      <c r="L85" s="2144"/>
      <c r="M85" s="2144"/>
      <c r="N85" s="2144"/>
      <c r="O85" s="2144"/>
      <c r="P85" s="2144"/>
      <c r="Q85" s="2144"/>
      <c r="R85" s="2144"/>
      <c r="S85" s="2144"/>
      <c r="T85" s="2144"/>
      <c r="U85" s="2144"/>
      <c r="V85" s="2144"/>
      <c r="W85" s="2144"/>
      <c r="X85" s="2144"/>
      <c r="Y85" s="2144"/>
      <c r="Z85" s="2144"/>
      <c r="AA85" s="2144"/>
      <c r="AB85" s="2144"/>
      <c r="AC85" s="2144"/>
      <c r="AD85" s="1924"/>
      <c r="AE85" s="1924"/>
      <c r="AF85" s="1924"/>
      <c r="AG85" s="1924"/>
      <c r="AH85" s="1924"/>
      <c r="AI85" s="1756"/>
      <c r="AJ85" s="1924"/>
    </row>
    <row r="86" spans="2:36" ht="13.5">
      <c r="B86" s="2144"/>
      <c r="C86" s="2144"/>
      <c r="D86" s="2144"/>
      <c r="E86" s="2144"/>
      <c r="F86" s="2144"/>
      <c r="G86" s="2144"/>
      <c r="H86" s="2144"/>
      <c r="I86" s="2144"/>
      <c r="J86" s="2144"/>
      <c r="K86" s="2144"/>
      <c r="L86" s="2144"/>
      <c r="M86" s="2144"/>
      <c r="N86" s="2144"/>
      <c r="O86" s="2144"/>
      <c r="P86" s="2144"/>
      <c r="Q86" s="2144"/>
      <c r="R86" s="2144"/>
      <c r="S86" s="2144"/>
      <c r="T86" s="2144"/>
      <c r="U86" s="2144"/>
      <c r="V86" s="2144"/>
      <c r="W86" s="2144"/>
      <c r="X86" s="2144"/>
      <c r="Y86" s="2144"/>
      <c r="Z86" s="2144"/>
      <c r="AA86" s="2144"/>
      <c r="AB86" s="2144"/>
      <c r="AC86" s="2144"/>
      <c r="AD86" s="1924"/>
      <c r="AE86" s="1924"/>
      <c r="AF86" s="1924"/>
      <c r="AG86" s="1924"/>
      <c r="AH86" s="1924"/>
      <c r="AI86" s="1756"/>
      <c r="AJ86" s="1924"/>
    </row>
    <row r="87" spans="2:36" ht="13.5">
      <c r="B87" s="2144"/>
      <c r="C87" s="2144"/>
      <c r="D87" s="2144"/>
      <c r="E87" s="2144"/>
      <c r="F87" s="2144"/>
      <c r="G87" s="2144"/>
      <c r="H87" s="2144"/>
      <c r="I87" s="2144"/>
      <c r="J87" s="2144"/>
      <c r="K87" s="2144"/>
      <c r="L87" s="2144"/>
      <c r="M87" s="2144"/>
      <c r="N87" s="2144"/>
      <c r="O87" s="2144"/>
      <c r="P87" s="2144"/>
      <c r="Q87" s="2144"/>
      <c r="R87" s="2144"/>
      <c r="S87" s="2144"/>
      <c r="T87" s="2144"/>
      <c r="U87" s="2144"/>
      <c r="V87" s="2144"/>
      <c r="W87" s="2144"/>
      <c r="X87" s="2144"/>
      <c r="Y87" s="2144"/>
      <c r="Z87" s="2144"/>
      <c r="AA87" s="2144"/>
      <c r="AB87" s="2144"/>
      <c r="AC87" s="2144"/>
      <c r="AD87" s="1924"/>
      <c r="AE87" s="1924"/>
      <c r="AF87" s="1924"/>
      <c r="AG87" s="1924"/>
      <c r="AH87" s="1924"/>
      <c r="AI87" s="1756"/>
      <c r="AJ87" s="1924"/>
    </row>
    <row r="88" spans="2:36" ht="13.5">
      <c r="B88" s="2144"/>
      <c r="C88" s="2144"/>
      <c r="D88" s="2144"/>
      <c r="E88" s="2144"/>
      <c r="F88" s="2144"/>
      <c r="G88" s="2144"/>
      <c r="H88" s="2144"/>
      <c r="I88" s="2144"/>
      <c r="J88" s="2144"/>
      <c r="K88" s="2144"/>
      <c r="L88" s="2144"/>
      <c r="M88" s="2144"/>
      <c r="N88" s="2144"/>
      <c r="O88" s="2144"/>
      <c r="P88" s="2144"/>
      <c r="Q88" s="2144"/>
      <c r="R88" s="2144"/>
      <c r="S88" s="2144"/>
      <c r="T88" s="2144"/>
      <c r="U88" s="2144"/>
      <c r="V88" s="2144"/>
      <c r="W88" s="2144"/>
      <c r="X88" s="2144"/>
      <c r="Y88" s="2144"/>
      <c r="Z88" s="2144"/>
      <c r="AA88" s="2144"/>
      <c r="AB88" s="2144"/>
      <c r="AC88" s="2144"/>
      <c r="AD88" s="1924"/>
      <c r="AE88" s="1924"/>
      <c r="AF88" s="1924"/>
      <c r="AG88" s="1924"/>
      <c r="AH88" s="1924"/>
      <c r="AI88" s="1756"/>
      <c r="AJ88" s="1924"/>
    </row>
    <row r="89" spans="2:36" ht="13.5">
      <c r="B89" s="2144"/>
      <c r="C89" s="2144"/>
      <c r="D89" s="2144"/>
      <c r="E89" s="2144"/>
      <c r="F89" s="2144"/>
      <c r="G89" s="2144"/>
      <c r="H89" s="2144"/>
      <c r="I89" s="2144"/>
      <c r="J89" s="2144"/>
      <c r="K89" s="2144"/>
      <c r="L89" s="2144"/>
      <c r="M89" s="2144"/>
      <c r="N89" s="2144"/>
      <c r="O89" s="2144"/>
      <c r="P89" s="2144"/>
      <c r="Q89" s="2144"/>
      <c r="R89" s="2144"/>
      <c r="S89" s="2144"/>
      <c r="T89" s="2144"/>
      <c r="U89" s="2144"/>
      <c r="V89" s="2144"/>
      <c r="W89" s="2144"/>
      <c r="X89" s="2144"/>
      <c r="Y89" s="2144"/>
      <c r="Z89" s="2144"/>
      <c r="AA89" s="2144"/>
      <c r="AB89" s="2144"/>
      <c r="AC89" s="2144"/>
      <c r="AD89" s="1924"/>
      <c r="AE89" s="1924"/>
      <c r="AF89" s="1924"/>
      <c r="AG89" s="1924"/>
      <c r="AH89" s="1756"/>
      <c r="AI89" s="1756"/>
      <c r="AJ89" s="1924"/>
    </row>
    <row r="90" spans="2:36" ht="13.5">
      <c r="B90" s="2144"/>
      <c r="C90" s="2144"/>
      <c r="D90" s="2144"/>
      <c r="E90" s="2144"/>
      <c r="F90" s="2144"/>
      <c r="G90" s="2144"/>
      <c r="H90" s="2144"/>
      <c r="I90" s="2144"/>
      <c r="J90" s="2144"/>
      <c r="K90" s="2144"/>
      <c r="L90" s="2144"/>
      <c r="M90" s="2144"/>
      <c r="N90" s="2144"/>
      <c r="O90" s="2144"/>
      <c r="P90" s="2144"/>
      <c r="Q90" s="2144"/>
      <c r="R90" s="2144"/>
      <c r="S90" s="2144"/>
      <c r="T90" s="2144"/>
      <c r="U90" s="2144"/>
      <c r="V90" s="2144"/>
      <c r="W90" s="2144"/>
      <c r="X90" s="2144"/>
      <c r="Y90" s="2144"/>
      <c r="Z90" s="2144"/>
      <c r="AA90" s="2144"/>
      <c r="AB90" s="2144"/>
      <c r="AC90" s="2144"/>
      <c r="AD90" s="1924"/>
      <c r="AE90" s="1924"/>
      <c r="AF90" s="1924"/>
      <c r="AG90" s="1924"/>
      <c r="AH90" s="1924"/>
      <c r="AI90" s="1924"/>
      <c r="AJ90" s="1924"/>
    </row>
    <row r="91" spans="2:36" ht="13.5">
      <c r="B91" s="2144"/>
      <c r="C91" s="2144"/>
      <c r="D91" s="2144"/>
      <c r="E91" s="2144"/>
      <c r="F91" s="2144"/>
      <c r="G91" s="2144"/>
      <c r="H91" s="2144"/>
      <c r="I91" s="2144"/>
      <c r="J91" s="2144"/>
      <c r="K91" s="2144"/>
      <c r="L91" s="2144"/>
      <c r="M91" s="2144"/>
      <c r="N91" s="2144"/>
      <c r="O91" s="2144"/>
      <c r="P91" s="2144"/>
      <c r="Q91" s="2144"/>
      <c r="R91" s="2144"/>
      <c r="S91" s="2144"/>
      <c r="T91" s="2144"/>
      <c r="U91" s="2144"/>
      <c r="V91" s="2144"/>
      <c r="W91" s="2144"/>
      <c r="X91" s="2144"/>
      <c r="Y91" s="2144"/>
      <c r="Z91" s="2144"/>
      <c r="AA91" s="2144"/>
      <c r="AB91" s="2144"/>
      <c r="AC91" s="2144"/>
      <c r="AD91" s="2144"/>
      <c r="AE91" s="2144"/>
      <c r="AF91" s="2144"/>
      <c r="AG91" s="2144"/>
      <c r="AH91" s="2144"/>
      <c r="AI91" s="2144"/>
      <c r="AJ91" s="2144"/>
    </row>
    <row r="92" spans="2:36" ht="13.5">
      <c r="B92" s="2144"/>
      <c r="C92" s="2144"/>
      <c r="D92" s="2144"/>
      <c r="E92" s="2144"/>
      <c r="F92" s="2144"/>
      <c r="G92" s="2144"/>
      <c r="H92" s="2144"/>
      <c r="I92" s="2144"/>
      <c r="J92" s="2144"/>
      <c r="K92" s="2144"/>
      <c r="L92" s="2144"/>
      <c r="M92" s="2144"/>
      <c r="N92" s="2144"/>
      <c r="O92" s="2144"/>
      <c r="P92" s="2144"/>
      <c r="Q92" s="2144"/>
      <c r="R92" s="2144"/>
      <c r="S92" s="2144"/>
      <c r="T92" s="2144"/>
      <c r="U92" s="2144"/>
      <c r="V92" s="2144"/>
      <c r="W92" s="2144"/>
      <c r="X92" s="2144"/>
      <c r="Y92" s="2144"/>
      <c r="Z92" s="2144"/>
      <c r="AA92" s="2144"/>
      <c r="AB92" s="2144"/>
      <c r="AC92" s="2144"/>
      <c r="AD92" s="2144"/>
      <c r="AE92" s="2144"/>
      <c r="AF92" s="2144"/>
      <c r="AG92" s="2144"/>
      <c r="AH92" s="2144"/>
      <c r="AI92" s="2144"/>
      <c r="AJ92" s="2144"/>
    </row>
    <row r="93" spans="2:36" ht="13.5">
      <c r="B93" s="2144"/>
      <c r="C93" s="2144"/>
      <c r="D93" s="2144"/>
      <c r="E93" s="2144"/>
      <c r="F93" s="2144"/>
      <c r="G93" s="2144"/>
      <c r="H93" s="2144"/>
      <c r="I93" s="2144"/>
      <c r="J93" s="2144"/>
      <c r="K93" s="2144"/>
      <c r="L93" s="2144"/>
      <c r="M93" s="2144"/>
      <c r="N93" s="2144"/>
      <c r="O93" s="2144"/>
      <c r="P93" s="2144"/>
      <c r="Q93" s="2144"/>
      <c r="R93" s="2144"/>
      <c r="S93" s="2144"/>
      <c r="T93" s="2144"/>
      <c r="U93" s="2144"/>
      <c r="V93" s="2144"/>
      <c r="W93" s="2144"/>
      <c r="X93" s="2144"/>
      <c r="Y93" s="2144"/>
      <c r="Z93" s="2144"/>
      <c r="AA93" s="2144"/>
      <c r="AB93" s="2144"/>
      <c r="AC93" s="2144"/>
      <c r="AD93" s="2144"/>
      <c r="AE93" s="2144"/>
      <c r="AF93" s="2144"/>
      <c r="AG93" s="2144"/>
      <c r="AH93" s="2144"/>
      <c r="AI93" s="2144"/>
      <c r="AJ93" s="2144"/>
    </row>
    <row r="94" spans="2:36" ht="13.5">
      <c r="B94" s="2144"/>
      <c r="C94" s="2144"/>
      <c r="D94" s="2144"/>
      <c r="E94" s="2144"/>
      <c r="F94" s="2144"/>
      <c r="G94" s="2144"/>
      <c r="H94" s="2144"/>
      <c r="I94" s="2144"/>
      <c r="J94" s="2144"/>
      <c r="K94" s="2144"/>
      <c r="L94" s="2144"/>
      <c r="M94" s="2144"/>
      <c r="N94" s="2144"/>
      <c r="O94" s="2144"/>
      <c r="P94" s="2144"/>
      <c r="Q94" s="2144"/>
      <c r="R94" s="2144"/>
      <c r="S94" s="2144"/>
      <c r="T94" s="2144"/>
      <c r="U94" s="2144"/>
      <c r="V94" s="2144"/>
      <c r="W94" s="2144"/>
      <c r="X94" s="2144"/>
      <c r="Y94" s="2144"/>
      <c r="Z94" s="2144"/>
      <c r="AA94" s="2144"/>
      <c r="AB94" s="2144"/>
      <c r="AC94" s="2144"/>
      <c r="AD94" s="2144"/>
      <c r="AE94" s="2144"/>
      <c r="AF94" s="2144"/>
      <c r="AG94" s="2144"/>
      <c r="AH94" s="2144"/>
      <c r="AI94" s="2144"/>
      <c r="AJ94" s="2144"/>
    </row>
    <row r="95" spans="2:36" ht="13.5">
      <c r="B95" s="2144"/>
      <c r="C95" s="2144"/>
      <c r="D95" s="2144"/>
      <c r="E95" s="2144"/>
      <c r="F95" s="2144"/>
      <c r="G95" s="2144"/>
      <c r="H95" s="2144"/>
      <c r="I95" s="2144"/>
      <c r="J95" s="2144"/>
      <c r="K95" s="2144"/>
      <c r="L95" s="2144"/>
      <c r="M95" s="2144"/>
      <c r="N95" s="2144"/>
      <c r="O95" s="2144"/>
      <c r="P95" s="2144"/>
      <c r="Q95" s="2144"/>
      <c r="R95" s="2144"/>
      <c r="S95" s="2144"/>
      <c r="T95" s="2144"/>
      <c r="U95" s="2144"/>
      <c r="V95" s="2144"/>
      <c r="W95" s="2144"/>
      <c r="X95" s="2144"/>
      <c r="Y95" s="2144"/>
      <c r="Z95" s="2144"/>
      <c r="AA95" s="2144"/>
      <c r="AB95" s="2144"/>
      <c r="AC95" s="2144"/>
      <c r="AD95" s="2144"/>
      <c r="AE95" s="2144"/>
      <c r="AF95" s="2144"/>
      <c r="AG95" s="2144"/>
      <c r="AH95" s="2144"/>
      <c r="AI95" s="2144"/>
      <c r="AJ95" s="2144"/>
    </row>
    <row r="96" spans="2:36" ht="13.5">
      <c r="B96" s="2144"/>
      <c r="C96" s="2144"/>
      <c r="D96" s="2144"/>
      <c r="E96" s="2144"/>
      <c r="F96" s="2144"/>
      <c r="G96" s="2144"/>
      <c r="H96" s="2144"/>
      <c r="I96" s="2144"/>
      <c r="J96" s="2144"/>
      <c r="K96" s="2144"/>
      <c r="L96" s="2144"/>
      <c r="M96" s="2144"/>
      <c r="N96" s="2144"/>
      <c r="O96" s="2144"/>
      <c r="P96" s="2144"/>
      <c r="Q96" s="2144"/>
      <c r="R96" s="2144"/>
      <c r="S96" s="2144"/>
      <c r="T96" s="2144"/>
      <c r="U96" s="2144"/>
      <c r="V96" s="2144"/>
      <c r="W96" s="2144"/>
      <c r="X96" s="2144"/>
      <c r="Y96" s="2144"/>
      <c r="Z96" s="2144"/>
      <c r="AA96" s="2144"/>
      <c r="AB96" s="2144"/>
      <c r="AC96" s="2144"/>
      <c r="AD96" s="2144"/>
      <c r="AE96" s="2144"/>
      <c r="AF96" s="2144"/>
      <c r="AG96" s="2144"/>
      <c r="AH96" s="2144"/>
      <c r="AI96" s="2144"/>
      <c r="AJ96" s="2144"/>
    </row>
    <row r="97" spans="2:36" ht="13.5">
      <c r="B97" s="2144"/>
      <c r="C97" s="2144"/>
      <c r="D97" s="2144"/>
      <c r="E97" s="2144"/>
      <c r="F97" s="2144"/>
      <c r="G97" s="2144"/>
      <c r="H97" s="2144"/>
      <c r="I97" s="2144"/>
      <c r="J97" s="2144"/>
      <c r="K97" s="2144"/>
      <c r="L97" s="2144"/>
      <c r="M97" s="2144"/>
      <c r="N97" s="2144"/>
      <c r="O97" s="2144"/>
      <c r="P97" s="2144"/>
      <c r="Q97" s="2144"/>
      <c r="R97" s="2144"/>
      <c r="S97" s="2144"/>
      <c r="T97" s="2144"/>
      <c r="U97" s="2144"/>
      <c r="V97" s="2144"/>
      <c r="W97" s="2144"/>
      <c r="X97" s="2144"/>
      <c r="Y97" s="2144"/>
      <c r="Z97" s="2144"/>
      <c r="AA97" s="2144"/>
      <c r="AB97" s="2144"/>
      <c r="AC97" s="2144"/>
      <c r="AD97" s="2144"/>
      <c r="AE97" s="2144"/>
      <c r="AF97" s="2144"/>
      <c r="AG97" s="2144"/>
      <c r="AH97" s="2144"/>
      <c r="AI97" s="2144"/>
      <c r="AJ97" s="2144"/>
    </row>
    <row r="98" spans="2:36" ht="13.5">
      <c r="B98" s="2144"/>
      <c r="C98" s="2144"/>
      <c r="D98" s="2144"/>
      <c r="E98" s="2144"/>
      <c r="F98" s="2144"/>
      <c r="G98" s="2144"/>
      <c r="H98" s="2144"/>
      <c r="I98" s="2144"/>
      <c r="J98" s="2144"/>
      <c r="K98" s="2144"/>
      <c r="L98" s="2144"/>
      <c r="M98" s="2144"/>
      <c r="N98" s="2144"/>
      <c r="O98" s="2144"/>
      <c r="P98" s="2144"/>
      <c r="Q98" s="2144"/>
      <c r="R98" s="2144"/>
      <c r="S98" s="2144"/>
      <c r="T98" s="2144"/>
      <c r="U98" s="2144"/>
      <c r="V98" s="2144"/>
      <c r="W98" s="2144"/>
      <c r="X98" s="2144"/>
      <c r="Y98" s="2144"/>
      <c r="Z98" s="2144"/>
      <c r="AA98" s="2144"/>
      <c r="AB98" s="2144"/>
      <c r="AC98" s="2144"/>
      <c r="AD98" s="2144"/>
      <c r="AE98" s="2144"/>
      <c r="AF98" s="2144"/>
      <c r="AG98" s="2144"/>
      <c r="AH98" s="2144"/>
      <c r="AI98" s="2144"/>
      <c r="AJ98" s="2144"/>
    </row>
    <row r="99" spans="2:36" ht="13.5">
      <c r="B99" s="2144"/>
      <c r="C99" s="2144"/>
      <c r="D99" s="2144"/>
      <c r="E99" s="2144"/>
      <c r="F99" s="2144"/>
      <c r="G99" s="2144"/>
      <c r="H99" s="2144"/>
      <c r="I99" s="2144"/>
      <c r="J99" s="2144"/>
      <c r="K99" s="2144"/>
      <c r="L99" s="2144"/>
      <c r="M99" s="2144"/>
      <c r="N99" s="2144"/>
      <c r="O99" s="2144"/>
      <c r="P99" s="2144"/>
      <c r="Q99" s="2144"/>
      <c r="R99" s="2144"/>
      <c r="S99" s="2144"/>
      <c r="T99" s="2144"/>
      <c r="U99" s="2144"/>
      <c r="V99" s="2144"/>
      <c r="W99" s="2144"/>
      <c r="X99" s="2144"/>
      <c r="Y99" s="2144"/>
      <c r="Z99" s="2144"/>
      <c r="AA99" s="2144"/>
      <c r="AB99" s="2144"/>
      <c r="AC99" s="2144"/>
      <c r="AD99" s="2144"/>
      <c r="AE99" s="2144"/>
      <c r="AF99" s="2144"/>
      <c r="AG99" s="2144"/>
      <c r="AH99" s="2144"/>
      <c r="AI99" s="2144"/>
      <c r="AJ99" s="2144"/>
    </row>
    <row r="100" spans="2:36" ht="13.5">
      <c r="B100" s="2144"/>
      <c r="C100" s="2144"/>
      <c r="D100" s="2144"/>
      <c r="E100" s="2144"/>
      <c r="F100" s="2144"/>
      <c r="G100" s="2144"/>
      <c r="H100" s="2144"/>
      <c r="I100" s="2144"/>
      <c r="J100" s="2144"/>
      <c r="K100" s="2144"/>
      <c r="L100" s="2144"/>
      <c r="M100" s="2144"/>
      <c r="N100" s="2144"/>
      <c r="O100" s="2144"/>
      <c r="P100" s="2144"/>
      <c r="Q100" s="2144"/>
      <c r="R100" s="2144"/>
      <c r="S100" s="2144"/>
      <c r="T100" s="2144"/>
      <c r="U100" s="2144"/>
      <c r="V100" s="2144"/>
      <c r="W100" s="2144"/>
      <c r="X100" s="2144"/>
      <c r="Y100" s="2144"/>
      <c r="Z100" s="2144"/>
      <c r="AA100" s="2144"/>
      <c r="AB100" s="2144"/>
      <c r="AC100" s="2144"/>
      <c r="AD100" s="2144"/>
      <c r="AE100" s="2144"/>
      <c r="AF100" s="2144"/>
      <c r="AG100" s="2144"/>
      <c r="AH100" s="2144"/>
      <c r="AI100" s="2144"/>
      <c r="AJ100" s="2144"/>
    </row>
    <row r="101" spans="2:36" ht="13.5">
      <c r="B101" s="2144"/>
      <c r="C101" s="2144"/>
      <c r="D101" s="2144"/>
      <c r="E101" s="2144"/>
      <c r="F101" s="2144"/>
      <c r="G101" s="2144"/>
      <c r="H101" s="2144"/>
      <c r="I101" s="2144"/>
      <c r="J101" s="2144"/>
      <c r="K101" s="2144"/>
      <c r="L101" s="2144"/>
      <c r="M101" s="2144"/>
      <c r="N101" s="2144"/>
      <c r="O101" s="2144"/>
      <c r="P101" s="2144"/>
      <c r="Q101" s="2144"/>
      <c r="R101" s="2144"/>
      <c r="S101" s="2144"/>
      <c r="T101" s="2144"/>
      <c r="U101" s="2144"/>
      <c r="V101" s="2144"/>
      <c r="W101" s="2144"/>
      <c r="X101" s="2144"/>
      <c r="Y101" s="2144"/>
      <c r="Z101" s="2144"/>
      <c r="AA101" s="2144"/>
      <c r="AB101" s="2144"/>
      <c r="AC101" s="2144"/>
      <c r="AD101" s="2144"/>
      <c r="AE101" s="2144"/>
      <c r="AF101" s="2144"/>
      <c r="AG101" s="2144"/>
      <c r="AH101" s="2144"/>
      <c r="AI101" s="2144"/>
      <c r="AJ101" s="2144"/>
    </row>
    <row r="102" spans="2:36" ht="13.5">
      <c r="B102" s="2144"/>
      <c r="C102" s="2144"/>
      <c r="D102" s="2144"/>
      <c r="E102" s="2144"/>
      <c r="F102" s="2144"/>
      <c r="G102" s="2144"/>
      <c r="H102" s="2144"/>
      <c r="I102" s="2144"/>
      <c r="J102" s="2144"/>
      <c r="K102" s="2144"/>
      <c r="L102" s="2144"/>
      <c r="M102" s="2144"/>
      <c r="N102" s="2144"/>
      <c r="O102" s="2144"/>
      <c r="P102" s="2144"/>
      <c r="Q102" s="2144"/>
      <c r="R102" s="2144"/>
      <c r="S102" s="2144"/>
      <c r="T102" s="2144"/>
      <c r="U102" s="2144"/>
      <c r="V102" s="2144"/>
      <c r="W102" s="2144"/>
      <c r="X102" s="2144"/>
      <c r="Y102" s="2144"/>
      <c r="Z102" s="2144"/>
      <c r="AA102" s="2144"/>
      <c r="AB102" s="2144"/>
      <c r="AC102" s="2144"/>
      <c r="AD102" s="2144"/>
      <c r="AE102" s="2144"/>
      <c r="AF102" s="2144"/>
      <c r="AG102" s="2144"/>
      <c r="AH102" s="2144"/>
      <c r="AI102" s="2144"/>
      <c r="AJ102" s="2144"/>
    </row>
    <row r="103" spans="2:36" ht="13.5">
      <c r="B103" s="2144"/>
      <c r="C103" s="2144"/>
      <c r="D103" s="2144"/>
      <c r="E103" s="2144"/>
      <c r="F103" s="2144"/>
      <c r="G103" s="2144"/>
      <c r="H103" s="2144"/>
      <c r="I103" s="2144"/>
      <c r="J103" s="2144"/>
      <c r="K103" s="2144"/>
      <c r="L103" s="2144"/>
      <c r="M103" s="2144"/>
      <c r="N103" s="2144"/>
      <c r="O103" s="2144"/>
      <c r="P103" s="2144"/>
      <c r="Q103" s="2144"/>
      <c r="R103" s="2144"/>
      <c r="S103" s="2144"/>
      <c r="T103" s="2144"/>
      <c r="U103" s="2144"/>
      <c r="V103" s="2144"/>
      <c r="W103" s="2144"/>
      <c r="X103" s="2144"/>
      <c r="Y103" s="2144"/>
      <c r="Z103" s="2144"/>
      <c r="AA103" s="2144"/>
      <c r="AB103" s="2144"/>
      <c r="AC103" s="2144"/>
      <c r="AD103" s="2144"/>
      <c r="AE103" s="2144"/>
      <c r="AF103" s="2144"/>
      <c r="AG103" s="2144"/>
      <c r="AH103" s="2144"/>
      <c r="AI103" s="2144"/>
      <c r="AJ103" s="2144"/>
    </row>
    <row r="104" spans="2:36" ht="13.5">
      <c r="B104" s="2144"/>
      <c r="C104" s="2144"/>
      <c r="D104" s="2144"/>
      <c r="E104" s="2144"/>
      <c r="F104" s="2144"/>
      <c r="G104" s="2144"/>
      <c r="H104" s="2144"/>
      <c r="I104" s="2144"/>
      <c r="J104" s="2144"/>
      <c r="K104" s="2144"/>
      <c r="L104" s="2144"/>
      <c r="M104" s="2144"/>
      <c r="N104" s="2144"/>
      <c r="O104" s="2144"/>
      <c r="P104" s="2144"/>
      <c r="Q104" s="2144"/>
      <c r="R104" s="2144"/>
      <c r="S104" s="2144"/>
      <c r="T104" s="2144"/>
      <c r="U104" s="2144"/>
      <c r="V104" s="2144"/>
      <c r="W104" s="2144"/>
      <c r="X104" s="2144"/>
      <c r="Y104" s="2144"/>
      <c r="Z104" s="2144"/>
      <c r="AA104" s="2144"/>
      <c r="AB104" s="2144"/>
      <c r="AC104" s="2144"/>
      <c r="AD104" s="2144"/>
      <c r="AE104" s="2144"/>
      <c r="AF104" s="2144"/>
      <c r="AG104" s="2144"/>
      <c r="AH104" s="2144"/>
      <c r="AI104" s="2144"/>
      <c r="AJ104" s="2144"/>
    </row>
    <row r="105" spans="2:36" ht="13.5">
      <c r="B105" s="2144"/>
      <c r="C105" s="2144"/>
      <c r="D105" s="2144"/>
      <c r="E105" s="2144"/>
      <c r="F105" s="2144"/>
      <c r="G105" s="2144"/>
      <c r="H105" s="2144"/>
      <c r="I105" s="2144"/>
      <c r="J105" s="2144"/>
      <c r="K105" s="2144"/>
      <c r="L105" s="2144"/>
      <c r="M105" s="2144"/>
      <c r="N105" s="2144"/>
      <c r="O105" s="2144"/>
      <c r="P105" s="2144"/>
      <c r="Q105" s="2144"/>
      <c r="R105" s="2144"/>
      <c r="S105" s="2144"/>
      <c r="T105" s="2144"/>
      <c r="U105" s="2144"/>
      <c r="V105" s="2144"/>
      <c r="W105" s="2144"/>
      <c r="X105" s="2144"/>
      <c r="Y105" s="2144"/>
      <c r="Z105" s="2144"/>
      <c r="AA105" s="2144"/>
      <c r="AB105" s="2144"/>
      <c r="AC105" s="2144"/>
      <c r="AD105" s="2144"/>
      <c r="AE105" s="2144"/>
      <c r="AF105" s="2144"/>
      <c r="AG105" s="2144"/>
      <c r="AH105" s="2144"/>
      <c r="AI105" s="2144"/>
      <c r="AJ105" s="2144"/>
    </row>
    <row r="106" spans="2:36" ht="13.5">
      <c r="B106" s="2144"/>
      <c r="C106" s="2144"/>
      <c r="D106" s="2144"/>
      <c r="E106" s="2144"/>
      <c r="F106" s="2144"/>
      <c r="G106" s="2144"/>
      <c r="H106" s="2144"/>
      <c r="I106" s="2144"/>
      <c r="J106" s="2144"/>
      <c r="K106" s="2144"/>
      <c r="L106" s="2144"/>
      <c r="M106" s="2144"/>
      <c r="N106" s="2144"/>
      <c r="O106" s="2144"/>
      <c r="P106" s="2144"/>
      <c r="Q106" s="2144"/>
      <c r="R106" s="2144"/>
      <c r="S106" s="2144"/>
      <c r="T106" s="2144"/>
      <c r="U106" s="2144"/>
      <c r="V106" s="2144"/>
      <c r="W106" s="2144"/>
      <c r="X106" s="2144"/>
      <c r="Y106" s="2144"/>
      <c r="Z106" s="2144"/>
      <c r="AA106" s="2144"/>
      <c r="AB106" s="2144"/>
      <c r="AC106" s="2144"/>
      <c r="AD106" s="2144"/>
      <c r="AE106" s="2144"/>
      <c r="AF106" s="2144"/>
      <c r="AG106" s="2144"/>
      <c r="AH106" s="2144"/>
      <c r="AI106" s="2144"/>
      <c r="AJ106" s="2144"/>
    </row>
    <row r="107" spans="2:36" ht="13.5">
      <c r="B107" s="2144"/>
      <c r="C107" s="2144"/>
      <c r="D107" s="2144"/>
      <c r="E107" s="2144"/>
      <c r="F107" s="2144"/>
      <c r="G107" s="2144"/>
      <c r="H107" s="2144"/>
      <c r="I107" s="2144"/>
      <c r="J107" s="2144"/>
      <c r="K107" s="2144"/>
      <c r="L107" s="2144"/>
      <c r="M107" s="2144"/>
      <c r="N107" s="2144"/>
      <c r="O107" s="2144"/>
      <c r="P107" s="2144"/>
      <c r="Q107" s="2144"/>
      <c r="R107" s="2144"/>
      <c r="S107" s="2144"/>
      <c r="T107" s="2144"/>
      <c r="U107" s="2144"/>
      <c r="V107" s="2144"/>
      <c r="W107" s="2144"/>
      <c r="X107" s="2144"/>
      <c r="Y107" s="2144"/>
      <c r="Z107" s="2144"/>
      <c r="AA107" s="2144"/>
      <c r="AB107" s="2144"/>
      <c r="AC107" s="2144"/>
      <c r="AD107" s="2144"/>
      <c r="AE107" s="2144"/>
      <c r="AF107" s="2144"/>
      <c r="AG107" s="2144"/>
      <c r="AH107" s="2144"/>
      <c r="AI107" s="2144"/>
      <c r="AJ107" s="2144"/>
    </row>
  </sheetData>
  <sheetProtection/>
  <mergeCells count="39">
    <mergeCell ref="A49:A51"/>
    <mergeCell ref="B49:B51"/>
    <mergeCell ref="V49:V51"/>
    <mergeCell ref="W49:W51"/>
    <mergeCell ref="A52:A56"/>
    <mergeCell ref="B52:B56"/>
    <mergeCell ref="V52:V56"/>
    <mergeCell ref="W52:W56"/>
    <mergeCell ref="A37:A42"/>
    <mergeCell ref="B37:B42"/>
    <mergeCell ref="V37:V42"/>
    <mergeCell ref="W37:W42"/>
    <mergeCell ref="A44:A48"/>
    <mergeCell ref="B44:B48"/>
    <mergeCell ref="V44:V48"/>
    <mergeCell ref="W44:W48"/>
    <mergeCell ref="A24:A32"/>
    <mergeCell ref="B24:B32"/>
    <mergeCell ref="V24:V32"/>
    <mergeCell ref="W24:W32"/>
    <mergeCell ref="A33:A36"/>
    <mergeCell ref="B33:B36"/>
    <mergeCell ref="V33:V36"/>
    <mergeCell ref="W33:W36"/>
    <mergeCell ref="Z4:AB4"/>
    <mergeCell ref="A14:A18"/>
    <mergeCell ref="B14:B18"/>
    <mergeCell ref="V14:V18"/>
    <mergeCell ref="W14:W18"/>
    <mergeCell ref="A21:A23"/>
    <mergeCell ref="B21:B23"/>
    <mergeCell ref="V21:V23"/>
    <mergeCell ref="W21:W23"/>
    <mergeCell ref="A3:A5"/>
    <mergeCell ref="C3:C5"/>
    <mergeCell ref="D3:G3"/>
    <mergeCell ref="J3:N3"/>
    <mergeCell ref="V3:V5"/>
    <mergeCell ref="X3:X5"/>
  </mergeCells>
  <printOptions horizontalCentered="1" verticalCentered="1"/>
  <pageMargins left="0.2755905511811024" right="0.3937007874015748" top="0.3937007874015748" bottom="0.1968503937007874" header="0.2755905511811024" footer="0.15748031496062992"/>
  <pageSetup fitToWidth="2" horizontalDpi="600" verticalDpi="600" orientation="landscape" paperSize="9" scale="50" r:id="rId1"/>
  <headerFooter alignWithMargins="0">
    <oddHeader>&amp;C&amp;F</oddHead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G41"/>
  <sheetViews>
    <sheetView view="pageBreakPreview" zoomScaleSheetLayoutView="100" zoomScalePageLayoutView="0" workbookViewId="0" topLeftCell="A1">
      <selection activeCell="B10" sqref="B10"/>
    </sheetView>
  </sheetViews>
  <sheetFormatPr defaultColWidth="9.00390625" defaultRowHeight="12.75"/>
  <cols>
    <col min="1" max="1" width="4.875" style="3" customWidth="1"/>
    <col min="2" max="2" width="11.75390625" style="3" customWidth="1"/>
    <col min="3" max="3" width="18.75390625" style="21" customWidth="1"/>
    <col min="4" max="4" width="5.00390625" style="21" customWidth="1"/>
    <col min="5" max="5" width="11.75390625" style="21" customWidth="1"/>
    <col min="6" max="6" width="18.75390625" style="21" customWidth="1"/>
    <col min="7" max="7" width="9.875" style="17" customWidth="1"/>
    <col min="8" max="18" width="14.875" style="3" customWidth="1"/>
    <col min="19" max="19" width="15.875" style="3" customWidth="1"/>
    <col min="20" max="28" width="14.875" style="3" customWidth="1"/>
    <col min="29" max="29" width="15.875" style="3" customWidth="1"/>
    <col min="30" max="31" width="14.875" style="3" customWidth="1"/>
    <col min="32" max="38" width="2.875" style="3" customWidth="1"/>
    <col min="39" max="16384" width="9.125" style="3" customWidth="1"/>
  </cols>
  <sheetData>
    <row r="1" spans="1:6" ht="26.25" customHeight="1">
      <c r="A1" s="548"/>
      <c r="B1" s="782" t="s">
        <v>226</v>
      </c>
      <c r="C1" s="549"/>
      <c r="D1" s="549"/>
      <c r="E1" s="549"/>
      <c r="F1" s="544"/>
    </row>
    <row r="2" spans="1:6" ht="35.25" customHeight="1">
      <c r="A2" s="783"/>
      <c r="B2" s="784"/>
      <c r="C2" s="553"/>
      <c r="D2" s="785" t="s">
        <v>521</v>
      </c>
      <c r="E2" s="544"/>
      <c r="F2" s="553"/>
    </row>
    <row r="3" spans="1:6" ht="18" customHeight="1">
      <c r="A3" s="554" t="s">
        <v>7</v>
      </c>
      <c r="B3" s="786" t="s">
        <v>8</v>
      </c>
      <c r="C3" s="787" t="s">
        <v>227</v>
      </c>
      <c r="D3" s="787" t="s">
        <v>7</v>
      </c>
      <c r="E3" s="787" t="s">
        <v>8</v>
      </c>
      <c r="F3" s="787" t="s">
        <v>227</v>
      </c>
    </row>
    <row r="4" spans="1:6" ht="18" customHeight="1">
      <c r="A4" s="788"/>
      <c r="B4" s="789" t="s">
        <v>157</v>
      </c>
      <c r="C4" s="575">
        <v>19733460289</v>
      </c>
      <c r="D4" s="581">
        <v>24</v>
      </c>
      <c r="E4" s="563" t="s">
        <v>666</v>
      </c>
      <c r="F4" s="790">
        <v>233136308</v>
      </c>
    </row>
    <row r="5" spans="1:6" ht="18" customHeight="1">
      <c r="A5" s="744"/>
      <c r="B5" s="789" t="s">
        <v>184</v>
      </c>
      <c r="C5" s="575">
        <v>20487160165</v>
      </c>
      <c r="D5" s="581">
        <v>27</v>
      </c>
      <c r="E5" s="563" t="s">
        <v>667</v>
      </c>
      <c r="F5" s="790">
        <v>276423414</v>
      </c>
    </row>
    <row r="6" spans="1:6" ht="18" customHeight="1">
      <c r="A6" s="744"/>
      <c r="B6" s="789" t="s">
        <v>446</v>
      </c>
      <c r="C6" s="575">
        <v>19129109527</v>
      </c>
      <c r="D6" s="581">
        <v>31</v>
      </c>
      <c r="E6" s="563" t="s">
        <v>62</v>
      </c>
      <c r="F6" s="790">
        <v>374982000</v>
      </c>
    </row>
    <row r="7" spans="1:7" ht="18" customHeight="1">
      <c r="A7" s="744"/>
      <c r="B7" s="789" t="s">
        <v>618</v>
      </c>
      <c r="C7" s="708">
        <v>19294324151</v>
      </c>
      <c r="D7" s="581">
        <v>32</v>
      </c>
      <c r="E7" s="563" t="s">
        <v>63</v>
      </c>
      <c r="F7" s="790">
        <v>367750891</v>
      </c>
      <c r="G7" s="52"/>
    </row>
    <row r="8" spans="1:7" ht="18" customHeight="1">
      <c r="A8" s="791"/>
      <c r="B8" s="792" t="s">
        <v>619</v>
      </c>
      <c r="C8" s="793">
        <v>24591349410</v>
      </c>
      <c r="D8" s="581">
        <v>37</v>
      </c>
      <c r="E8" s="563" t="s">
        <v>64</v>
      </c>
      <c r="F8" s="790">
        <v>144550793</v>
      </c>
      <c r="G8" s="52"/>
    </row>
    <row r="9" spans="1:7" ht="18" customHeight="1">
      <c r="A9" s="744"/>
      <c r="B9" s="742" t="s">
        <v>185</v>
      </c>
      <c r="C9" s="581">
        <v>11749410331</v>
      </c>
      <c r="D9" s="581">
        <v>39</v>
      </c>
      <c r="E9" s="563" t="s">
        <v>65</v>
      </c>
      <c r="F9" s="790">
        <v>115264978</v>
      </c>
      <c r="G9" s="52"/>
    </row>
    <row r="10" spans="1:7" ht="18" customHeight="1">
      <c r="A10" s="744"/>
      <c r="B10" s="742" t="s">
        <v>186</v>
      </c>
      <c r="C10" s="581">
        <v>3121336709</v>
      </c>
      <c r="D10" s="581">
        <v>40</v>
      </c>
      <c r="E10" s="563" t="s">
        <v>668</v>
      </c>
      <c r="F10" s="790">
        <v>104905086</v>
      </c>
      <c r="G10" s="52"/>
    </row>
    <row r="11" spans="1:7" ht="18" customHeight="1">
      <c r="A11" s="744"/>
      <c r="B11" s="742" t="s">
        <v>36</v>
      </c>
      <c r="C11" s="581">
        <v>14870747040</v>
      </c>
      <c r="D11" s="581">
        <v>42</v>
      </c>
      <c r="E11" s="563" t="s">
        <v>66</v>
      </c>
      <c r="F11" s="790">
        <v>197643767</v>
      </c>
      <c r="G11" s="52"/>
    </row>
    <row r="12" spans="1:7" ht="18" customHeight="1">
      <c r="A12" s="744"/>
      <c r="B12" s="742" t="s">
        <v>38</v>
      </c>
      <c r="C12" s="581">
        <v>9720602370</v>
      </c>
      <c r="D12" s="581">
        <v>43</v>
      </c>
      <c r="E12" s="563" t="s">
        <v>522</v>
      </c>
      <c r="F12" s="790">
        <v>121534960</v>
      </c>
      <c r="G12" s="52"/>
    </row>
    <row r="13" spans="1:7" ht="18" customHeight="1">
      <c r="A13" s="744"/>
      <c r="B13" s="742"/>
      <c r="C13" s="581"/>
      <c r="D13" s="581">
        <v>45</v>
      </c>
      <c r="E13" s="563" t="s">
        <v>67</v>
      </c>
      <c r="F13" s="790">
        <v>84706000</v>
      </c>
      <c r="G13" s="52"/>
    </row>
    <row r="14" spans="1:7" ht="24" customHeight="1">
      <c r="A14" s="764">
        <v>1</v>
      </c>
      <c r="B14" s="742" t="s">
        <v>40</v>
      </c>
      <c r="C14" s="794">
        <v>1139170973</v>
      </c>
      <c r="D14" s="581">
        <v>46</v>
      </c>
      <c r="E14" s="563" t="s">
        <v>68</v>
      </c>
      <c r="F14" s="790">
        <v>84985421</v>
      </c>
      <c r="G14" s="52"/>
    </row>
    <row r="15" spans="1:7" ht="18" customHeight="1">
      <c r="A15" s="764">
        <v>2</v>
      </c>
      <c r="B15" s="742" t="s">
        <v>41</v>
      </c>
      <c r="C15" s="581">
        <v>0</v>
      </c>
      <c r="D15" s="581">
        <v>50</v>
      </c>
      <c r="E15" s="563" t="s">
        <v>669</v>
      </c>
      <c r="F15" s="790">
        <v>0</v>
      </c>
      <c r="G15" s="52"/>
    </row>
    <row r="16" spans="1:7" ht="18" customHeight="1">
      <c r="A16" s="764">
        <v>3</v>
      </c>
      <c r="B16" s="742" t="s">
        <v>42</v>
      </c>
      <c r="C16" s="581">
        <v>0</v>
      </c>
      <c r="D16" s="581">
        <v>57</v>
      </c>
      <c r="E16" s="563" t="s">
        <v>670</v>
      </c>
      <c r="F16" s="790">
        <v>133474999</v>
      </c>
      <c r="G16" s="52"/>
    </row>
    <row r="17" spans="1:7" ht="18" customHeight="1">
      <c r="A17" s="764">
        <v>4</v>
      </c>
      <c r="B17" s="742" t="s">
        <v>43</v>
      </c>
      <c r="C17" s="794">
        <v>20682362</v>
      </c>
      <c r="D17" s="581">
        <v>62</v>
      </c>
      <c r="E17" s="563" t="s">
        <v>523</v>
      </c>
      <c r="F17" s="790">
        <v>354612309</v>
      </c>
      <c r="G17" s="52"/>
    </row>
    <row r="18" spans="1:7" ht="18" customHeight="1">
      <c r="A18" s="764">
        <v>5</v>
      </c>
      <c r="B18" s="742" t="s">
        <v>44</v>
      </c>
      <c r="C18" s="795">
        <v>1867412380</v>
      </c>
      <c r="D18" s="581">
        <v>65</v>
      </c>
      <c r="E18" s="563" t="s">
        <v>524</v>
      </c>
      <c r="F18" s="790">
        <v>299979824</v>
      </c>
      <c r="G18" s="52"/>
    </row>
    <row r="19" spans="1:7" ht="18" customHeight="1">
      <c r="A19" s="764">
        <v>6</v>
      </c>
      <c r="B19" s="742" t="s">
        <v>45</v>
      </c>
      <c r="C19" s="794">
        <v>204670560</v>
      </c>
      <c r="D19" s="581">
        <v>70</v>
      </c>
      <c r="E19" s="563" t="s">
        <v>671</v>
      </c>
      <c r="F19" s="790">
        <v>91997703</v>
      </c>
      <c r="G19" s="52"/>
    </row>
    <row r="20" spans="1:7" ht="18" customHeight="1">
      <c r="A20" s="764">
        <v>7</v>
      </c>
      <c r="B20" s="742" t="s">
        <v>46</v>
      </c>
      <c r="C20" s="794">
        <v>175084654</v>
      </c>
      <c r="D20" s="581">
        <v>73</v>
      </c>
      <c r="E20" s="563" t="s">
        <v>525</v>
      </c>
      <c r="F20" s="790">
        <v>357213963</v>
      </c>
      <c r="G20" s="52"/>
    </row>
    <row r="21" spans="1:7" ht="18" customHeight="1">
      <c r="A21" s="764">
        <v>8</v>
      </c>
      <c r="B21" s="742" t="s">
        <v>47</v>
      </c>
      <c r="C21" s="581">
        <v>1960843000</v>
      </c>
      <c r="D21" s="581">
        <v>79</v>
      </c>
      <c r="E21" s="563" t="s">
        <v>526</v>
      </c>
      <c r="F21" s="790">
        <v>615933212</v>
      </c>
      <c r="G21" s="52"/>
    </row>
    <row r="22" spans="1:7" ht="18" customHeight="1">
      <c r="A22" s="764">
        <v>9</v>
      </c>
      <c r="B22" s="742" t="s">
        <v>48</v>
      </c>
      <c r="C22" s="794">
        <v>104500720</v>
      </c>
      <c r="D22" s="581">
        <v>86</v>
      </c>
      <c r="E22" s="563" t="s">
        <v>672</v>
      </c>
      <c r="F22" s="790">
        <v>397050452</v>
      </c>
      <c r="G22" s="52"/>
    </row>
    <row r="23" spans="1:7" ht="18" customHeight="1">
      <c r="A23" s="764">
        <v>11</v>
      </c>
      <c r="B23" s="742" t="s">
        <v>50</v>
      </c>
      <c r="C23" s="794">
        <v>1266998408</v>
      </c>
      <c r="D23" s="581">
        <v>93</v>
      </c>
      <c r="E23" s="563" t="s">
        <v>527</v>
      </c>
      <c r="F23" s="790">
        <v>130207000</v>
      </c>
      <c r="G23" s="52"/>
    </row>
    <row r="24" spans="1:7" ht="18" customHeight="1">
      <c r="A24" s="764">
        <v>13</v>
      </c>
      <c r="B24" s="742" t="s">
        <v>51</v>
      </c>
      <c r="C24" s="794">
        <v>70012174</v>
      </c>
      <c r="D24" s="611">
        <v>95</v>
      </c>
      <c r="E24" s="796" t="s">
        <v>197</v>
      </c>
      <c r="F24" s="790">
        <v>342592686</v>
      </c>
      <c r="G24" s="52"/>
    </row>
    <row r="25" spans="1:7" ht="18" customHeight="1">
      <c r="A25" s="764">
        <v>14</v>
      </c>
      <c r="B25" s="742" t="s">
        <v>52</v>
      </c>
      <c r="C25" s="794">
        <v>453718296</v>
      </c>
      <c r="D25" s="581">
        <v>301</v>
      </c>
      <c r="E25" s="563" t="s">
        <v>70</v>
      </c>
      <c r="F25" s="790">
        <v>383730553</v>
      </c>
      <c r="G25" s="52"/>
    </row>
    <row r="26" spans="1:7" ht="18" customHeight="1">
      <c r="A26" s="764">
        <v>15</v>
      </c>
      <c r="B26" s="742" t="s">
        <v>187</v>
      </c>
      <c r="C26" s="794">
        <v>21307744</v>
      </c>
      <c r="D26" s="581">
        <v>303</v>
      </c>
      <c r="E26" s="563" t="s">
        <v>74</v>
      </c>
      <c r="F26" s="790">
        <v>10000000</v>
      </c>
      <c r="G26" s="52"/>
    </row>
    <row r="27" spans="1:7" ht="18" customHeight="1">
      <c r="A27" s="764">
        <v>16</v>
      </c>
      <c r="B27" s="742" t="s">
        <v>54</v>
      </c>
      <c r="C27" s="794">
        <v>2781000</v>
      </c>
      <c r="D27" s="581">
        <v>305</v>
      </c>
      <c r="E27" s="563" t="s">
        <v>75</v>
      </c>
      <c r="F27" s="790">
        <v>969247679</v>
      </c>
      <c r="G27" s="52"/>
    </row>
    <row r="28" spans="1:7" ht="18" customHeight="1">
      <c r="A28" s="764">
        <v>17</v>
      </c>
      <c r="B28" s="742" t="s">
        <v>55</v>
      </c>
      <c r="C28" s="581">
        <v>121923178</v>
      </c>
      <c r="D28" s="581">
        <v>306</v>
      </c>
      <c r="E28" s="563" t="s">
        <v>81</v>
      </c>
      <c r="F28" s="790">
        <v>1247306311</v>
      </c>
      <c r="G28" s="52"/>
    </row>
    <row r="29" spans="1:7" ht="18" customHeight="1">
      <c r="A29" s="764">
        <v>18</v>
      </c>
      <c r="B29" s="742" t="s">
        <v>56</v>
      </c>
      <c r="C29" s="581">
        <v>967286000</v>
      </c>
      <c r="D29" s="581">
        <v>307</v>
      </c>
      <c r="E29" s="563" t="s">
        <v>82</v>
      </c>
      <c r="F29" s="790">
        <v>2345470332</v>
      </c>
      <c r="G29" s="52"/>
    </row>
    <row r="30" spans="1:7" ht="18" customHeight="1">
      <c r="A30" s="764">
        <v>19</v>
      </c>
      <c r="B30" s="742" t="s">
        <v>57</v>
      </c>
      <c r="C30" s="794">
        <v>142280184</v>
      </c>
      <c r="D30" s="581">
        <v>308</v>
      </c>
      <c r="E30" s="563" t="s">
        <v>87</v>
      </c>
      <c r="F30" s="790">
        <v>338667226</v>
      </c>
      <c r="G30" s="52"/>
    </row>
    <row r="31" spans="1:7" ht="18" customHeight="1">
      <c r="A31" s="764">
        <v>20</v>
      </c>
      <c r="B31" s="742" t="s">
        <v>58</v>
      </c>
      <c r="C31" s="794">
        <v>641092590</v>
      </c>
      <c r="D31" s="581">
        <v>309</v>
      </c>
      <c r="E31" s="563" t="s">
        <v>88</v>
      </c>
      <c r="F31" s="790">
        <v>4426180269</v>
      </c>
      <c r="G31" s="52"/>
    </row>
    <row r="32" spans="1:7" ht="18" customHeight="1">
      <c r="A32" s="797">
        <v>21</v>
      </c>
      <c r="B32" s="767" t="s">
        <v>59</v>
      </c>
      <c r="C32" s="790">
        <v>0</v>
      </c>
      <c r="D32" s="721"/>
      <c r="E32" s="557"/>
      <c r="F32" s="798"/>
      <c r="G32" s="52"/>
    </row>
    <row r="33" spans="1:7" ht="18" customHeight="1">
      <c r="A33" s="799">
        <v>22</v>
      </c>
      <c r="B33" s="587" t="s">
        <v>188</v>
      </c>
      <c r="C33" s="800">
        <v>882037051</v>
      </c>
      <c r="D33" s="639"/>
      <c r="E33" s="544"/>
      <c r="F33" s="544"/>
      <c r="G33" s="52"/>
    </row>
    <row r="34" spans="1:7" ht="18" customHeight="1">
      <c r="A34" s="548"/>
      <c r="B34" s="548"/>
      <c r="C34" s="544"/>
      <c r="D34" s="639"/>
      <c r="E34" s="544"/>
      <c r="F34" s="544"/>
      <c r="G34" s="52"/>
    </row>
    <row r="35" spans="1:7" ht="18" customHeight="1">
      <c r="A35" s="801" t="s">
        <v>528</v>
      </c>
      <c r="B35" s="548"/>
      <c r="C35" s="544"/>
      <c r="D35" s="639"/>
      <c r="E35" s="544"/>
      <c r="F35" s="544"/>
      <c r="G35" s="52"/>
    </row>
    <row r="36" spans="1:7" ht="18" customHeight="1">
      <c r="A36" s="548" t="s">
        <v>530</v>
      </c>
      <c r="B36" s="548"/>
      <c r="C36" s="544"/>
      <c r="D36" s="639"/>
      <c r="E36" s="544"/>
      <c r="F36" s="544"/>
      <c r="G36" s="52"/>
    </row>
    <row r="37" spans="1:7" ht="18" customHeight="1">
      <c r="A37" s="548"/>
      <c r="B37" s="548" t="s">
        <v>529</v>
      </c>
      <c r="C37" s="544"/>
      <c r="D37" s="639"/>
      <c r="E37" s="544"/>
      <c r="F37" s="544"/>
      <c r="G37" s="52"/>
    </row>
    <row r="38" spans="1:7" ht="18" customHeight="1">
      <c r="A38" s="6"/>
      <c r="D38" s="72"/>
      <c r="G38" s="52"/>
    </row>
    <row r="39" ht="18" customHeight="1">
      <c r="G39" s="52"/>
    </row>
    <row r="40" ht="18" customHeight="1">
      <c r="G40" s="52"/>
    </row>
    <row r="41" ht="18" customHeight="1">
      <c r="G41" s="52"/>
    </row>
  </sheetData>
  <sheetProtection/>
  <printOptions/>
  <pageMargins left="0.7086614173228347" right="0.7086614173228347" top="0.7480314960629921" bottom="0.7480314960629921" header="0.31496062992125984" footer="0.31496062992125984"/>
  <pageSetup horizontalDpi="600" verticalDpi="600" orientation="portrait" paperSize="9" scale="110" r:id="rId1"/>
  <headerFooter>
    <oddHeader>&amp;C&amp;F</oddHeader>
  </headerFooter>
</worksheet>
</file>

<file path=xl/worksheets/sheet4.xml><?xml version="1.0" encoding="utf-8"?>
<worksheet xmlns="http://schemas.openxmlformats.org/spreadsheetml/2006/main" xmlns:r="http://schemas.openxmlformats.org/officeDocument/2006/relationships">
  <dimension ref="A1:AF70"/>
  <sheetViews>
    <sheetView view="pageBreakPreview" zoomScaleSheetLayoutView="100" zoomScalePageLayoutView="0" workbookViewId="0" topLeftCell="A1">
      <selection activeCell="A1" sqref="A1"/>
    </sheetView>
  </sheetViews>
  <sheetFormatPr defaultColWidth="9.00390625" defaultRowHeight="12.75"/>
  <cols>
    <col min="1" max="1" width="3.75390625" style="0" customWidth="1"/>
    <col min="2" max="2" width="11.375" style="0" customWidth="1"/>
    <col min="3" max="3" width="7.75390625" style="0" customWidth="1"/>
    <col min="4" max="4" width="7.625" style="0" bestFit="1" customWidth="1"/>
    <col min="5" max="5" width="7.75390625" style="0" customWidth="1"/>
    <col min="6" max="6" width="8.125" style="0" customWidth="1"/>
    <col min="7" max="7" width="8.75390625" style="0" customWidth="1"/>
    <col min="8" max="14" width="9.875" style="0" customWidth="1"/>
    <col min="15" max="16" width="8.125" style="0" customWidth="1"/>
    <col min="17" max="17" width="7.875" style="0" customWidth="1"/>
    <col min="18" max="18" width="7.75390625" style="0" customWidth="1"/>
    <col min="19" max="19" width="8.75390625" style="0" customWidth="1"/>
    <col min="20" max="20" width="2.75390625" style="0" customWidth="1"/>
    <col min="21" max="21" width="7.625" style="0" customWidth="1"/>
    <col min="22" max="24" width="8.25390625" style="0" customWidth="1"/>
    <col min="25" max="25" width="8.75390625" style="0" customWidth="1"/>
    <col min="26" max="26" width="6.875" style="0" customWidth="1"/>
    <col min="27" max="28" width="7.25390625" style="0" customWidth="1"/>
    <col min="29" max="29" width="8.75390625" style="0" customWidth="1"/>
    <col min="30" max="30" width="7.75390625" style="0" customWidth="1"/>
    <col min="31" max="31" width="11.375" style="0" customWidth="1"/>
    <col min="32" max="32" width="4.25390625" style="0" customWidth="1"/>
  </cols>
  <sheetData>
    <row r="1" spans="2:30" ht="17.25">
      <c r="B1" s="802"/>
      <c r="C1" s="803" t="s">
        <v>531</v>
      </c>
      <c r="D1" s="802"/>
      <c r="E1" s="804"/>
      <c r="F1" s="804"/>
      <c r="G1" s="804"/>
      <c r="H1" s="804"/>
      <c r="I1" s="804"/>
      <c r="J1" s="804"/>
      <c r="K1" s="804"/>
      <c r="L1" s="804"/>
      <c r="M1" s="804"/>
      <c r="N1" s="804"/>
      <c r="O1" s="804"/>
      <c r="P1" s="804"/>
      <c r="Q1" s="804"/>
      <c r="R1" s="804"/>
      <c r="S1" s="804"/>
      <c r="T1" s="802"/>
      <c r="U1" s="804"/>
      <c r="V1" s="804"/>
      <c r="W1" s="804"/>
      <c r="X1" s="804"/>
      <c r="Y1" s="804"/>
      <c r="Z1" s="804"/>
      <c r="AA1" s="804"/>
      <c r="AB1" s="802"/>
      <c r="AC1" s="802"/>
      <c r="AD1" s="802"/>
    </row>
    <row r="2" spans="1:32" s="45" customFormat="1" ht="11.25">
      <c r="A2" s="56"/>
      <c r="B2" s="805"/>
      <c r="C2" s="805"/>
      <c r="D2" s="805"/>
      <c r="E2" s="806"/>
      <c r="F2" s="806"/>
      <c r="G2" s="806"/>
      <c r="H2" s="806"/>
      <c r="I2" s="806"/>
      <c r="J2" s="806"/>
      <c r="K2" s="806"/>
      <c r="L2" s="806"/>
      <c r="M2" s="806"/>
      <c r="N2" s="806"/>
      <c r="O2" s="806"/>
      <c r="P2" s="806"/>
      <c r="Q2" s="806"/>
      <c r="R2" s="806"/>
      <c r="S2" s="806"/>
      <c r="T2" s="807"/>
      <c r="U2" s="806"/>
      <c r="V2" s="806"/>
      <c r="W2" s="806"/>
      <c r="X2" s="806"/>
      <c r="Y2" s="806"/>
      <c r="Z2" s="806"/>
      <c r="AA2" s="806"/>
      <c r="AB2" s="806"/>
      <c r="AC2" s="806" t="s">
        <v>202</v>
      </c>
      <c r="AD2" s="806"/>
      <c r="AE2" s="56"/>
      <c r="AF2" s="56"/>
    </row>
    <row r="3" spans="1:32" s="45" customFormat="1" ht="15.75" customHeight="1">
      <c r="A3" s="57"/>
      <c r="B3" s="808"/>
      <c r="C3" s="809"/>
      <c r="D3" s="810"/>
      <c r="E3" s="811" t="s">
        <v>203</v>
      </c>
      <c r="F3" s="811"/>
      <c r="G3" s="811"/>
      <c r="H3" s="811"/>
      <c r="I3" s="811"/>
      <c r="J3" s="811"/>
      <c r="K3" s="811"/>
      <c r="L3" s="811"/>
      <c r="M3" s="811"/>
      <c r="N3" s="811"/>
      <c r="O3" s="811" t="s">
        <v>204</v>
      </c>
      <c r="P3" s="811"/>
      <c r="Q3" s="811"/>
      <c r="R3" s="812"/>
      <c r="S3" s="813"/>
      <c r="T3" s="814"/>
      <c r="U3" s="815"/>
      <c r="V3" s="811" t="s">
        <v>205</v>
      </c>
      <c r="W3" s="811"/>
      <c r="X3" s="811"/>
      <c r="Y3" s="811"/>
      <c r="Z3" s="811"/>
      <c r="AA3" s="811"/>
      <c r="AB3" s="811" t="s">
        <v>206</v>
      </c>
      <c r="AC3" s="811"/>
      <c r="AD3" s="1168" t="s">
        <v>532</v>
      </c>
      <c r="AE3" s="58"/>
      <c r="AF3" s="387"/>
    </row>
    <row r="4" spans="1:32" s="45" customFormat="1" ht="11.25">
      <c r="A4" s="59" t="s">
        <v>7</v>
      </c>
      <c r="B4" s="816" t="s">
        <v>8</v>
      </c>
      <c r="C4" s="817" t="s">
        <v>200</v>
      </c>
      <c r="D4" s="817" t="s">
        <v>207</v>
      </c>
      <c r="E4" s="818" t="s">
        <v>208</v>
      </c>
      <c r="F4" s="818" t="s">
        <v>209</v>
      </c>
      <c r="G4" s="818" t="s">
        <v>210</v>
      </c>
      <c r="H4" s="818" t="s">
        <v>162</v>
      </c>
      <c r="I4" s="818" t="s">
        <v>163</v>
      </c>
      <c r="J4" s="818" t="s">
        <v>211</v>
      </c>
      <c r="K4" s="818" t="s">
        <v>209</v>
      </c>
      <c r="L4" s="818" t="s">
        <v>210</v>
      </c>
      <c r="M4" s="818" t="s">
        <v>212</v>
      </c>
      <c r="N4" s="818" t="s">
        <v>213</v>
      </c>
      <c r="O4" s="818" t="s">
        <v>165</v>
      </c>
      <c r="P4" s="818" t="s">
        <v>214</v>
      </c>
      <c r="Q4" s="819" t="s">
        <v>215</v>
      </c>
      <c r="R4" s="818" t="s">
        <v>166</v>
      </c>
      <c r="S4" s="818" t="s">
        <v>168</v>
      </c>
      <c r="T4" s="814"/>
      <c r="U4" s="818" t="s">
        <v>169</v>
      </c>
      <c r="V4" s="818" t="s">
        <v>216</v>
      </c>
      <c r="W4" s="820" t="s">
        <v>171</v>
      </c>
      <c r="X4" s="820" t="s">
        <v>164</v>
      </c>
      <c r="Y4" s="818" t="s">
        <v>172</v>
      </c>
      <c r="Z4" s="818" t="s">
        <v>173</v>
      </c>
      <c r="AA4" s="818" t="s">
        <v>174</v>
      </c>
      <c r="AB4" s="821" t="s">
        <v>217</v>
      </c>
      <c r="AC4" s="818" t="s">
        <v>168</v>
      </c>
      <c r="AD4" s="1169"/>
      <c r="AE4" s="59"/>
      <c r="AF4" s="388"/>
    </row>
    <row r="5" spans="1:32" s="45" customFormat="1" ht="11.25">
      <c r="A5" s="60"/>
      <c r="B5" s="822"/>
      <c r="C5" s="822" t="s">
        <v>201</v>
      </c>
      <c r="D5" s="822" t="s">
        <v>16</v>
      </c>
      <c r="E5" s="823" t="s">
        <v>16</v>
      </c>
      <c r="F5" s="823" t="s">
        <v>177</v>
      </c>
      <c r="G5" s="823" t="s">
        <v>177</v>
      </c>
      <c r="H5" s="823" t="s">
        <v>218</v>
      </c>
      <c r="I5" s="823" t="s">
        <v>177</v>
      </c>
      <c r="J5" s="823" t="s">
        <v>219</v>
      </c>
      <c r="K5" s="823" t="s">
        <v>177</v>
      </c>
      <c r="L5" s="823" t="s">
        <v>177</v>
      </c>
      <c r="M5" s="823" t="s">
        <v>220</v>
      </c>
      <c r="N5" s="823" t="s">
        <v>218</v>
      </c>
      <c r="O5" s="823" t="s">
        <v>178</v>
      </c>
      <c r="P5" s="823" t="s">
        <v>178</v>
      </c>
      <c r="Q5" s="824" t="s">
        <v>178</v>
      </c>
      <c r="R5" s="823"/>
      <c r="S5" s="823"/>
      <c r="T5" s="814"/>
      <c r="U5" s="823"/>
      <c r="V5" s="823" t="s">
        <v>221</v>
      </c>
      <c r="W5" s="825" t="s">
        <v>179</v>
      </c>
      <c r="X5" s="825" t="s">
        <v>180</v>
      </c>
      <c r="Y5" s="823" t="s">
        <v>181</v>
      </c>
      <c r="Z5" s="823" t="s">
        <v>180</v>
      </c>
      <c r="AA5" s="823" t="s">
        <v>182</v>
      </c>
      <c r="AB5" s="826" t="s">
        <v>222</v>
      </c>
      <c r="AC5" s="824"/>
      <c r="AD5" s="1170"/>
      <c r="AE5" s="59"/>
      <c r="AF5" s="388"/>
    </row>
    <row r="6" spans="1:32" s="45" customFormat="1" ht="11.25">
      <c r="A6" s="58"/>
      <c r="B6" s="827" t="s">
        <v>665</v>
      </c>
      <c r="C6" s="828">
        <v>90970</v>
      </c>
      <c r="D6" s="828">
        <v>76</v>
      </c>
      <c r="E6" s="828">
        <v>71870</v>
      </c>
      <c r="F6" s="828">
        <v>18264</v>
      </c>
      <c r="G6" s="828">
        <v>2218</v>
      </c>
      <c r="H6" s="828">
        <v>95153</v>
      </c>
      <c r="I6" s="828">
        <v>19903</v>
      </c>
      <c r="J6" s="828">
        <v>2143</v>
      </c>
      <c r="K6" s="828">
        <v>11478</v>
      </c>
      <c r="L6" s="828">
        <v>5837</v>
      </c>
      <c r="M6" s="828">
        <v>404</v>
      </c>
      <c r="N6" s="828">
        <v>20266</v>
      </c>
      <c r="O6" s="828">
        <v>29731</v>
      </c>
      <c r="P6" s="828">
        <v>14491</v>
      </c>
      <c r="Q6" s="829">
        <v>1569</v>
      </c>
      <c r="R6" s="828">
        <v>11783</v>
      </c>
      <c r="S6" s="828">
        <v>415716</v>
      </c>
      <c r="T6" s="828"/>
      <c r="U6" s="830">
        <v>5321</v>
      </c>
      <c r="V6" s="828">
        <v>263662</v>
      </c>
      <c r="W6" s="831">
        <v>49499</v>
      </c>
      <c r="X6" s="831">
        <v>1424</v>
      </c>
      <c r="Y6" s="828">
        <v>3</v>
      </c>
      <c r="Z6" s="828">
        <v>20713</v>
      </c>
      <c r="AA6" s="828">
        <v>2556</v>
      </c>
      <c r="AB6" s="828">
        <v>1422</v>
      </c>
      <c r="AC6" s="828">
        <v>392230</v>
      </c>
      <c r="AD6" s="829">
        <v>10767</v>
      </c>
      <c r="AE6" s="61"/>
      <c r="AF6" s="55"/>
    </row>
    <row r="7" spans="1:32" s="45" customFormat="1" ht="11.25">
      <c r="A7" s="58"/>
      <c r="B7" s="827" t="s">
        <v>184</v>
      </c>
      <c r="C7" s="828">
        <v>92124</v>
      </c>
      <c r="D7" s="828">
        <v>74</v>
      </c>
      <c r="E7" s="828">
        <v>75649</v>
      </c>
      <c r="F7" s="828">
        <v>19846</v>
      </c>
      <c r="G7" s="828">
        <v>2448</v>
      </c>
      <c r="H7" s="828">
        <v>100960</v>
      </c>
      <c r="I7" s="828">
        <v>16039</v>
      </c>
      <c r="J7" s="828">
        <v>2375</v>
      </c>
      <c r="K7" s="828">
        <v>11958</v>
      </c>
      <c r="L7" s="828">
        <v>6079</v>
      </c>
      <c r="M7" s="828">
        <v>413</v>
      </c>
      <c r="N7" s="828">
        <v>21253</v>
      </c>
      <c r="O7" s="828">
        <v>31997</v>
      </c>
      <c r="P7" s="828">
        <v>16654</v>
      </c>
      <c r="Q7" s="829">
        <v>1448</v>
      </c>
      <c r="R7" s="828">
        <v>12361</v>
      </c>
      <c r="S7" s="828">
        <v>427436</v>
      </c>
      <c r="T7" s="828"/>
      <c r="U7" s="828">
        <v>5311</v>
      </c>
      <c r="V7" s="828">
        <v>270233</v>
      </c>
      <c r="W7" s="831">
        <v>52161</v>
      </c>
      <c r="X7" s="831">
        <v>1519</v>
      </c>
      <c r="Y7" s="828">
        <v>2</v>
      </c>
      <c r="Z7" s="828">
        <v>21737</v>
      </c>
      <c r="AA7" s="828">
        <v>2628</v>
      </c>
      <c r="AB7" s="828">
        <v>1236</v>
      </c>
      <c r="AC7" s="828">
        <v>404513</v>
      </c>
      <c r="AD7" s="829">
        <v>11203</v>
      </c>
      <c r="AE7" s="61"/>
      <c r="AF7" s="55"/>
    </row>
    <row r="8" spans="1:32" s="45" customFormat="1" ht="11.25">
      <c r="A8" s="58"/>
      <c r="B8" s="827" t="s">
        <v>446</v>
      </c>
      <c r="C8" s="828">
        <v>93061</v>
      </c>
      <c r="D8" s="828">
        <v>74</v>
      </c>
      <c r="E8" s="828">
        <v>76821</v>
      </c>
      <c r="F8" s="828">
        <v>21619</v>
      </c>
      <c r="G8" s="828">
        <v>2568</v>
      </c>
      <c r="H8" s="828">
        <v>104324</v>
      </c>
      <c r="I8" s="828">
        <v>11439</v>
      </c>
      <c r="J8" s="828">
        <v>2599</v>
      </c>
      <c r="K8" s="828">
        <v>12283</v>
      </c>
      <c r="L8" s="828">
        <v>6160</v>
      </c>
      <c r="M8" s="828">
        <v>416</v>
      </c>
      <c r="N8" s="828">
        <v>21915</v>
      </c>
      <c r="O8" s="828">
        <v>38051</v>
      </c>
      <c r="P8" s="828">
        <v>22339</v>
      </c>
      <c r="Q8" s="829">
        <v>1964</v>
      </c>
      <c r="R8" s="828">
        <v>11930</v>
      </c>
      <c r="S8" s="828">
        <v>503916</v>
      </c>
      <c r="T8" s="828"/>
      <c r="U8" s="828">
        <v>5730</v>
      </c>
      <c r="V8" s="828">
        <v>279088</v>
      </c>
      <c r="W8" s="831">
        <v>53080</v>
      </c>
      <c r="X8" s="831">
        <v>1411</v>
      </c>
      <c r="Y8" s="828">
        <v>2</v>
      </c>
      <c r="Z8" s="828">
        <v>21966</v>
      </c>
      <c r="AA8" s="828">
        <v>2868</v>
      </c>
      <c r="AB8" s="828">
        <v>1165</v>
      </c>
      <c r="AC8" s="828">
        <v>416525</v>
      </c>
      <c r="AD8" s="829">
        <v>10911</v>
      </c>
      <c r="AE8" s="61"/>
      <c r="AF8" s="55"/>
    </row>
    <row r="9" spans="1:32" s="45" customFormat="1" ht="11.25">
      <c r="A9" s="58"/>
      <c r="B9" s="827" t="s">
        <v>618</v>
      </c>
      <c r="C9" s="828">
        <v>96248</v>
      </c>
      <c r="D9" s="832">
        <v>76</v>
      </c>
      <c r="E9" s="832">
        <v>78745</v>
      </c>
      <c r="F9" s="832">
        <v>22445</v>
      </c>
      <c r="G9" s="832">
        <v>3025</v>
      </c>
      <c r="H9" s="832">
        <v>108345</v>
      </c>
      <c r="I9" s="832">
        <v>8295</v>
      </c>
      <c r="J9" s="832">
        <v>3270</v>
      </c>
      <c r="K9" s="832">
        <v>12757</v>
      </c>
      <c r="L9" s="832">
        <v>6369</v>
      </c>
      <c r="M9" s="832">
        <v>437</v>
      </c>
      <c r="N9" s="832">
        <v>23314</v>
      </c>
      <c r="O9" s="832">
        <v>39058</v>
      </c>
      <c r="P9" s="832">
        <v>23713</v>
      </c>
      <c r="Q9" s="833">
        <v>1427</v>
      </c>
      <c r="R9" s="832">
        <v>11353</v>
      </c>
      <c r="S9" s="832">
        <v>522854</v>
      </c>
      <c r="T9" s="828"/>
      <c r="U9" s="832">
        <v>6481</v>
      </c>
      <c r="V9" s="832">
        <v>299770</v>
      </c>
      <c r="W9" s="834">
        <v>54428</v>
      </c>
      <c r="X9" s="834">
        <v>1109</v>
      </c>
      <c r="Y9" s="832">
        <v>2</v>
      </c>
      <c r="Z9" s="832">
        <v>20144</v>
      </c>
      <c r="AA9" s="832">
        <v>3232</v>
      </c>
      <c r="AB9" s="832">
        <v>866</v>
      </c>
      <c r="AC9" s="832">
        <v>504815</v>
      </c>
      <c r="AD9" s="833">
        <v>18039</v>
      </c>
      <c r="AE9" s="61"/>
      <c r="AF9" s="55"/>
    </row>
    <row r="10" spans="1:32" s="45" customFormat="1" ht="11.25">
      <c r="A10" s="62"/>
      <c r="B10" s="835" t="s">
        <v>619</v>
      </c>
      <c r="C10" s="836">
        <v>96276</v>
      </c>
      <c r="D10" s="837">
        <v>77</v>
      </c>
      <c r="E10" s="837">
        <v>81160</v>
      </c>
      <c r="F10" s="837">
        <v>21996</v>
      </c>
      <c r="G10" s="837">
        <v>3585</v>
      </c>
      <c r="H10" s="837">
        <v>111273</v>
      </c>
      <c r="I10" s="837">
        <v>5355</v>
      </c>
      <c r="J10" s="837">
        <v>3009</v>
      </c>
      <c r="K10" s="837">
        <v>13251</v>
      </c>
      <c r="L10" s="837">
        <v>6626</v>
      </c>
      <c r="M10" s="837">
        <v>462</v>
      </c>
      <c r="N10" s="837">
        <v>23826</v>
      </c>
      <c r="O10" s="837">
        <v>40326</v>
      </c>
      <c r="P10" s="837">
        <v>24441</v>
      </c>
      <c r="Q10" s="838">
        <v>2103</v>
      </c>
      <c r="R10" s="837">
        <v>18640</v>
      </c>
      <c r="S10" s="837">
        <v>543884</v>
      </c>
      <c r="T10" s="838"/>
      <c r="U10" s="837">
        <v>7324</v>
      </c>
      <c r="V10" s="837">
        <v>306101</v>
      </c>
      <c r="W10" s="839">
        <v>56436</v>
      </c>
      <c r="X10" s="836">
        <v>1573</v>
      </c>
      <c r="Y10" s="837">
        <v>1</v>
      </c>
      <c r="Z10" s="837">
        <v>21167</v>
      </c>
      <c r="AA10" s="837">
        <v>3507</v>
      </c>
      <c r="AB10" s="837">
        <v>0</v>
      </c>
      <c r="AC10" s="837">
        <v>517919</v>
      </c>
      <c r="AD10" s="838">
        <v>25965</v>
      </c>
      <c r="AE10" s="63"/>
      <c r="AF10" s="389"/>
    </row>
    <row r="11" spans="1:32" s="45" customFormat="1" ht="11.25">
      <c r="A11" s="58"/>
      <c r="B11" s="816" t="s">
        <v>185</v>
      </c>
      <c r="C11" s="828">
        <v>90852</v>
      </c>
      <c r="D11" s="828">
        <v>0</v>
      </c>
      <c r="E11" s="828">
        <v>76987</v>
      </c>
      <c r="F11" s="828">
        <v>23976</v>
      </c>
      <c r="G11" s="828">
        <v>4036</v>
      </c>
      <c r="H11" s="828">
        <v>109642</v>
      </c>
      <c r="I11" s="828">
        <v>5719</v>
      </c>
      <c r="J11" s="828">
        <v>3296</v>
      </c>
      <c r="K11" s="828">
        <v>14503</v>
      </c>
      <c r="L11" s="828">
        <v>6934</v>
      </c>
      <c r="M11" s="828">
        <v>487</v>
      </c>
      <c r="N11" s="828">
        <v>25738</v>
      </c>
      <c r="O11" s="828">
        <v>44661</v>
      </c>
      <c r="P11" s="828">
        <v>26970</v>
      </c>
      <c r="Q11" s="829">
        <v>1746</v>
      </c>
      <c r="R11" s="828">
        <v>15522</v>
      </c>
      <c r="S11" s="828">
        <v>561259</v>
      </c>
      <c r="T11" s="828"/>
      <c r="U11" s="828">
        <v>7338</v>
      </c>
      <c r="V11" s="828">
        <v>318248</v>
      </c>
      <c r="W11" s="828">
        <v>56608</v>
      </c>
      <c r="X11" s="828">
        <v>206</v>
      </c>
      <c r="Y11" s="828">
        <v>1</v>
      </c>
      <c r="Z11" s="828">
        <v>20608</v>
      </c>
      <c r="AA11" s="828">
        <v>3195</v>
      </c>
      <c r="AB11" s="828">
        <v>0</v>
      </c>
      <c r="AC11" s="828">
        <v>538209</v>
      </c>
      <c r="AD11" s="829">
        <v>23050</v>
      </c>
      <c r="AE11" s="59"/>
      <c r="AF11" s="55"/>
    </row>
    <row r="12" spans="1:32" s="45" customFormat="1" ht="11.25">
      <c r="A12" s="58"/>
      <c r="B12" s="816" t="s">
        <v>186</v>
      </c>
      <c r="C12" s="828">
        <v>88095</v>
      </c>
      <c r="D12" s="828">
        <v>0</v>
      </c>
      <c r="E12" s="828">
        <v>77767</v>
      </c>
      <c r="F12" s="828">
        <v>25746</v>
      </c>
      <c r="G12" s="828">
        <v>1741</v>
      </c>
      <c r="H12" s="828">
        <v>110668</v>
      </c>
      <c r="I12" s="828">
        <v>8538</v>
      </c>
      <c r="J12" s="828">
        <v>3215</v>
      </c>
      <c r="K12" s="828">
        <v>14391</v>
      </c>
      <c r="L12" s="828">
        <v>13278</v>
      </c>
      <c r="M12" s="828">
        <v>488</v>
      </c>
      <c r="N12" s="828">
        <v>31901</v>
      </c>
      <c r="O12" s="828">
        <v>33691</v>
      </c>
      <c r="P12" s="828">
        <v>22312</v>
      </c>
      <c r="Q12" s="829">
        <v>11794</v>
      </c>
      <c r="R12" s="828">
        <v>17627</v>
      </c>
      <c r="S12" s="828">
        <v>590987</v>
      </c>
      <c r="T12" s="828"/>
      <c r="U12" s="828">
        <v>6749</v>
      </c>
      <c r="V12" s="828">
        <v>337541</v>
      </c>
      <c r="W12" s="828">
        <v>56655</v>
      </c>
      <c r="X12" s="828">
        <v>205</v>
      </c>
      <c r="Y12" s="828">
        <v>1</v>
      </c>
      <c r="Z12" s="828">
        <v>19614</v>
      </c>
      <c r="AA12" s="828">
        <v>3704</v>
      </c>
      <c r="AB12" s="828">
        <v>0</v>
      </c>
      <c r="AC12" s="828">
        <v>559523</v>
      </c>
      <c r="AD12" s="829">
        <v>31464</v>
      </c>
      <c r="AE12" s="59"/>
      <c r="AF12" s="55"/>
    </row>
    <row r="13" spans="1:32" s="45" customFormat="1" ht="11.25">
      <c r="A13" s="58"/>
      <c r="B13" s="840" t="s">
        <v>36</v>
      </c>
      <c r="C13" s="828">
        <v>90716</v>
      </c>
      <c r="D13" s="828">
        <v>0</v>
      </c>
      <c r="E13" s="828">
        <v>77025</v>
      </c>
      <c r="F13" s="828">
        <v>24064</v>
      </c>
      <c r="G13" s="828">
        <v>3922</v>
      </c>
      <c r="H13" s="828">
        <v>109693</v>
      </c>
      <c r="I13" s="828">
        <v>5859</v>
      </c>
      <c r="J13" s="828">
        <v>3292</v>
      </c>
      <c r="K13" s="828">
        <v>14497</v>
      </c>
      <c r="L13" s="828">
        <v>7249</v>
      </c>
      <c r="M13" s="828">
        <v>487</v>
      </c>
      <c r="N13" s="828">
        <v>26044</v>
      </c>
      <c r="O13" s="828">
        <v>44117</v>
      </c>
      <c r="P13" s="828">
        <v>26739</v>
      </c>
      <c r="Q13" s="829">
        <v>2244</v>
      </c>
      <c r="R13" s="828">
        <v>15627</v>
      </c>
      <c r="S13" s="828">
        <v>562733</v>
      </c>
      <c r="T13" s="828"/>
      <c r="U13" s="828">
        <v>7309</v>
      </c>
      <c r="V13" s="828">
        <v>319205</v>
      </c>
      <c r="W13" s="828">
        <v>56611</v>
      </c>
      <c r="X13" s="828">
        <v>206</v>
      </c>
      <c r="Y13" s="828">
        <v>1</v>
      </c>
      <c r="Z13" s="828">
        <v>20559</v>
      </c>
      <c r="AA13" s="828">
        <v>3220</v>
      </c>
      <c r="AB13" s="828">
        <v>0</v>
      </c>
      <c r="AC13" s="828">
        <v>539266</v>
      </c>
      <c r="AD13" s="829">
        <v>23467</v>
      </c>
      <c r="AE13" s="59"/>
      <c r="AF13" s="55"/>
    </row>
    <row r="14" spans="1:32" s="45" customFormat="1" ht="11.25">
      <c r="A14" s="58"/>
      <c r="B14" s="840" t="s">
        <v>38</v>
      </c>
      <c r="C14" s="828">
        <v>155411</v>
      </c>
      <c r="D14" s="828">
        <v>901</v>
      </c>
      <c r="E14" s="828">
        <v>125132</v>
      </c>
      <c r="F14" s="834" t="s">
        <v>95</v>
      </c>
      <c r="G14" s="834" t="s">
        <v>95</v>
      </c>
      <c r="H14" s="828">
        <v>128076</v>
      </c>
      <c r="I14" s="834" t="s">
        <v>95</v>
      </c>
      <c r="J14" s="834" t="s">
        <v>95</v>
      </c>
      <c r="K14" s="834" t="s">
        <v>95</v>
      </c>
      <c r="L14" s="834" t="s">
        <v>95</v>
      </c>
      <c r="M14" s="834" t="s">
        <v>95</v>
      </c>
      <c r="N14" s="834" t="s">
        <v>95</v>
      </c>
      <c r="O14" s="834" t="s">
        <v>95</v>
      </c>
      <c r="P14" s="834" t="s">
        <v>95</v>
      </c>
      <c r="Q14" s="829">
        <v>603</v>
      </c>
      <c r="R14" s="828">
        <v>50684</v>
      </c>
      <c r="S14" s="828">
        <v>343409</v>
      </c>
      <c r="T14" s="828"/>
      <c r="U14" s="828">
        <v>7487</v>
      </c>
      <c r="V14" s="828">
        <v>166735</v>
      </c>
      <c r="W14" s="828">
        <v>54576</v>
      </c>
      <c r="X14" s="828">
        <v>16116</v>
      </c>
      <c r="Y14" s="828">
        <v>1</v>
      </c>
      <c r="Z14" s="828">
        <v>27628</v>
      </c>
      <c r="AA14" s="828">
        <v>6558</v>
      </c>
      <c r="AB14" s="828">
        <v>0</v>
      </c>
      <c r="AC14" s="828">
        <v>290879</v>
      </c>
      <c r="AD14" s="829">
        <v>52530</v>
      </c>
      <c r="AE14" s="59"/>
      <c r="AF14" s="55"/>
    </row>
    <row r="15" spans="1:32" s="45" customFormat="1" ht="11.25">
      <c r="A15" s="58"/>
      <c r="B15" s="814"/>
      <c r="C15" s="828"/>
      <c r="D15" s="828"/>
      <c r="E15" s="828" t="s">
        <v>159</v>
      </c>
      <c r="F15" s="828"/>
      <c r="G15" s="828"/>
      <c r="H15" s="828"/>
      <c r="I15" s="828"/>
      <c r="J15" s="828"/>
      <c r="K15" s="828"/>
      <c r="L15" s="828"/>
      <c r="M15" s="828"/>
      <c r="N15" s="828"/>
      <c r="O15" s="828"/>
      <c r="P15" s="828"/>
      <c r="Q15" s="829"/>
      <c r="R15" s="828"/>
      <c r="S15" s="828"/>
      <c r="T15" s="828"/>
      <c r="U15" s="828"/>
      <c r="V15" s="828"/>
      <c r="W15" s="828"/>
      <c r="X15" s="828"/>
      <c r="Y15" s="828"/>
      <c r="Z15" s="828"/>
      <c r="AA15" s="828"/>
      <c r="AB15" s="828"/>
      <c r="AC15" s="828"/>
      <c r="AD15" s="829"/>
      <c r="AE15" s="53"/>
      <c r="AF15" s="55"/>
    </row>
    <row r="16" spans="1:32" s="45" customFormat="1" ht="11.25">
      <c r="A16" s="64">
        <v>1</v>
      </c>
      <c r="B16" s="841" t="s">
        <v>40</v>
      </c>
      <c r="C16" s="828">
        <v>83582</v>
      </c>
      <c r="D16" s="828">
        <v>0</v>
      </c>
      <c r="E16" s="828">
        <v>78126</v>
      </c>
      <c r="F16" s="828">
        <v>25729</v>
      </c>
      <c r="G16" s="828">
        <v>4321</v>
      </c>
      <c r="H16" s="828">
        <v>112698</v>
      </c>
      <c r="I16" s="828">
        <v>3828</v>
      </c>
      <c r="J16" s="828">
        <v>3379</v>
      </c>
      <c r="K16" s="828">
        <v>14883</v>
      </c>
      <c r="L16" s="828">
        <v>5738</v>
      </c>
      <c r="M16" s="828">
        <v>455</v>
      </c>
      <c r="N16" s="828">
        <v>24898</v>
      </c>
      <c r="O16" s="828">
        <v>45862</v>
      </c>
      <c r="P16" s="828">
        <v>28867</v>
      </c>
      <c r="Q16" s="829">
        <v>2775</v>
      </c>
      <c r="R16" s="828">
        <v>5980</v>
      </c>
      <c r="S16" s="828">
        <v>542362</v>
      </c>
      <c r="T16" s="828"/>
      <c r="U16" s="828">
        <v>8893</v>
      </c>
      <c r="V16" s="828">
        <v>316009</v>
      </c>
      <c r="W16" s="828">
        <v>56393</v>
      </c>
      <c r="X16" s="828">
        <v>204</v>
      </c>
      <c r="Y16" s="828">
        <v>1</v>
      </c>
      <c r="Z16" s="828">
        <v>19935</v>
      </c>
      <c r="AA16" s="828">
        <v>2289</v>
      </c>
      <c r="AB16" s="828">
        <v>0</v>
      </c>
      <c r="AC16" s="828">
        <v>536943</v>
      </c>
      <c r="AD16" s="829">
        <v>5419</v>
      </c>
      <c r="AE16" s="54"/>
      <c r="AF16" s="55"/>
    </row>
    <row r="17" spans="1:32" s="45" customFormat="1" ht="11.25">
      <c r="A17" s="64">
        <v>2</v>
      </c>
      <c r="B17" s="841" t="s">
        <v>41</v>
      </c>
      <c r="C17" s="828">
        <v>87673</v>
      </c>
      <c r="D17" s="828">
        <v>0</v>
      </c>
      <c r="E17" s="828">
        <v>79514</v>
      </c>
      <c r="F17" s="828">
        <v>31136</v>
      </c>
      <c r="G17" s="828">
        <v>5710</v>
      </c>
      <c r="H17" s="828">
        <v>120866</v>
      </c>
      <c r="I17" s="828">
        <v>4606</v>
      </c>
      <c r="J17" s="828">
        <v>3283</v>
      </c>
      <c r="K17" s="828">
        <v>15439</v>
      </c>
      <c r="L17" s="828">
        <v>7350</v>
      </c>
      <c r="M17" s="828">
        <v>553</v>
      </c>
      <c r="N17" s="828">
        <v>27163</v>
      </c>
      <c r="O17" s="828">
        <v>43955</v>
      </c>
      <c r="P17" s="828">
        <v>25763</v>
      </c>
      <c r="Q17" s="829">
        <v>0</v>
      </c>
      <c r="R17" s="828">
        <v>32367</v>
      </c>
      <c r="S17" s="828">
        <v>570011</v>
      </c>
      <c r="T17" s="828"/>
      <c r="U17" s="828">
        <v>5828</v>
      </c>
      <c r="V17" s="828">
        <v>309576</v>
      </c>
      <c r="W17" s="828">
        <v>57049</v>
      </c>
      <c r="X17" s="828">
        <v>208</v>
      </c>
      <c r="Y17" s="828">
        <v>1</v>
      </c>
      <c r="Z17" s="828">
        <v>20992</v>
      </c>
      <c r="AA17" s="828">
        <v>2551</v>
      </c>
      <c r="AB17" s="828">
        <v>0</v>
      </c>
      <c r="AC17" s="828">
        <v>522673</v>
      </c>
      <c r="AD17" s="829">
        <v>47338</v>
      </c>
      <c r="AE17" s="54"/>
      <c r="AF17" s="55"/>
    </row>
    <row r="18" spans="1:32" s="45" customFormat="1" ht="11.25">
      <c r="A18" s="64">
        <v>3</v>
      </c>
      <c r="B18" s="841" t="s">
        <v>42</v>
      </c>
      <c r="C18" s="828">
        <v>94706</v>
      </c>
      <c r="D18" s="828">
        <v>0</v>
      </c>
      <c r="E18" s="828">
        <v>81716</v>
      </c>
      <c r="F18" s="828">
        <v>29983</v>
      </c>
      <c r="G18" s="828">
        <v>5757</v>
      </c>
      <c r="H18" s="828">
        <v>122091</v>
      </c>
      <c r="I18" s="828">
        <v>6079</v>
      </c>
      <c r="J18" s="828">
        <v>3599</v>
      </c>
      <c r="K18" s="828">
        <v>16067</v>
      </c>
      <c r="L18" s="828">
        <v>5985</v>
      </c>
      <c r="M18" s="828">
        <v>602</v>
      </c>
      <c r="N18" s="828">
        <v>26857</v>
      </c>
      <c r="O18" s="828">
        <v>54674</v>
      </c>
      <c r="P18" s="828">
        <v>32263</v>
      </c>
      <c r="Q18" s="829">
        <v>0</v>
      </c>
      <c r="R18" s="828">
        <v>28376</v>
      </c>
      <c r="S18" s="828">
        <v>589364</v>
      </c>
      <c r="T18" s="828"/>
      <c r="U18" s="828">
        <v>7822</v>
      </c>
      <c r="V18" s="828">
        <v>316064</v>
      </c>
      <c r="W18" s="828">
        <v>56847</v>
      </c>
      <c r="X18" s="828">
        <v>211</v>
      </c>
      <c r="Y18" s="828">
        <v>1</v>
      </c>
      <c r="Z18" s="828">
        <v>21474</v>
      </c>
      <c r="AA18" s="828">
        <v>5372</v>
      </c>
      <c r="AB18" s="828">
        <v>0</v>
      </c>
      <c r="AC18" s="828">
        <v>542029</v>
      </c>
      <c r="AD18" s="829">
        <v>47335</v>
      </c>
      <c r="AE18" s="54"/>
      <c r="AF18" s="55"/>
    </row>
    <row r="19" spans="1:32" s="45" customFormat="1" ht="11.25">
      <c r="A19" s="64">
        <v>4</v>
      </c>
      <c r="B19" s="841" t="s">
        <v>43</v>
      </c>
      <c r="C19" s="828">
        <v>91261</v>
      </c>
      <c r="D19" s="828">
        <v>0</v>
      </c>
      <c r="E19" s="828">
        <v>72787</v>
      </c>
      <c r="F19" s="828">
        <v>23230</v>
      </c>
      <c r="G19" s="828">
        <v>4329</v>
      </c>
      <c r="H19" s="828">
        <v>105588</v>
      </c>
      <c r="I19" s="828">
        <v>7272</v>
      </c>
      <c r="J19" s="828">
        <v>3004</v>
      </c>
      <c r="K19" s="828">
        <v>13181</v>
      </c>
      <c r="L19" s="828">
        <v>6778</v>
      </c>
      <c r="M19" s="828">
        <v>495</v>
      </c>
      <c r="N19" s="828">
        <v>23968</v>
      </c>
      <c r="O19" s="828">
        <v>44466</v>
      </c>
      <c r="P19" s="828">
        <v>29022</v>
      </c>
      <c r="Q19" s="829">
        <v>0</v>
      </c>
      <c r="R19" s="828">
        <v>48000</v>
      </c>
      <c r="S19" s="828">
        <v>601962</v>
      </c>
      <c r="T19" s="828"/>
      <c r="U19" s="828">
        <v>8472</v>
      </c>
      <c r="V19" s="828">
        <v>324653</v>
      </c>
      <c r="W19" s="828">
        <v>56975</v>
      </c>
      <c r="X19" s="828">
        <v>205</v>
      </c>
      <c r="Y19" s="828">
        <v>1</v>
      </c>
      <c r="Z19" s="828">
        <v>20325</v>
      </c>
      <c r="AA19" s="828">
        <v>2633</v>
      </c>
      <c r="AB19" s="828">
        <v>0</v>
      </c>
      <c r="AC19" s="828">
        <v>533254</v>
      </c>
      <c r="AD19" s="829">
        <v>68708</v>
      </c>
      <c r="AE19" s="54"/>
      <c r="AF19" s="55"/>
    </row>
    <row r="20" spans="1:32" s="45" customFormat="1" ht="11.25">
      <c r="A20" s="64">
        <v>5</v>
      </c>
      <c r="B20" s="841" t="s">
        <v>44</v>
      </c>
      <c r="C20" s="828">
        <v>93336</v>
      </c>
      <c r="D20" s="828">
        <v>0</v>
      </c>
      <c r="E20" s="828">
        <v>78408</v>
      </c>
      <c r="F20" s="828">
        <v>16367</v>
      </c>
      <c r="G20" s="828">
        <v>4254</v>
      </c>
      <c r="H20" s="828">
        <v>103602</v>
      </c>
      <c r="I20" s="828">
        <v>6357</v>
      </c>
      <c r="J20" s="828">
        <v>3399</v>
      </c>
      <c r="K20" s="828">
        <v>13708</v>
      </c>
      <c r="L20" s="828">
        <v>5754</v>
      </c>
      <c r="M20" s="828">
        <v>454</v>
      </c>
      <c r="N20" s="828">
        <v>23915</v>
      </c>
      <c r="O20" s="828">
        <v>50595</v>
      </c>
      <c r="P20" s="828">
        <v>25359</v>
      </c>
      <c r="Q20" s="829">
        <v>9602</v>
      </c>
      <c r="R20" s="828">
        <v>4174</v>
      </c>
      <c r="S20" s="828">
        <v>550762</v>
      </c>
      <c r="T20" s="828"/>
      <c r="U20" s="828">
        <v>7567</v>
      </c>
      <c r="V20" s="828">
        <v>311201</v>
      </c>
      <c r="W20" s="828">
        <v>56137</v>
      </c>
      <c r="X20" s="828">
        <v>204</v>
      </c>
      <c r="Y20" s="828">
        <v>1</v>
      </c>
      <c r="Z20" s="828">
        <v>21223</v>
      </c>
      <c r="AA20" s="828">
        <v>3264</v>
      </c>
      <c r="AB20" s="828">
        <v>0</v>
      </c>
      <c r="AC20" s="828">
        <v>537637</v>
      </c>
      <c r="AD20" s="829">
        <v>13124</v>
      </c>
      <c r="AE20" s="54"/>
      <c r="AF20" s="55"/>
    </row>
    <row r="21" spans="1:32" s="45" customFormat="1" ht="11.25">
      <c r="A21" s="64">
        <v>6</v>
      </c>
      <c r="B21" s="841" t="s">
        <v>45</v>
      </c>
      <c r="C21" s="828">
        <v>99140</v>
      </c>
      <c r="D21" s="828">
        <v>0</v>
      </c>
      <c r="E21" s="828">
        <v>85182</v>
      </c>
      <c r="F21" s="828">
        <v>25133</v>
      </c>
      <c r="G21" s="828">
        <v>4918</v>
      </c>
      <c r="H21" s="828">
        <v>121173</v>
      </c>
      <c r="I21" s="828">
        <v>9468</v>
      </c>
      <c r="J21" s="828">
        <v>3214</v>
      </c>
      <c r="K21" s="828">
        <v>16420</v>
      </c>
      <c r="L21" s="828">
        <v>11324</v>
      </c>
      <c r="M21" s="828">
        <v>477</v>
      </c>
      <c r="N21" s="828">
        <v>31945</v>
      </c>
      <c r="O21" s="828">
        <v>39824</v>
      </c>
      <c r="P21" s="828">
        <v>26435</v>
      </c>
      <c r="Q21" s="829">
        <v>0</v>
      </c>
      <c r="R21" s="828">
        <v>18678</v>
      </c>
      <c r="S21" s="828">
        <v>603450</v>
      </c>
      <c r="T21" s="828"/>
      <c r="U21" s="828">
        <v>9208</v>
      </c>
      <c r="V21" s="828">
        <v>343498</v>
      </c>
      <c r="W21" s="828">
        <v>56753</v>
      </c>
      <c r="X21" s="828">
        <v>206</v>
      </c>
      <c r="Y21" s="828">
        <v>1</v>
      </c>
      <c r="Z21" s="828">
        <v>21872</v>
      </c>
      <c r="AA21" s="828">
        <v>3478</v>
      </c>
      <c r="AB21" s="828">
        <v>0</v>
      </c>
      <c r="AC21" s="828">
        <v>568201</v>
      </c>
      <c r="AD21" s="829">
        <v>35249</v>
      </c>
      <c r="AE21" s="54"/>
      <c r="AF21" s="55"/>
    </row>
    <row r="22" spans="1:32" s="45" customFormat="1" ht="11.25">
      <c r="A22" s="64">
        <v>7</v>
      </c>
      <c r="B22" s="841" t="s">
        <v>46</v>
      </c>
      <c r="C22" s="828">
        <v>114873</v>
      </c>
      <c r="D22" s="828">
        <v>0</v>
      </c>
      <c r="E22" s="828">
        <v>68948</v>
      </c>
      <c r="F22" s="828">
        <v>3328</v>
      </c>
      <c r="G22" s="828">
        <v>1795</v>
      </c>
      <c r="H22" s="828">
        <v>78280</v>
      </c>
      <c r="I22" s="828">
        <v>2550</v>
      </c>
      <c r="J22" s="828">
        <v>2701</v>
      </c>
      <c r="K22" s="828">
        <v>12408</v>
      </c>
      <c r="L22" s="828">
        <v>8550</v>
      </c>
      <c r="M22" s="828">
        <v>406</v>
      </c>
      <c r="N22" s="828">
        <v>24680</v>
      </c>
      <c r="O22" s="828">
        <v>42494</v>
      </c>
      <c r="P22" s="828">
        <v>28131</v>
      </c>
      <c r="Q22" s="829">
        <v>0</v>
      </c>
      <c r="R22" s="828">
        <v>12349</v>
      </c>
      <c r="S22" s="828">
        <v>537159</v>
      </c>
      <c r="T22" s="828"/>
      <c r="U22" s="828">
        <v>8912</v>
      </c>
      <c r="V22" s="828">
        <v>299414</v>
      </c>
      <c r="W22" s="828">
        <v>57384</v>
      </c>
      <c r="X22" s="828">
        <v>206</v>
      </c>
      <c r="Y22" s="828">
        <v>1</v>
      </c>
      <c r="Z22" s="828">
        <v>22681</v>
      </c>
      <c r="AA22" s="828">
        <v>4661</v>
      </c>
      <c r="AB22" s="828">
        <v>0</v>
      </c>
      <c r="AC22" s="828">
        <v>520729</v>
      </c>
      <c r="AD22" s="829">
        <v>16429</v>
      </c>
      <c r="AE22" s="54"/>
      <c r="AF22" s="55"/>
    </row>
    <row r="23" spans="1:32" s="45" customFormat="1" ht="11.25">
      <c r="A23" s="64">
        <v>8</v>
      </c>
      <c r="B23" s="841" t="s">
        <v>47</v>
      </c>
      <c r="C23" s="828">
        <v>92320</v>
      </c>
      <c r="D23" s="828">
        <v>0</v>
      </c>
      <c r="E23" s="828">
        <v>80391</v>
      </c>
      <c r="F23" s="828">
        <v>26094</v>
      </c>
      <c r="G23" s="828">
        <v>1537</v>
      </c>
      <c r="H23" s="828">
        <v>112315</v>
      </c>
      <c r="I23" s="828">
        <v>5777</v>
      </c>
      <c r="J23" s="828">
        <v>3224</v>
      </c>
      <c r="K23" s="828">
        <v>15396</v>
      </c>
      <c r="L23" s="828">
        <v>6250</v>
      </c>
      <c r="M23" s="828">
        <v>418</v>
      </c>
      <c r="N23" s="828">
        <v>25788</v>
      </c>
      <c r="O23" s="828">
        <v>62504</v>
      </c>
      <c r="P23" s="828">
        <v>27194</v>
      </c>
      <c r="Q23" s="829">
        <v>0</v>
      </c>
      <c r="R23" s="828">
        <v>28577</v>
      </c>
      <c r="S23" s="828">
        <v>585578</v>
      </c>
      <c r="T23" s="828"/>
      <c r="U23" s="828">
        <v>5831</v>
      </c>
      <c r="V23" s="828">
        <v>312519</v>
      </c>
      <c r="W23" s="828">
        <v>56387</v>
      </c>
      <c r="X23" s="828">
        <v>208</v>
      </c>
      <c r="Y23" s="828">
        <v>4</v>
      </c>
      <c r="Z23" s="828">
        <v>20865</v>
      </c>
      <c r="AA23" s="828">
        <v>3331</v>
      </c>
      <c r="AB23" s="828">
        <v>0</v>
      </c>
      <c r="AC23" s="828">
        <v>551353</v>
      </c>
      <c r="AD23" s="829">
        <v>34225</v>
      </c>
      <c r="AE23" s="54"/>
      <c r="AF23" s="55"/>
    </row>
    <row r="24" spans="1:32" s="45" customFormat="1" ht="11.25">
      <c r="A24" s="64">
        <v>9</v>
      </c>
      <c r="B24" s="841" t="s">
        <v>48</v>
      </c>
      <c r="C24" s="828">
        <v>69394</v>
      </c>
      <c r="D24" s="828">
        <v>0</v>
      </c>
      <c r="E24" s="828">
        <v>69332</v>
      </c>
      <c r="F24" s="828">
        <v>31143</v>
      </c>
      <c r="G24" s="828">
        <v>1207</v>
      </c>
      <c r="H24" s="828">
        <v>105695</v>
      </c>
      <c r="I24" s="828">
        <v>9675</v>
      </c>
      <c r="J24" s="828">
        <v>2587</v>
      </c>
      <c r="K24" s="828">
        <v>13797</v>
      </c>
      <c r="L24" s="828">
        <v>8666</v>
      </c>
      <c r="M24" s="828">
        <v>695</v>
      </c>
      <c r="N24" s="828">
        <v>26436</v>
      </c>
      <c r="O24" s="828">
        <v>37543</v>
      </c>
      <c r="P24" s="828">
        <v>22770</v>
      </c>
      <c r="Q24" s="829">
        <v>0</v>
      </c>
      <c r="R24" s="828">
        <v>26547</v>
      </c>
      <c r="S24" s="828">
        <v>603858</v>
      </c>
      <c r="T24" s="828"/>
      <c r="U24" s="828">
        <v>1659</v>
      </c>
      <c r="V24" s="828">
        <v>368143</v>
      </c>
      <c r="W24" s="828">
        <v>57940</v>
      </c>
      <c r="X24" s="828">
        <v>208</v>
      </c>
      <c r="Y24" s="828">
        <v>1</v>
      </c>
      <c r="Z24" s="828">
        <v>18321</v>
      </c>
      <c r="AA24" s="828">
        <v>5017</v>
      </c>
      <c r="AB24" s="828">
        <v>0</v>
      </c>
      <c r="AC24" s="828">
        <v>570508</v>
      </c>
      <c r="AD24" s="829">
        <v>33350</v>
      </c>
      <c r="AE24" s="54"/>
      <c r="AF24" s="55"/>
    </row>
    <row r="25" spans="1:32" s="45" customFormat="1" ht="12" customHeight="1">
      <c r="A25" s="64">
        <v>11</v>
      </c>
      <c r="B25" s="841" t="s">
        <v>50</v>
      </c>
      <c r="C25" s="828">
        <v>86843</v>
      </c>
      <c r="D25" s="828">
        <v>0</v>
      </c>
      <c r="E25" s="828">
        <v>71338</v>
      </c>
      <c r="F25" s="828">
        <v>25909</v>
      </c>
      <c r="G25" s="828">
        <v>3409</v>
      </c>
      <c r="H25" s="828">
        <v>104957</v>
      </c>
      <c r="I25" s="828">
        <v>4142</v>
      </c>
      <c r="J25" s="828">
        <v>3141</v>
      </c>
      <c r="K25" s="828">
        <v>13979</v>
      </c>
      <c r="L25" s="828">
        <v>5876</v>
      </c>
      <c r="M25" s="828">
        <v>520</v>
      </c>
      <c r="N25" s="828">
        <v>24004</v>
      </c>
      <c r="O25" s="828">
        <v>35839</v>
      </c>
      <c r="P25" s="828">
        <v>23398</v>
      </c>
      <c r="Q25" s="829">
        <v>0</v>
      </c>
      <c r="R25" s="828">
        <v>9523</v>
      </c>
      <c r="S25" s="828">
        <v>549812</v>
      </c>
      <c r="T25" s="828"/>
      <c r="U25" s="828">
        <v>3455</v>
      </c>
      <c r="V25" s="828">
        <v>323185</v>
      </c>
      <c r="W25" s="828">
        <v>56922</v>
      </c>
      <c r="X25" s="828">
        <v>206</v>
      </c>
      <c r="Y25" s="828">
        <v>1</v>
      </c>
      <c r="Z25" s="828">
        <v>19463</v>
      </c>
      <c r="AA25" s="828">
        <v>2885</v>
      </c>
      <c r="AB25" s="828">
        <v>0</v>
      </c>
      <c r="AC25" s="828">
        <v>535444</v>
      </c>
      <c r="AD25" s="829">
        <v>14368</v>
      </c>
      <c r="AE25" s="54"/>
      <c r="AF25" s="55"/>
    </row>
    <row r="26" spans="1:32" s="45" customFormat="1" ht="15.75" customHeight="1">
      <c r="A26" s="64">
        <v>13</v>
      </c>
      <c r="B26" s="841" t="s">
        <v>51</v>
      </c>
      <c r="C26" s="828">
        <v>86740</v>
      </c>
      <c r="D26" s="828">
        <v>0</v>
      </c>
      <c r="E26" s="828">
        <v>74161</v>
      </c>
      <c r="F26" s="828">
        <v>28198</v>
      </c>
      <c r="G26" s="828">
        <v>8279</v>
      </c>
      <c r="H26" s="828">
        <v>115772</v>
      </c>
      <c r="I26" s="828">
        <v>11322</v>
      </c>
      <c r="J26" s="828">
        <v>3213</v>
      </c>
      <c r="K26" s="828">
        <v>14353</v>
      </c>
      <c r="L26" s="828">
        <v>8714</v>
      </c>
      <c r="M26" s="828">
        <v>514</v>
      </c>
      <c r="N26" s="828">
        <v>27392</v>
      </c>
      <c r="O26" s="828">
        <v>39501</v>
      </c>
      <c r="P26" s="828">
        <v>25070</v>
      </c>
      <c r="Q26" s="829">
        <v>0</v>
      </c>
      <c r="R26" s="828">
        <v>7001</v>
      </c>
      <c r="S26" s="828">
        <v>607302</v>
      </c>
      <c r="T26" s="828"/>
      <c r="U26" s="828">
        <v>6084</v>
      </c>
      <c r="V26" s="828">
        <v>361415</v>
      </c>
      <c r="W26" s="828">
        <v>57020</v>
      </c>
      <c r="X26" s="828">
        <v>207</v>
      </c>
      <c r="Y26" s="828">
        <v>1</v>
      </c>
      <c r="Z26" s="828">
        <v>20377</v>
      </c>
      <c r="AA26" s="828">
        <v>3846</v>
      </c>
      <c r="AB26" s="828">
        <v>0</v>
      </c>
      <c r="AC26" s="828">
        <v>579914</v>
      </c>
      <c r="AD26" s="829">
        <v>27388</v>
      </c>
      <c r="AE26" s="54"/>
      <c r="AF26" s="55"/>
    </row>
    <row r="27" spans="1:32" s="45" customFormat="1" ht="11.25">
      <c r="A27" s="64">
        <v>14</v>
      </c>
      <c r="B27" s="841" t="s">
        <v>52</v>
      </c>
      <c r="C27" s="828">
        <v>94210</v>
      </c>
      <c r="D27" s="828">
        <v>0</v>
      </c>
      <c r="E27" s="828">
        <v>83966</v>
      </c>
      <c r="F27" s="828">
        <v>27699</v>
      </c>
      <c r="G27" s="828">
        <v>6596</v>
      </c>
      <c r="H27" s="828">
        <v>123567</v>
      </c>
      <c r="I27" s="828">
        <v>5820</v>
      </c>
      <c r="J27" s="828">
        <v>3712</v>
      </c>
      <c r="K27" s="828">
        <v>16445</v>
      </c>
      <c r="L27" s="828">
        <v>9772</v>
      </c>
      <c r="M27" s="828">
        <v>646</v>
      </c>
      <c r="N27" s="828">
        <v>31171</v>
      </c>
      <c r="O27" s="828">
        <v>43154</v>
      </c>
      <c r="P27" s="828">
        <v>26093</v>
      </c>
      <c r="Q27" s="829">
        <v>2148</v>
      </c>
      <c r="R27" s="828">
        <v>3210</v>
      </c>
      <c r="S27" s="828">
        <v>589199</v>
      </c>
      <c r="T27" s="828"/>
      <c r="U27" s="828">
        <v>10163</v>
      </c>
      <c r="V27" s="828">
        <v>342909</v>
      </c>
      <c r="W27" s="828">
        <v>54908</v>
      </c>
      <c r="X27" s="828">
        <v>210</v>
      </c>
      <c r="Y27" s="828">
        <v>1</v>
      </c>
      <c r="Z27" s="828">
        <v>21462</v>
      </c>
      <c r="AA27" s="828">
        <v>3758</v>
      </c>
      <c r="AB27" s="828">
        <v>0</v>
      </c>
      <c r="AC27" s="828">
        <v>567714</v>
      </c>
      <c r="AD27" s="829">
        <v>21485</v>
      </c>
      <c r="AE27" s="54"/>
      <c r="AF27" s="55"/>
    </row>
    <row r="28" spans="1:32" s="45" customFormat="1" ht="11.25">
      <c r="A28" s="64">
        <v>15</v>
      </c>
      <c r="B28" s="841" t="s">
        <v>187</v>
      </c>
      <c r="C28" s="828">
        <v>105635</v>
      </c>
      <c r="D28" s="828">
        <v>0</v>
      </c>
      <c r="E28" s="828">
        <v>70988</v>
      </c>
      <c r="F28" s="828">
        <v>16254</v>
      </c>
      <c r="G28" s="828">
        <v>1682</v>
      </c>
      <c r="H28" s="828">
        <v>92999</v>
      </c>
      <c r="I28" s="828">
        <v>4979</v>
      </c>
      <c r="J28" s="828">
        <v>3209</v>
      </c>
      <c r="K28" s="828">
        <v>12589</v>
      </c>
      <c r="L28" s="828">
        <v>6883</v>
      </c>
      <c r="M28" s="828">
        <v>396</v>
      </c>
      <c r="N28" s="828">
        <v>23646</v>
      </c>
      <c r="O28" s="828">
        <v>50187</v>
      </c>
      <c r="P28" s="828">
        <v>27504</v>
      </c>
      <c r="Q28" s="829">
        <v>0</v>
      </c>
      <c r="R28" s="828">
        <v>849</v>
      </c>
      <c r="S28" s="828">
        <v>550158</v>
      </c>
      <c r="T28" s="828"/>
      <c r="U28" s="828">
        <v>5151</v>
      </c>
      <c r="V28" s="828">
        <v>312134</v>
      </c>
      <c r="W28" s="828">
        <v>57063</v>
      </c>
      <c r="X28" s="828">
        <v>208</v>
      </c>
      <c r="Y28" s="828">
        <v>1</v>
      </c>
      <c r="Z28" s="828">
        <v>20801</v>
      </c>
      <c r="AA28" s="828">
        <v>4122</v>
      </c>
      <c r="AB28" s="828">
        <v>0</v>
      </c>
      <c r="AC28" s="828">
        <v>523658</v>
      </c>
      <c r="AD28" s="829">
        <v>26500</v>
      </c>
      <c r="AE28" s="54"/>
      <c r="AF28" s="55"/>
    </row>
    <row r="29" spans="1:32" s="45" customFormat="1" ht="11.25">
      <c r="A29" s="64">
        <v>16</v>
      </c>
      <c r="B29" s="841" t="s">
        <v>54</v>
      </c>
      <c r="C29" s="828">
        <v>80283</v>
      </c>
      <c r="D29" s="828">
        <v>0</v>
      </c>
      <c r="E29" s="828">
        <v>77113</v>
      </c>
      <c r="F29" s="828">
        <v>24635</v>
      </c>
      <c r="G29" s="828">
        <v>1029</v>
      </c>
      <c r="H29" s="828">
        <v>107523</v>
      </c>
      <c r="I29" s="828">
        <v>4746</v>
      </c>
      <c r="J29" s="828">
        <v>2869</v>
      </c>
      <c r="K29" s="828">
        <v>14823</v>
      </c>
      <c r="L29" s="828">
        <v>7647</v>
      </c>
      <c r="M29" s="828">
        <v>657</v>
      </c>
      <c r="N29" s="828">
        <v>26348</v>
      </c>
      <c r="O29" s="828">
        <v>35811</v>
      </c>
      <c r="P29" s="828">
        <v>20723</v>
      </c>
      <c r="Q29" s="829">
        <v>0</v>
      </c>
      <c r="R29" s="828">
        <v>268</v>
      </c>
      <c r="S29" s="828">
        <v>549134</v>
      </c>
      <c r="T29" s="828"/>
      <c r="U29" s="828">
        <v>5752</v>
      </c>
      <c r="V29" s="828">
        <v>338740</v>
      </c>
      <c r="W29" s="828">
        <v>56982</v>
      </c>
      <c r="X29" s="828">
        <v>206</v>
      </c>
      <c r="Y29" s="828">
        <v>1</v>
      </c>
      <c r="Z29" s="828">
        <v>19313</v>
      </c>
      <c r="AA29" s="828">
        <v>3159</v>
      </c>
      <c r="AB29" s="828">
        <v>0</v>
      </c>
      <c r="AC29" s="828">
        <v>543766</v>
      </c>
      <c r="AD29" s="829">
        <v>5369</v>
      </c>
      <c r="AE29" s="54"/>
      <c r="AF29" s="55"/>
    </row>
    <row r="30" spans="1:32" s="45" customFormat="1" ht="11.25">
      <c r="A30" s="64">
        <v>17</v>
      </c>
      <c r="B30" s="841" t="s">
        <v>55</v>
      </c>
      <c r="C30" s="828">
        <v>87256</v>
      </c>
      <c r="D30" s="828">
        <v>0</v>
      </c>
      <c r="E30" s="828">
        <v>69102</v>
      </c>
      <c r="F30" s="828">
        <v>23207</v>
      </c>
      <c r="G30" s="828">
        <v>965</v>
      </c>
      <c r="H30" s="828">
        <v>97839</v>
      </c>
      <c r="I30" s="828">
        <v>17261</v>
      </c>
      <c r="J30" s="828">
        <v>3537</v>
      </c>
      <c r="K30" s="828">
        <v>13330</v>
      </c>
      <c r="L30" s="828">
        <v>5224</v>
      </c>
      <c r="M30" s="828">
        <v>436</v>
      </c>
      <c r="N30" s="828">
        <v>22935</v>
      </c>
      <c r="O30" s="828">
        <v>41764</v>
      </c>
      <c r="P30" s="828">
        <v>25389</v>
      </c>
      <c r="Q30" s="829">
        <v>3862</v>
      </c>
      <c r="R30" s="828">
        <v>5879</v>
      </c>
      <c r="S30" s="828">
        <v>570251</v>
      </c>
      <c r="T30" s="828"/>
      <c r="U30" s="828">
        <v>6305</v>
      </c>
      <c r="V30" s="828">
        <v>333814</v>
      </c>
      <c r="W30" s="828">
        <v>56449</v>
      </c>
      <c r="X30" s="828">
        <v>206</v>
      </c>
      <c r="Y30" s="828">
        <v>1</v>
      </c>
      <c r="Z30" s="828">
        <v>19031</v>
      </c>
      <c r="AA30" s="828">
        <v>2175</v>
      </c>
      <c r="AB30" s="828">
        <v>0</v>
      </c>
      <c r="AC30" s="828">
        <v>549690</v>
      </c>
      <c r="AD30" s="829">
        <v>20561</v>
      </c>
      <c r="AE30" s="54"/>
      <c r="AF30" s="55"/>
    </row>
    <row r="31" spans="1:32" s="45" customFormat="1" ht="11.25">
      <c r="A31" s="64">
        <v>18</v>
      </c>
      <c r="B31" s="841" t="s">
        <v>56</v>
      </c>
      <c r="C31" s="828">
        <v>99956</v>
      </c>
      <c r="D31" s="828">
        <v>0</v>
      </c>
      <c r="E31" s="828">
        <v>69745</v>
      </c>
      <c r="F31" s="828">
        <v>12055</v>
      </c>
      <c r="G31" s="828">
        <v>5212</v>
      </c>
      <c r="H31" s="828">
        <v>92319</v>
      </c>
      <c r="I31" s="828">
        <v>5097</v>
      </c>
      <c r="J31" s="828">
        <v>3283</v>
      </c>
      <c r="K31" s="828">
        <v>12502</v>
      </c>
      <c r="L31" s="828">
        <v>7765</v>
      </c>
      <c r="M31" s="828">
        <v>353</v>
      </c>
      <c r="N31" s="828">
        <v>24508</v>
      </c>
      <c r="O31" s="828">
        <v>34288</v>
      </c>
      <c r="P31" s="828">
        <v>24437</v>
      </c>
      <c r="Q31" s="829">
        <v>0</v>
      </c>
      <c r="R31" s="828">
        <v>28691</v>
      </c>
      <c r="S31" s="828">
        <v>565428</v>
      </c>
      <c r="T31" s="828"/>
      <c r="U31" s="828">
        <v>8576</v>
      </c>
      <c r="V31" s="828">
        <v>319375</v>
      </c>
      <c r="W31" s="828">
        <v>57667</v>
      </c>
      <c r="X31" s="828">
        <v>211</v>
      </c>
      <c r="Y31" s="828">
        <v>1</v>
      </c>
      <c r="Z31" s="828">
        <v>20035</v>
      </c>
      <c r="AA31" s="828">
        <v>4344</v>
      </c>
      <c r="AB31" s="828">
        <v>0</v>
      </c>
      <c r="AC31" s="828">
        <v>561190</v>
      </c>
      <c r="AD31" s="829">
        <v>4238</v>
      </c>
      <c r="AE31" s="54"/>
      <c r="AF31" s="55"/>
    </row>
    <row r="32" spans="1:32" s="45" customFormat="1" ht="11.25">
      <c r="A32" s="64">
        <v>19</v>
      </c>
      <c r="B32" s="841" t="s">
        <v>57</v>
      </c>
      <c r="C32" s="828">
        <v>99971</v>
      </c>
      <c r="D32" s="828">
        <v>0</v>
      </c>
      <c r="E32" s="828">
        <v>76766</v>
      </c>
      <c r="F32" s="828">
        <v>21481</v>
      </c>
      <c r="G32" s="828">
        <v>6681</v>
      </c>
      <c r="H32" s="828">
        <v>111363</v>
      </c>
      <c r="I32" s="828">
        <v>9626</v>
      </c>
      <c r="J32" s="828">
        <v>3300</v>
      </c>
      <c r="K32" s="828">
        <v>14264</v>
      </c>
      <c r="L32" s="828">
        <v>6646</v>
      </c>
      <c r="M32" s="828">
        <v>609</v>
      </c>
      <c r="N32" s="828">
        <v>25323</v>
      </c>
      <c r="O32" s="828">
        <v>37292</v>
      </c>
      <c r="P32" s="828">
        <v>25085</v>
      </c>
      <c r="Q32" s="829">
        <v>0</v>
      </c>
      <c r="R32" s="828">
        <v>10359</v>
      </c>
      <c r="S32" s="828">
        <v>583438</v>
      </c>
      <c r="T32" s="828"/>
      <c r="U32" s="828">
        <v>10393</v>
      </c>
      <c r="V32" s="828">
        <v>342704</v>
      </c>
      <c r="W32" s="828">
        <v>57014</v>
      </c>
      <c r="X32" s="828">
        <v>208</v>
      </c>
      <c r="Y32" s="828">
        <v>1</v>
      </c>
      <c r="Z32" s="828">
        <v>20448</v>
      </c>
      <c r="AA32" s="828">
        <v>3602</v>
      </c>
      <c r="AB32" s="828">
        <v>0</v>
      </c>
      <c r="AC32" s="828">
        <v>566955</v>
      </c>
      <c r="AD32" s="829">
        <v>16483</v>
      </c>
      <c r="AE32" s="54"/>
      <c r="AF32" s="55"/>
    </row>
    <row r="33" spans="1:32" s="45" customFormat="1" ht="11.25">
      <c r="A33" s="64">
        <v>20</v>
      </c>
      <c r="B33" s="841" t="s">
        <v>58</v>
      </c>
      <c r="C33" s="828">
        <v>96892</v>
      </c>
      <c r="D33" s="828">
        <v>0</v>
      </c>
      <c r="E33" s="828">
        <v>76777</v>
      </c>
      <c r="F33" s="828">
        <v>18352</v>
      </c>
      <c r="G33" s="828">
        <v>1153</v>
      </c>
      <c r="H33" s="828">
        <v>100705</v>
      </c>
      <c r="I33" s="828">
        <v>4899</v>
      </c>
      <c r="J33" s="828">
        <v>3036</v>
      </c>
      <c r="K33" s="828">
        <v>13237</v>
      </c>
      <c r="L33" s="828">
        <v>7782</v>
      </c>
      <c r="M33" s="828">
        <v>375</v>
      </c>
      <c r="N33" s="828">
        <v>24883</v>
      </c>
      <c r="O33" s="828">
        <v>31828</v>
      </c>
      <c r="P33" s="828">
        <v>21276</v>
      </c>
      <c r="Q33" s="829">
        <v>0</v>
      </c>
      <c r="R33" s="828">
        <v>9579</v>
      </c>
      <c r="S33" s="828">
        <v>540047</v>
      </c>
      <c r="T33" s="828"/>
      <c r="U33" s="828">
        <v>7918</v>
      </c>
      <c r="V33" s="828">
        <v>321144</v>
      </c>
      <c r="W33" s="828">
        <v>57097</v>
      </c>
      <c r="X33" s="828">
        <v>201</v>
      </c>
      <c r="Y33" s="828">
        <v>1</v>
      </c>
      <c r="Z33" s="828">
        <v>20825</v>
      </c>
      <c r="AA33" s="828">
        <v>3080</v>
      </c>
      <c r="AB33" s="828">
        <v>0</v>
      </c>
      <c r="AC33" s="828">
        <v>529661</v>
      </c>
      <c r="AD33" s="829">
        <v>10386</v>
      </c>
      <c r="AE33" s="54"/>
      <c r="AF33" s="55"/>
    </row>
    <row r="34" spans="1:32" s="45" customFormat="1" ht="12" customHeight="1">
      <c r="A34" s="64">
        <v>21</v>
      </c>
      <c r="B34" s="841" t="s">
        <v>59</v>
      </c>
      <c r="C34" s="828">
        <v>102169</v>
      </c>
      <c r="D34" s="828">
        <v>0</v>
      </c>
      <c r="E34" s="828">
        <v>72864</v>
      </c>
      <c r="F34" s="828">
        <v>19145</v>
      </c>
      <c r="G34" s="828">
        <v>3718</v>
      </c>
      <c r="H34" s="828">
        <v>101713</v>
      </c>
      <c r="I34" s="828">
        <v>13637</v>
      </c>
      <c r="J34" s="828">
        <v>3097</v>
      </c>
      <c r="K34" s="828">
        <v>13472</v>
      </c>
      <c r="L34" s="828">
        <v>8410</v>
      </c>
      <c r="M34" s="828">
        <v>475</v>
      </c>
      <c r="N34" s="828">
        <v>26066</v>
      </c>
      <c r="O34" s="828">
        <v>37828</v>
      </c>
      <c r="P34" s="828">
        <v>25689</v>
      </c>
      <c r="Q34" s="829">
        <v>0</v>
      </c>
      <c r="R34" s="828">
        <v>30841</v>
      </c>
      <c r="S34" s="828">
        <v>596643</v>
      </c>
      <c r="T34" s="828"/>
      <c r="U34" s="828">
        <v>8491</v>
      </c>
      <c r="V34" s="828">
        <v>339652</v>
      </c>
      <c r="W34" s="828">
        <v>56366</v>
      </c>
      <c r="X34" s="828">
        <v>206</v>
      </c>
      <c r="Y34" s="828">
        <v>1</v>
      </c>
      <c r="Z34" s="828">
        <v>20920</v>
      </c>
      <c r="AA34" s="828">
        <v>4056</v>
      </c>
      <c r="AB34" s="828">
        <v>0</v>
      </c>
      <c r="AC34" s="828">
        <v>563485</v>
      </c>
      <c r="AD34" s="829">
        <v>33158</v>
      </c>
      <c r="AE34" s="54"/>
      <c r="AF34" s="55"/>
    </row>
    <row r="35" spans="1:32" s="45" customFormat="1" ht="11.25">
      <c r="A35" s="64">
        <v>22</v>
      </c>
      <c r="B35" s="841" t="s">
        <v>188</v>
      </c>
      <c r="C35" s="828">
        <v>90825</v>
      </c>
      <c r="D35" s="828">
        <v>0</v>
      </c>
      <c r="E35" s="828">
        <v>80986</v>
      </c>
      <c r="F35" s="828">
        <v>19580</v>
      </c>
      <c r="G35" s="828">
        <v>1107</v>
      </c>
      <c r="H35" s="828">
        <v>106943</v>
      </c>
      <c r="I35" s="828">
        <v>7984</v>
      </c>
      <c r="J35" s="828">
        <v>3697</v>
      </c>
      <c r="K35" s="828">
        <v>13538</v>
      </c>
      <c r="L35" s="828">
        <v>16032</v>
      </c>
      <c r="M35" s="828">
        <v>208</v>
      </c>
      <c r="N35" s="828">
        <v>34062</v>
      </c>
      <c r="O35" s="828">
        <v>25512</v>
      </c>
      <c r="P35" s="828">
        <v>21564</v>
      </c>
      <c r="Q35" s="829">
        <v>0</v>
      </c>
      <c r="R35" s="828">
        <v>12279</v>
      </c>
      <c r="S35" s="828">
        <v>564199</v>
      </c>
      <c r="T35" s="828"/>
      <c r="U35" s="828">
        <v>2803</v>
      </c>
      <c r="V35" s="828">
        <v>334829</v>
      </c>
      <c r="W35" s="828">
        <v>56419</v>
      </c>
      <c r="X35" s="828">
        <v>201</v>
      </c>
      <c r="Y35" s="828">
        <v>1</v>
      </c>
      <c r="Z35" s="828">
        <v>20099</v>
      </c>
      <c r="AA35" s="828">
        <v>4716</v>
      </c>
      <c r="AB35" s="828">
        <v>0</v>
      </c>
      <c r="AC35" s="828">
        <v>535329</v>
      </c>
      <c r="AD35" s="829">
        <v>28870</v>
      </c>
      <c r="AE35" s="54"/>
      <c r="AF35" s="55"/>
    </row>
    <row r="36" spans="1:32" s="45" customFormat="1" ht="15.75" customHeight="1">
      <c r="A36" s="64">
        <v>24</v>
      </c>
      <c r="B36" s="841" t="s">
        <v>510</v>
      </c>
      <c r="C36" s="828">
        <v>97622</v>
      </c>
      <c r="D36" s="828">
        <v>0</v>
      </c>
      <c r="E36" s="828">
        <v>73141</v>
      </c>
      <c r="F36" s="828">
        <v>18077</v>
      </c>
      <c r="G36" s="828">
        <v>1641</v>
      </c>
      <c r="H36" s="828">
        <v>97140</v>
      </c>
      <c r="I36" s="828">
        <v>9452</v>
      </c>
      <c r="J36" s="828">
        <v>2771</v>
      </c>
      <c r="K36" s="828">
        <v>13091</v>
      </c>
      <c r="L36" s="828">
        <v>8648</v>
      </c>
      <c r="M36" s="828">
        <v>557</v>
      </c>
      <c r="N36" s="828">
        <v>25566</v>
      </c>
      <c r="O36" s="828">
        <v>35893</v>
      </c>
      <c r="P36" s="828">
        <v>23870</v>
      </c>
      <c r="Q36" s="829">
        <v>0</v>
      </c>
      <c r="R36" s="828">
        <v>6113</v>
      </c>
      <c r="S36" s="828">
        <v>537708</v>
      </c>
      <c r="T36" s="828"/>
      <c r="U36" s="828">
        <v>8981</v>
      </c>
      <c r="V36" s="828">
        <v>316922</v>
      </c>
      <c r="W36" s="828">
        <v>55988</v>
      </c>
      <c r="X36" s="828">
        <v>201</v>
      </c>
      <c r="Y36" s="828">
        <v>1</v>
      </c>
      <c r="Z36" s="828">
        <v>21546</v>
      </c>
      <c r="AA36" s="828">
        <v>3311</v>
      </c>
      <c r="AB36" s="828">
        <v>0</v>
      </c>
      <c r="AC36" s="828">
        <v>528224</v>
      </c>
      <c r="AD36" s="829">
        <v>9484</v>
      </c>
      <c r="AE36" s="54"/>
      <c r="AF36" s="55"/>
    </row>
    <row r="37" spans="1:32" s="45" customFormat="1" ht="11.25">
      <c r="A37" s="64">
        <v>27</v>
      </c>
      <c r="B37" s="841" t="s">
        <v>511</v>
      </c>
      <c r="C37" s="828">
        <v>98380</v>
      </c>
      <c r="D37" s="828">
        <v>0</v>
      </c>
      <c r="E37" s="828">
        <v>87932</v>
      </c>
      <c r="F37" s="828">
        <v>24185</v>
      </c>
      <c r="G37" s="828">
        <v>1825</v>
      </c>
      <c r="H37" s="828">
        <v>118490</v>
      </c>
      <c r="I37" s="828">
        <v>8141</v>
      </c>
      <c r="J37" s="828">
        <v>2964</v>
      </c>
      <c r="K37" s="828">
        <v>17108</v>
      </c>
      <c r="L37" s="828">
        <v>11200</v>
      </c>
      <c r="M37" s="828">
        <v>463</v>
      </c>
      <c r="N37" s="828">
        <v>32349</v>
      </c>
      <c r="O37" s="828">
        <v>40360</v>
      </c>
      <c r="P37" s="828">
        <v>21825</v>
      </c>
      <c r="Q37" s="829">
        <v>0</v>
      </c>
      <c r="R37" s="828">
        <v>10153</v>
      </c>
      <c r="S37" s="828">
        <v>589078</v>
      </c>
      <c r="T37" s="828"/>
      <c r="U37" s="828">
        <v>6901</v>
      </c>
      <c r="V37" s="828">
        <v>342628</v>
      </c>
      <c r="W37" s="828">
        <v>57033</v>
      </c>
      <c r="X37" s="828">
        <v>213</v>
      </c>
      <c r="Y37" s="828">
        <v>1</v>
      </c>
      <c r="Z37" s="828">
        <v>21371</v>
      </c>
      <c r="AA37" s="828">
        <v>3667</v>
      </c>
      <c r="AB37" s="828">
        <v>0</v>
      </c>
      <c r="AC37" s="828">
        <v>559782</v>
      </c>
      <c r="AD37" s="829">
        <v>29296</v>
      </c>
      <c r="AE37" s="54"/>
      <c r="AF37" s="55"/>
    </row>
    <row r="38" spans="1:32" s="45" customFormat="1" ht="11.25">
      <c r="A38" s="64">
        <v>31</v>
      </c>
      <c r="B38" s="841" t="s">
        <v>62</v>
      </c>
      <c r="C38" s="828">
        <v>93988</v>
      </c>
      <c r="D38" s="828">
        <v>0</v>
      </c>
      <c r="E38" s="828">
        <v>70785</v>
      </c>
      <c r="F38" s="828">
        <v>22056</v>
      </c>
      <c r="G38" s="828">
        <v>685</v>
      </c>
      <c r="H38" s="828">
        <v>98615</v>
      </c>
      <c r="I38" s="828">
        <v>15192</v>
      </c>
      <c r="J38" s="828">
        <v>2818</v>
      </c>
      <c r="K38" s="828">
        <v>13120</v>
      </c>
      <c r="L38" s="828">
        <v>5550</v>
      </c>
      <c r="M38" s="828">
        <v>603</v>
      </c>
      <c r="N38" s="828">
        <v>22577</v>
      </c>
      <c r="O38" s="828">
        <v>32347</v>
      </c>
      <c r="P38" s="828">
        <v>21911</v>
      </c>
      <c r="Q38" s="829">
        <v>0</v>
      </c>
      <c r="R38" s="828">
        <v>4051</v>
      </c>
      <c r="S38" s="828">
        <v>572686</v>
      </c>
      <c r="T38" s="828"/>
      <c r="U38" s="828">
        <v>6656</v>
      </c>
      <c r="V38" s="828">
        <v>349318</v>
      </c>
      <c r="W38" s="828">
        <v>56980</v>
      </c>
      <c r="X38" s="828">
        <v>205</v>
      </c>
      <c r="Y38" s="828">
        <v>1</v>
      </c>
      <c r="Z38" s="828">
        <v>18865</v>
      </c>
      <c r="AA38" s="828">
        <v>3974</v>
      </c>
      <c r="AB38" s="828">
        <v>0</v>
      </c>
      <c r="AC38" s="828">
        <v>553557</v>
      </c>
      <c r="AD38" s="829">
        <v>19129</v>
      </c>
      <c r="AE38" s="54"/>
      <c r="AF38" s="55"/>
    </row>
    <row r="39" spans="1:32" s="45" customFormat="1" ht="11.25">
      <c r="A39" s="64">
        <v>32</v>
      </c>
      <c r="B39" s="841" t="s">
        <v>63</v>
      </c>
      <c r="C39" s="828">
        <v>88327</v>
      </c>
      <c r="D39" s="828">
        <v>0</v>
      </c>
      <c r="E39" s="828">
        <v>80666</v>
      </c>
      <c r="F39" s="828">
        <v>31300</v>
      </c>
      <c r="G39" s="828">
        <v>1411</v>
      </c>
      <c r="H39" s="828">
        <v>119473</v>
      </c>
      <c r="I39" s="828">
        <v>2556</v>
      </c>
      <c r="J39" s="828">
        <v>3579</v>
      </c>
      <c r="K39" s="828">
        <v>15865</v>
      </c>
      <c r="L39" s="828">
        <v>7140</v>
      </c>
      <c r="M39" s="828">
        <v>581</v>
      </c>
      <c r="N39" s="828">
        <v>27621</v>
      </c>
      <c r="O39" s="828">
        <v>40640</v>
      </c>
      <c r="P39" s="828">
        <v>25291</v>
      </c>
      <c r="Q39" s="829">
        <v>85856</v>
      </c>
      <c r="R39" s="828">
        <v>89948</v>
      </c>
      <c r="S39" s="828">
        <v>746414</v>
      </c>
      <c r="T39" s="828"/>
      <c r="U39" s="828">
        <v>4903</v>
      </c>
      <c r="V39" s="828">
        <v>349389</v>
      </c>
      <c r="W39" s="828">
        <v>58211</v>
      </c>
      <c r="X39" s="828">
        <v>209</v>
      </c>
      <c r="Y39" s="828">
        <v>1</v>
      </c>
      <c r="Z39" s="828">
        <v>18532</v>
      </c>
      <c r="AA39" s="828">
        <v>4412</v>
      </c>
      <c r="AB39" s="828">
        <v>0</v>
      </c>
      <c r="AC39" s="828">
        <v>653117</v>
      </c>
      <c r="AD39" s="829">
        <v>93298</v>
      </c>
      <c r="AE39" s="54"/>
      <c r="AF39" s="55"/>
    </row>
    <row r="40" spans="1:32" s="45" customFormat="1" ht="11.25">
      <c r="A40" s="64">
        <v>37</v>
      </c>
      <c r="B40" s="841" t="s">
        <v>64</v>
      </c>
      <c r="C40" s="828">
        <v>85154</v>
      </c>
      <c r="D40" s="828">
        <v>0</v>
      </c>
      <c r="E40" s="828">
        <v>80015</v>
      </c>
      <c r="F40" s="828">
        <v>26457</v>
      </c>
      <c r="G40" s="828">
        <v>709</v>
      </c>
      <c r="H40" s="828">
        <v>113248</v>
      </c>
      <c r="I40" s="828">
        <v>9422</v>
      </c>
      <c r="J40" s="828">
        <v>3694</v>
      </c>
      <c r="K40" s="828">
        <v>14618</v>
      </c>
      <c r="L40" s="828">
        <v>17166</v>
      </c>
      <c r="M40" s="828">
        <v>704</v>
      </c>
      <c r="N40" s="828">
        <v>36878</v>
      </c>
      <c r="O40" s="828">
        <v>41938</v>
      </c>
      <c r="P40" s="828">
        <v>25407</v>
      </c>
      <c r="Q40" s="829">
        <v>0</v>
      </c>
      <c r="R40" s="828">
        <v>6899</v>
      </c>
      <c r="S40" s="828">
        <v>588294</v>
      </c>
      <c r="T40" s="828"/>
      <c r="U40" s="828">
        <v>10129</v>
      </c>
      <c r="V40" s="828">
        <v>333381</v>
      </c>
      <c r="W40" s="828">
        <v>55522</v>
      </c>
      <c r="X40" s="828">
        <v>201</v>
      </c>
      <c r="Y40" s="828">
        <v>1</v>
      </c>
      <c r="Z40" s="828">
        <v>20677</v>
      </c>
      <c r="AA40" s="828">
        <v>4965</v>
      </c>
      <c r="AB40" s="828">
        <v>0</v>
      </c>
      <c r="AC40" s="828">
        <v>557890</v>
      </c>
      <c r="AD40" s="829">
        <v>30404</v>
      </c>
      <c r="AE40" s="54"/>
      <c r="AF40" s="55"/>
    </row>
    <row r="41" spans="1:32" s="45" customFormat="1" ht="11.25">
      <c r="A41" s="64">
        <v>39</v>
      </c>
      <c r="B41" s="841" t="s">
        <v>65</v>
      </c>
      <c r="C41" s="828">
        <v>83879</v>
      </c>
      <c r="D41" s="828">
        <v>0</v>
      </c>
      <c r="E41" s="828">
        <v>72029</v>
      </c>
      <c r="F41" s="828">
        <v>21594</v>
      </c>
      <c r="G41" s="828">
        <v>1346</v>
      </c>
      <c r="H41" s="828">
        <v>99124</v>
      </c>
      <c r="I41" s="828">
        <v>6678</v>
      </c>
      <c r="J41" s="828">
        <v>2011</v>
      </c>
      <c r="K41" s="828">
        <v>12623</v>
      </c>
      <c r="L41" s="828">
        <v>16976</v>
      </c>
      <c r="M41" s="828">
        <v>522</v>
      </c>
      <c r="N41" s="828">
        <v>32511</v>
      </c>
      <c r="O41" s="828">
        <v>33367</v>
      </c>
      <c r="P41" s="828">
        <v>18711</v>
      </c>
      <c r="Q41" s="829">
        <v>3281</v>
      </c>
      <c r="R41" s="828">
        <v>5</v>
      </c>
      <c r="S41" s="828">
        <v>534978</v>
      </c>
      <c r="T41" s="828"/>
      <c r="U41" s="828">
        <v>11680</v>
      </c>
      <c r="V41" s="828">
        <v>319870</v>
      </c>
      <c r="W41" s="828">
        <v>58611</v>
      </c>
      <c r="X41" s="828">
        <v>207</v>
      </c>
      <c r="Y41" s="828">
        <v>1</v>
      </c>
      <c r="Z41" s="828">
        <v>17077</v>
      </c>
      <c r="AA41" s="828">
        <v>4049</v>
      </c>
      <c r="AB41" s="828">
        <v>0</v>
      </c>
      <c r="AC41" s="828">
        <v>526424</v>
      </c>
      <c r="AD41" s="829">
        <v>8554</v>
      </c>
      <c r="AE41" s="54"/>
      <c r="AF41" s="55"/>
    </row>
    <row r="42" spans="1:32" s="45" customFormat="1" ht="11.25">
      <c r="A42" s="64">
        <v>40</v>
      </c>
      <c r="B42" s="841" t="s">
        <v>512</v>
      </c>
      <c r="C42" s="828">
        <v>90697</v>
      </c>
      <c r="D42" s="828">
        <v>0</v>
      </c>
      <c r="E42" s="828">
        <v>92570</v>
      </c>
      <c r="F42" s="828">
        <v>28595</v>
      </c>
      <c r="G42" s="828">
        <v>1959</v>
      </c>
      <c r="H42" s="828">
        <v>132764</v>
      </c>
      <c r="I42" s="828">
        <v>4433</v>
      </c>
      <c r="J42" s="828">
        <v>3581</v>
      </c>
      <c r="K42" s="828">
        <v>17015</v>
      </c>
      <c r="L42" s="828">
        <v>21656</v>
      </c>
      <c r="M42" s="828">
        <v>524</v>
      </c>
      <c r="N42" s="828">
        <v>43323</v>
      </c>
      <c r="O42" s="828">
        <v>27451</v>
      </c>
      <c r="P42" s="828">
        <v>21023</v>
      </c>
      <c r="Q42" s="829">
        <v>0</v>
      </c>
      <c r="R42" s="828">
        <v>8548</v>
      </c>
      <c r="S42" s="828">
        <v>609975</v>
      </c>
      <c r="T42" s="828"/>
      <c r="U42" s="828">
        <v>10528</v>
      </c>
      <c r="V42" s="828">
        <v>363113</v>
      </c>
      <c r="W42" s="828">
        <v>56626</v>
      </c>
      <c r="X42" s="828">
        <v>204</v>
      </c>
      <c r="Y42" s="828">
        <v>1</v>
      </c>
      <c r="Z42" s="828">
        <v>19580</v>
      </c>
      <c r="AA42" s="828">
        <v>4707</v>
      </c>
      <c r="AB42" s="828">
        <v>0</v>
      </c>
      <c r="AC42" s="828">
        <v>577109</v>
      </c>
      <c r="AD42" s="829">
        <v>32866</v>
      </c>
      <c r="AE42" s="54"/>
      <c r="AF42" s="55"/>
    </row>
    <row r="43" spans="1:32" s="45" customFormat="1" ht="11.25">
      <c r="A43" s="64">
        <v>42</v>
      </c>
      <c r="B43" s="841" t="s">
        <v>66</v>
      </c>
      <c r="C43" s="828">
        <v>88239</v>
      </c>
      <c r="D43" s="828">
        <v>0</v>
      </c>
      <c r="E43" s="828">
        <v>68931</v>
      </c>
      <c r="F43" s="828">
        <v>22057</v>
      </c>
      <c r="G43" s="828">
        <v>1836</v>
      </c>
      <c r="H43" s="828">
        <v>96696</v>
      </c>
      <c r="I43" s="828">
        <v>11059</v>
      </c>
      <c r="J43" s="828">
        <v>2865</v>
      </c>
      <c r="K43" s="828">
        <v>12177</v>
      </c>
      <c r="L43" s="828">
        <v>9170</v>
      </c>
      <c r="M43" s="828">
        <v>552</v>
      </c>
      <c r="N43" s="828">
        <v>25179</v>
      </c>
      <c r="O43" s="828">
        <v>31151</v>
      </c>
      <c r="P43" s="828">
        <v>22809</v>
      </c>
      <c r="Q43" s="829">
        <v>0</v>
      </c>
      <c r="R43" s="828">
        <v>19870</v>
      </c>
      <c r="S43" s="828">
        <v>541263</v>
      </c>
      <c r="T43" s="828"/>
      <c r="U43" s="828">
        <v>6585</v>
      </c>
      <c r="V43" s="828">
        <v>303785</v>
      </c>
      <c r="W43" s="828">
        <v>55432</v>
      </c>
      <c r="X43" s="828">
        <v>201</v>
      </c>
      <c r="Y43" s="828">
        <v>1</v>
      </c>
      <c r="Z43" s="828">
        <v>18383</v>
      </c>
      <c r="AA43" s="828">
        <v>2165</v>
      </c>
      <c r="AB43" s="828">
        <v>0</v>
      </c>
      <c r="AC43" s="828">
        <v>503432</v>
      </c>
      <c r="AD43" s="829">
        <v>37830</v>
      </c>
      <c r="AE43" s="54"/>
      <c r="AF43" s="55"/>
    </row>
    <row r="44" spans="1:32" s="45" customFormat="1" ht="11.25">
      <c r="A44" s="64">
        <v>43</v>
      </c>
      <c r="B44" s="841" t="s">
        <v>513</v>
      </c>
      <c r="C44" s="828">
        <v>88789</v>
      </c>
      <c r="D44" s="828">
        <v>0</v>
      </c>
      <c r="E44" s="828">
        <v>79947</v>
      </c>
      <c r="F44" s="828">
        <v>25587</v>
      </c>
      <c r="G44" s="828">
        <v>3778</v>
      </c>
      <c r="H44" s="828">
        <v>113944</v>
      </c>
      <c r="I44" s="828">
        <v>7084</v>
      </c>
      <c r="J44" s="828">
        <v>3104</v>
      </c>
      <c r="K44" s="828">
        <v>14902</v>
      </c>
      <c r="L44" s="828">
        <v>7296</v>
      </c>
      <c r="M44" s="828">
        <v>451</v>
      </c>
      <c r="N44" s="828">
        <v>26390</v>
      </c>
      <c r="O44" s="828">
        <v>37225</v>
      </c>
      <c r="P44" s="828">
        <v>23590</v>
      </c>
      <c r="Q44" s="829">
        <v>0</v>
      </c>
      <c r="R44" s="828">
        <v>4704</v>
      </c>
      <c r="S44" s="828">
        <v>551587</v>
      </c>
      <c r="T44" s="828"/>
      <c r="U44" s="828">
        <v>6935</v>
      </c>
      <c r="V44" s="828">
        <v>327599</v>
      </c>
      <c r="W44" s="828">
        <v>56623</v>
      </c>
      <c r="X44" s="828">
        <v>203</v>
      </c>
      <c r="Y44" s="828">
        <v>1</v>
      </c>
      <c r="Z44" s="828">
        <v>20201</v>
      </c>
      <c r="AA44" s="828">
        <v>2804</v>
      </c>
      <c r="AB44" s="828">
        <v>0</v>
      </c>
      <c r="AC44" s="828">
        <v>536009</v>
      </c>
      <c r="AD44" s="829">
        <v>15579</v>
      </c>
      <c r="AE44" s="54"/>
      <c r="AF44" s="55"/>
    </row>
    <row r="45" spans="1:32" s="45" customFormat="1" ht="11.25">
      <c r="A45" s="64">
        <v>45</v>
      </c>
      <c r="B45" s="841" t="s">
        <v>67</v>
      </c>
      <c r="C45" s="828">
        <v>82333</v>
      </c>
      <c r="D45" s="828">
        <v>0</v>
      </c>
      <c r="E45" s="828">
        <v>83285</v>
      </c>
      <c r="F45" s="828">
        <v>34043</v>
      </c>
      <c r="G45" s="828">
        <v>2053</v>
      </c>
      <c r="H45" s="828">
        <v>124273</v>
      </c>
      <c r="I45" s="828">
        <v>5670</v>
      </c>
      <c r="J45" s="828">
        <v>2827</v>
      </c>
      <c r="K45" s="828">
        <v>15822</v>
      </c>
      <c r="L45" s="828">
        <v>14707</v>
      </c>
      <c r="M45" s="828">
        <v>555</v>
      </c>
      <c r="N45" s="828">
        <v>34643</v>
      </c>
      <c r="O45" s="828">
        <v>34899</v>
      </c>
      <c r="P45" s="828">
        <v>23059</v>
      </c>
      <c r="Q45" s="829">
        <v>0</v>
      </c>
      <c r="R45" s="828">
        <v>174</v>
      </c>
      <c r="S45" s="828">
        <v>617369</v>
      </c>
      <c r="T45" s="828"/>
      <c r="U45" s="828">
        <v>6008</v>
      </c>
      <c r="V45" s="828">
        <v>391890</v>
      </c>
      <c r="W45" s="828">
        <v>58090</v>
      </c>
      <c r="X45" s="828">
        <v>206</v>
      </c>
      <c r="Y45" s="828">
        <v>1</v>
      </c>
      <c r="Z45" s="828">
        <v>18944</v>
      </c>
      <c r="AA45" s="828">
        <v>4455</v>
      </c>
      <c r="AB45" s="828">
        <v>0</v>
      </c>
      <c r="AC45" s="828">
        <v>606352</v>
      </c>
      <c r="AD45" s="829">
        <v>11017</v>
      </c>
      <c r="AE45" s="54"/>
      <c r="AF45" s="55"/>
    </row>
    <row r="46" spans="1:32" s="45" customFormat="1" ht="15.75" customHeight="1">
      <c r="A46" s="64">
        <v>46</v>
      </c>
      <c r="B46" s="841" t="s">
        <v>68</v>
      </c>
      <c r="C46" s="828">
        <v>85975</v>
      </c>
      <c r="D46" s="828">
        <v>0</v>
      </c>
      <c r="E46" s="828">
        <v>89497</v>
      </c>
      <c r="F46" s="828">
        <v>31822</v>
      </c>
      <c r="G46" s="828">
        <v>630</v>
      </c>
      <c r="H46" s="828">
        <v>129734</v>
      </c>
      <c r="I46" s="828">
        <v>10986</v>
      </c>
      <c r="J46" s="828">
        <v>3165</v>
      </c>
      <c r="K46" s="828">
        <v>16745</v>
      </c>
      <c r="L46" s="828">
        <v>9434</v>
      </c>
      <c r="M46" s="828">
        <v>714</v>
      </c>
      <c r="N46" s="828">
        <v>30520</v>
      </c>
      <c r="O46" s="828">
        <v>34949</v>
      </c>
      <c r="P46" s="828">
        <v>22642</v>
      </c>
      <c r="Q46" s="829">
        <v>0</v>
      </c>
      <c r="R46" s="828">
        <v>828</v>
      </c>
      <c r="S46" s="828">
        <v>583723</v>
      </c>
      <c r="T46" s="828"/>
      <c r="U46" s="828">
        <v>10698</v>
      </c>
      <c r="V46" s="828">
        <v>357057</v>
      </c>
      <c r="W46" s="828">
        <v>55702</v>
      </c>
      <c r="X46" s="828">
        <v>203</v>
      </c>
      <c r="Y46" s="828">
        <v>1</v>
      </c>
      <c r="Z46" s="828">
        <v>21171</v>
      </c>
      <c r="AA46" s="828">
        <v>1718</v>
      </c>
      <c r="AB46" s="828">
        <v>0</v>
      </c>
      <c r="AC46" s="828">
        <v>575394</v>
      </c>
      <c r="AD46" s="829">
        <v>8329</v>
      </c>
      <c r="AE46" s="54"/>
      <c r="AF46" s="55"/>
    </row>
    <row r="47" spans="1:32" s="45" customFormat="1" ht="12">
      <c r="A47" s="64">
        <v>50</v>
      </c>
      <c r="B47" s="841" t="s">
        <v>514</v>
      </c>
      <c r="C47" s="828">
        <v>101434</v>
      </c>
      <c r="D47" s="828">
        <v>0</v>
      </c>
      <c r="E47" s="828">
        <v>74893</v>
      </c>
      <c r="F47" s="828">
        <v>16170</v>
      </c>
      <c r="G47" s="828">
        <v>3384</v>
      </c>
      <c r="H47" s="828">
        <v>100561</v>
      </c>
      <c r="I47" s="828">
        <v>7905</v>
      </c>
      <c r="J47" s="828">
        <v>3025</v>
      </c>
      <c r="K47" s="828">
        <v>13114</v>
      </c>
      <c r="L47" s="828">
        <v>11519</v>
      </c>
      <c r="M47" s="828">
        <v>515</v>
      </c>
      <c r="N47" s="828">
        <v>28771</v>
      </c>
      <c r="O47" s="828">
        <v>35716</v>
      </c>
      <c r="P47" s="828">
        <v>23606</v>
      </c>
      <c r="Q47" s="829">
        <v>0</v>
      </c>
      <c r="R47" s="828">
        <v>1570</v>
      </c>
      <c r="S47" s="828">
        <v>547348</v>
      </c>
      <c r="T47" s="828"/>
      <c r="U47" s="828">
        <v>9374</v>
      </c>
      <c r="V47" s="828">
        <v>315470</v>
      </c>
      <c r="W47" s="828">
        <v>54697</v>
      </c>
      <c r="X47" s="828">
        <v>204</v>
      </c>
      <c r="Y47" s="828">
        <v>1</v>
      </c>
      <c r="Z47" s="828">
        <v>20934</v>
      </c>
      <c r="AA47" s="828">
        <v>3997</v>
      </c>
      <c r="AB47" s="828">
        <v>0</v>
      </c>
      <c r="AC47" s="828">
        <v>529227</v>
      </c>
      <c r="AD47" s="829">
        <v>18121</v>
      </c>
      <c r="AE47" s="54"/>
      <c r="AF47" s="55"/>
    </row>
    <row r="48" spans="1:32" s="45" customFormat="1" ht="12">
      <c r="A48" s="64">
        <v>57</v>
      </c>
      <c r="B48" s="841" t="s">
        <v>515</v>
      </c>
      <c r="C48" s="828">
        <v>80014</v>
      </c>
      <c r="D48" s="828">
        <v>0</v>
      </c>
      <c r="E48" s="828">
        <v>69658</v>
      </c>
      <c r="F48" s="828">
        <v>24306</v>
      </c>
      <c r="G48" s="828">
        <v>6323</v>
      </c>
      <c r="H48" s="828">
        <v>105681</v>
      </c>
      <c r="I48" s="828">
        <v>8879</v>
      </c>
      <c r="J48" s="828">
        <v>4064</v>
      </c>
      <c r="K48" s="828">
        <v>12903</v>
      </c>
      <c r="L48" s="828">
        <v>18201</v>
      </c>
      <c r="M48" s="828">
        <v>314</v>
      </c>
      <c r="N48" s="828">
        <v>36114</v>
      </c>
      <c r="O48" s="828">
        <v>31238</v>
      </c>
      <c r="P48" s="828">
        <v>19409</v>
      </c>
      <c r="Q48" s="829">
        <v>5918</v>
      </c>
      <c r="R48" s="828">
        <v>0</v>
      </c>
      <c r="S48" s="828">
        <v>530201</v>
      </c>
      <c r="T48" s="828"/>
      <c r="U48" s="828">
        <v>7983</v>
      </c>
      <c r="V48" s="828">
        <v>306955</v>
      </c>
      <c r="W48" s="828">
        <v>54994</v>
      </c>
      <c r="X48" s="828">
        <v>206</v>
      </c>
      <c r="Y48" s="828">
        <v>1</v>
      </c>
      <c r="Z48" s="828">
        <v>20457</v>
      </c>
      <c r="AA48" s="828">
        <v>3208</v>
      </c>
      <c r="AB48" s="828">
        <v>0</v>
      </c>
      <c r="AC48" s="828">
        <v>528822</v>
      </c>
      <c r="AD48" s="829">
        <v>1379</v>
      </c>
      <c r="AE48" s="54"/>
      <c r="AF48" s="55"/>
    </row>
    <row r="49" spans="1:32" s="45" customFormat="1" ht="12">
      <c r="A49" s="64">
        <v>62</v>
      </c>
      <c r="B49" s="841" t="s">
        <v>516</v>
      </c>
      <c r="C49" s="828">
        <v>80945</v>
      </c>
      <c r="D49" s="828">
        <v>0</v>
      </c>
      <c r="E49" s="828">
        <v>69420</v>
      </c>
      <c r="F49" s="828">
        <v>30536</v>
      </c>
      <c r="G49" s="828">
        <v>1783</v>
      </c>
      <c r="H49" s="828">
        <v>106498</v>
      </c>
      <c r="I49" s="828">
        <v>8304</v>
      </c>
      <c r="J49" s="828">
        <v>3468</v>
      </c>
      <c r="K49" s="828">
        <v>13949</v>
      </c>
      <c r="L49" s="828">
        <v>31135</v>
      </c>
      <c r="M49" s="828">
        <v>122</v>
      </c>
      <c r="N49" s="828">
        <v>49219</v>
      </c>
      <c r="O49" s="828">
        <v>31595</v>
      </c>
      <c r="P49" s="828">
        <v>22772</v>
      </c>
      <c r="Q49" s="829">
        <v>0</v>
      </c>
      <c r="R49" s="828">
        <v>1937</v>
      </c>
      <c r="S49" s="828">
        <v>557331</v>
      </c>
      <c r="T49" s="828"/>
      <c r="U49" s="828">
        <v>1767</v>
      </c>
      <c r="V49" s="828">
        <v>317520</v>
      </c>
      <c r="W49" s="828">
        <v>55450</v>
      </c>
      <c r="X49" s="828">
        <v>203</v>
      </c>
      <c r="Y49" s="828">
        <v>1</v>
      </c>
      <c r="Z49" s="828">
        <v>22681</v>
      </c>
      <c r="AA49" s="828">
        <v>2734</v>
      </c>
      <c r="AB49" s="828">
        <v>0</v>
      </c>
      <c r="AC49" s="828">
        <v>525405</v>
      </c>
      <c r="AD49" s="829">
        <v>31926</v>
      </c>
      <c r="AE49" s="54"/>
      <c r="AF49" s="55"/>
    </row>
    <row r="50" spans="1:32" s="45" customFormat="1" ht="11.25">
      <c r="A50" s="64">
        <v>65</v>
      </c>
      <c r="B50" s="841" t="s">
        <v>189</v>
      </c>
      <c r="C50" s="828">
        <v>88783</v>
      </c>
      <c r="D50" s="828">
        <v>0</v>
      </c>
      <c r="E50" s="828">
        <v>80180</v>
      </c>
      <c r="F50" s="828">
        <v>27400</v>
      </c>
      <c r="G50" s="828">
        <v>5464</v>
      </c>
      <c r="H50" s="828">
        <v>119005</v>
      </c>
      <c r="I50" s="828">
        <v>15411</v>
      </c>
      <c r="J50" s="828">
        <v>3647</v>
      </c>
      <c r="K50" s="828">
        <v>14879</v>
      </c>
      <c r="L50" s="828">
        <v>14283</v>
      </c>
      <c r="M50" s="828">
        <v>611</v>
      </c>
      <c r="N50" s="828">
        <v>34015</v>
      </c>
      <c r="O50" s="828">
        <v>36931</v>
      </c>
      <c r="P50" s="828">
        <v>24094</v>
      </c>
      <c r="Q50" s="829">
        <v>0</v>
      </c>
      <c r="R50" s="828">
        <v>16789</v>
      </c>
      <c r="S50" s="828">
        <v>605974</v>
      </c>
      <c r="T50" s="828"/>
      <c r="U50" s="828">
        <v>4373</v>
      </c>
      <c r="V50" s="828">
        <v>359200</v>
      </c>
      <c r="W50" s="828">
        <v>57443</v>
      </c>
      <c r="X50" s="828">
        <v>208</v>
      </c>
      <c r="Y50" s="828">
        <v>1</v>
      </c>
      <c r="Z50" s="828">
        <v>20665</v>
      </c>
      <c r="AA50" s="828">
        <v>2514</v>
      </c>
      <c r="AB50" s="828">
        <v>0</v>
      </c>
      <c r="AC50" s="828">
        <v>582094</v>
      </c>
      <c r="AD50" s="829">
        <v>23879</v>
      </c>
      <c r="AE50" s="54"/>
      <c r="AF50" s="55"/>
    </row>
    <row r="51" spans="1:32" s="45" customFormat="1" ht="11.25">
      <c r="A51" s="64">
        <v>70</v>
      </c>
      <c r="B51" s="841" t="s">
        <v>517</v>
      </c>
      <c r="C51" s="828">
        <v>90266</v>
      </c>
      <c r="D51" s="828">
        <v>0</v>
      </c>
      <c r="E51" s="828">
        <v>78606</v>
      </c>
      <c r="F51" s="828">
        <v>28255</v>
      </c>
      <c r="G51" s="828">
        <v>1372</v>
      </c>
      <c r="H51" s="828">
        <v>113311</v>
      </c>
      <c r="I51" s="828">
        <v>10847</v>
      </c>
      <c r="J51" s="828">
        <v>2893</v>
      </c>
      <c r="K51" s="828">
        <v>15339</v>
      </c>
      <c r="L51" s="828">
        <v>10437</v>
      </c>
      <c r="M51" s="828">
        <v>544</v>
      </c>
      <c r="N51" s="828">
        <v>29769</v>
      </c>
      <c r="O51" s="828">
        <v>38198</v>
      </c>
      <c r="P51" s="828">
        <v>24010</v>
      </c>
      <c r="Q51" s="829">
        <v>0</v>
      </c>
      <c r="R51" s="828">
        <v>48</v>
      </c>
      <c r="S51" s="828">
        <v>576519</v>
      </c>
      <c r="T51" s="828"/>
      <c r="U51" s="828">
        <v>8165</v>
      </c>
      <c r="V51" s="828">
        <v>338801</v>
      </c>
      <c r="W51" s="828">
        <v>55268</v>
      </c>
      <c r="X51" s="828">
        <v>204</v>
      </c>
      <c r="Y51" s="828">
        <v>1</v>
      </c>
      <c r="Z51" s="828">
        <v>19837</v>
      </c>
      <c r="AA51" s="828">
        <v>3570</v>
      </c>
      <c r="AB51" s="828">
        <v>0</v>
      </c>
      <c r="AC51" s="828">
        <v>550929</v>
      </c>
      <c r="AD51" s="829">
        <v>25590</v>
      </c>
      <c r="AE51" s="54"/>
      <c r="AF51" s="55"/>
    </row>
    <row r="52" spans="1:32" s="45" customFormat="1" ht="11.25">
      <c r="A52" s="64">
        <v>73</v>
      </c>
      <c r="B52" s="841" t="s">
        <v>191</v>
      </c>
      <c r="C52" s="828">
        <v>96585</v>
      </c>
      <c r="D52" s="828">
        <v>0</v>
      </c>
      <c r="E52" s="828">
        <v>80614</v>
      </c>
      <c r="F52" s="828">
        <v>25581</v>
      </c>
      <c r="G52" s="828">
        <v>1652</v>
      </c>
      <c r="H52" s="828">
        <v>112634</v>
      </c>
      <c r="I52" s="828">
        <v>11605</v>
      </c>
      <c r="J52" s="828">
        <v>3487</v>
      </c>
      <c r="K52" s="828">
        <v>15671</v>
      </c>
      <c r="L52" s="828">
        <v>10219</v>
      </c>
      <c r="M52" s="828">
        <v>441</v>
      </c>
      <c r="N52" s="828">
        <v>30353</v>
      </c>
      <c r="O52" s="828">
        <v>34365</v>
      </c>
      <c r="P52" s="828">
        <v>23068</v>
      </c>
      <c r="Q52" s="829">
        <v>0</v>
      </c>
      <c r="R52" s="828">
        <v>35897</v>
      </c>
      <c r="S52" s="828">
        <v>610430</v>
      </c>
      <c r="T52" s="828"/>
      <c r="U52" s="828">
        <v>6644</v>
      </c>
      <c r="V52" s="828">
        <v>345705</v>
      </c>
      <c r="W52" s="828">
        <v>56412</v>
      </c>
      <c r="X52" s="828">
        <v>207</v>
      </c>
      <c r="Y52" s="828">
        <v>1</v>
      </c>
      <c r="Z52" s="828">
        <v>20489</v>
      </c>
      <c r="AA52" s="828">
        <v>3774</v>
      </c>
      <c r="AB52" s="828">
        <v>0</v>
      </c>
      <c r="AC52" s="828">
        <v>570939</v>
      </c>
      <c r="AD52" s="829">
        <v>39492</v>
      </c>
      <c r="AE52" s="54"/>
      <c r="AF52" s="55"/>
    </row>
    <row r="53" spans="1:32" s="45" customFormat="1" ht="12" customHeight="1">
      <c r="A53" s="64">
        <v>79</v>
      </c>
      <c r="B53" s="841" t="s">
        <v>518</v>
      </c>
      <c r="C53" s="828">
        <v>92966</v>
      </c>
      <c r="D53" s="828">
        <v>0</v>
      </c>
      <c r="E53" s="828">
        <v>79053</v>
      </c>
      <c r="F53" s="828">
        <v>25641</v>
      </c>
      <c r="G53" s="828">
        <v>6147</v>
      </c>
      <c r="H53" s="828">
        <v>115378</v>
      </c>
      <c r="I53" s="828">
        <v>9523</v>
      </c>
      <c r="J53" s="828">
        <v>3074</v>
      </c>
      <c r="K53" s="828">
        <v>15107</v>
      </c>
      <c r="L53" s="828">
        <v>8601</v>
      </c>
      <c r="M53" s="828">
        <v>410</v>
      </c>
      <c r="N53" s="828">
        <v>27692</v>
      </c>
      <c r="O53" s="828">
        <v>37867</v>
      </c>
      <c r="P53" s="828">
        <v>23229</v>
      </c>
      <c r="Q53" s="829">
        <v>0</v>
      </c>
      <c r="R53" s="828">
        <v>9494</v>
      </c>
      <c r="S53" s="828">
        <v>566608</v>
      </c>
      <c r="T53" s="828"/>
      <c r="U53" s="828">
        <v>7408</v>
      </c>
      <c r="V53" s="828">
        <v>335210</v>
      </c>
      <c r="W53" s="828">
        <v>55359</v>
      </c>
      <c r="X53" s="828">
        <v>201</v>
      </c>
      <c r="Y53" s="828">
        <v>1</v>
      </c>
      <c r="Z53" s="828">
        <v>20247</v>
      </c>
      <c r="AA53" s="828">
        <v>3708</v>
      </c>
      <c r="AB53" s="828">
        <v>0</v>
      </c>
      <c r="AC53" s="828">
        <v>553089</v>
      </c>
      <c r="AD53" s="829">
        <v>13519</v>
      </c>
      <c r="AE53" s="54"/>
      <c r="AF53" s="55"/>
    </row>
    <row r="54" spans="1:32" s="45" customFormat="1" ht="11.25">
      <c r="A54" s="64">
        <v>86</v>
      </c>
      <c r="B54" s="841" t="s">
        <v>519</v>
      </c>
      <c r="C54" s="828">
        <v>109286</v>
      </c>
      <c r="D54" s="828">
        <v>0</v>
      </c>
      <c r="E54" s="828">
        <v>70564</v>
      </c>
      <c r="F54" s="828">
        <v>13646</v>
      </c>
      <c r="G54" s="828">
        <v>1489</v>
      </c>
      <c r="H54" s="828">
        <v>90435</v>
      </c>
      <c r="I54" s="828">
        <v>6299</v>
      </c>
      <c r="J54" s="828">
        <v>3407</v>
      </c>
      <c r="K54" s="828">
        <v>12785</v>
      </c>
      <c r="L54" s="828">
        <v>10498</v>
      </c>
      <c r="M54" s="828">
        <v>562</v>
      </c>
      <c r="N54" s="828">
        <v>27824</v>
      </c>
      <c r="O54" s="828">
        <v>34584</v>
      </c>
      <c r="P54" s="828">
        <v>24795</v>
      </c>
      <c r="Q54" s="829">
        <v>0</v>
      </c>
      <c r="R54" s="828">
        <v>10567</v>
      </c>
      <c r="S54" s="828">
        <v>541193</v>
      </c>
      <c r="T54" s="828"/>
      <c r="U54" s="828">
        <v>1848</v>
      </c>
      <c r="V54" s="828">
        <v>303764</v>
      </c>
      <c r="W54" s="828">
        <v>55837</v>
      </c>
      <c r="X54" s="828">
        <v>205</v>
      </c>
      <c r="Y54" s="828">
        <v>1</v>
      </c>
      <c r="Z54" s="828">
        <v>23284</v>
      </c>
      <c r="AA54" s="828">
        <v>3258</v>
      </c>
      <c r="AB54" s="828">
        <v>0</v>
      </c>
      <c r="AC54" s="828">
        <v>525564</v>
      </c>
      <c r="AD54" s="829">
        <v>15629</v>
      </c>
      <c r="AE54" s="54"/>
      <c r="AF54" s="55"/>
    </row>
    <row r="55" spans="1:32" s="45" customFormat="1" ht="11.25">
      <c r="A55" s="64">
        <v>93</v>
      </c>
      <c r="B55" s="841" t="s">
        <v>195</v>
      </c>
      <c r="C55" s="828">
        <v>118158</v>
      </c>
      <c r="D55" s="828">
        <v>0</v>
      </c>
      <c r="E55" s="828">
        <v>81126</v>
      </c>
      <c r="F55" s="828">
        <v>11552</v>
      </c>
      <c r="G55" s="828">
        <v>2693</v>
      </c>
      <c r="H55" s="828">
        <v>100442</v>
      </c>
      <c r="I55" s="828">
        <v>6777</v>
      </c>
      <c r="J55" s="828">
        <v>3435</v>
      </c>
      <c r="K55" s="828">
        <v>14138</v>
      </c>
      <c r="L55" s="828">
        <v>10843</v>
      </c>
      <c r="M55" s="828">
        <v>490</v>
      </c>
      <c r="N55" s="828">
        <v>29420</v>
      </c>
      <c r="O55" s="828">
        <v>25940</v>
      </c>
      <c r="P55" s="828">
        <v>21926</v>
      </c>
      <c r="Q55" s="829">
        <v>0</v>
      </c>
      <c r="R55" s="828">
        <v>13712</v>
      </c>
      <c r="S55" s="828">
        <v>548077</v>
      </c>
      <c r="T55" s="828"/>
      <c r="U55" s="828">
        <v>1918</v>
      </c>
      <c r="V55" s="828">
        <v>309551</v>
      </c>
      <c r="W55" s="828">
        <v>55353</v>
      </c>
      <c r="X55" s="828">
        <v>202</v>
      </c>
      <c r="Y55" s="828">
        <v>1</v>
      </c>
      <c r="Z55" s="828">
        <v>23889</v>
      </c>
      <c r="AA55" s="828">
        <v>2651</v>
      </c>
      <c r="AB55" s="828">
        <v>0</v>
      </c>
      <c r="AC55" s="828">
        <v>532433</v>
      </c>
      <c r="AD55" s="829">
        <v>15644</v>
      </c>
      <c r="AE55" s="54"/>
      <c r="AF55" s="55"/>
    </row>
    <row r="56" spans="1:32" s="45" customFormat="1" ht="15.75" customHeight="1">
      <c r="A56" s="64">
        <v>95</v>
      </c>
      <c r="B56" s="841" t="s">
        <v>197</v>
      </c>
      <c r="C56" s="828">
        <v>92747</v>
      </c>
      <c r="D56" s="832">
        <v>0</v>
      </c>
      <c r="E56" s="832">
        <v>72156</v>
      </c>
      <c r="F56" s="832">
        <v>26076</v>
      </c>
      <c r="G56" s="832">
        <v>1803</v>
      </c>
      <c r="H56" s="832">
        <v>104516</v>
      </c>
      <c r="I56" s="832">
        <v>6722</v>
      </c>
      <c r="J56" s="828">
        <v>3324</v>
      </c>
      <c r="K56" s="828">
        <v>13912</v>
      </c>
      <c r="L56" s="828">
        <v>16672</v>
      </c>
      <c r="M56" s="828">
        <v>499</v>
      </c>
      <c r="N56" s="828">
        <v>34995</v>
      </c>
      <c r="O56" s="832">
        <v>35335</v>
      </c>
      <c r="P56" s="832">
        <v>23614</v>
      </c>
      <c r="Q56" s="833">
        <v>4914</v>
      </c>
      <c r="R56" s="832">
        <v>16579</v>
      </c>
      <c r="S56" s="832">
        <v>540163</v>
      </c>
      <c r="T56" s="828"/>
      <c r="U56" s="832">
        <v>6569</v>
      </c>
      <c r="V56" s="832">
        <v>292635</v>
      </c>
      <c r="W56" s="832">
        <v>55939</v>
      </c>
      <c r="X56" s="833">
        <v>206</v>
      </c>
      <c r="Y56" s="832">
        <v>1</v>
      </c>
      <c r="Z56" s="832">
        <v>23313</v>
      </c>
      <c r="AA56" s="833">
        <v>6172</v>
      </c>
      <c r="AB56" s="833">
        <v>0</v>
      </c>
      <c r="AC56" s="832">
        <v>516823</v>
      </c>
      <c r="AD56" s="833">
        <v>23340</v>
      </c>
      <c r="AE56" s="54"/>
      <c r="AF56" s="55"/>
    </row>
    <row r="57" spans="1:32" s="45" customFormat="1" ht="11.25">
      <c r="A57" s="65">
        <v>301</v>
      </c>
      <c r="B57" s="842" t="s">
        <v>70</v>
      </c>
      <c r="C57" s="843">
        <v>140542</v>
      </c>
      <c r="D57" s="828">
        <v>1855</v>
      </c>
      <c r="E57" s="828">
        <v>166216</v>
      </c>
      <c r="F57" s="828">
        <v>0</v>
      </c>
      <c r="G57" s="828">
        <v>0</v>
      </c>
      <c r="H57" s="828">
        <v>170447</v>
      </c>
      <c r="I57" s="828">
        <v>0</v>
      </c>
      <c r="J57" s="844">
        <v>0</v>
      </c>
      <c r="K57" s="844">
        <v>0</v>
      </c>
      <c r="L57" s="844">
        <v>0</v>
      </c>
      <c r="M57" s="844">
        <v>999</v>
      </c>
      <c r="N57" s="843">
        <v>1117</v>
      </c>
      <c r="O57" s="828">
        <v>0</v>
      </c>
      <c r="P57" s="828">
        <v>0</v>
      </c>
      <c r="Q57" s="829">
        <v>0</v>
      </c>
      <c r="R57" s="828">
        <v>84204</v>
      </c>
      <c r="S57" s="828">
        <v>440922</v>
      </c>
      <c r="T57" s="829"/>
      <c r="U57" s="828">
        <v>32525</v>
      </c>
      <c r="V57" s="828">
        <v>241162</v>
      </c>
      <c r="W57" s="828">
        <v>53613</v>
      </c>
      <c r="X57" s="828">
        <v>198</v>
      </c>
      <c r="Y57" s="828">
        <v>1</v>
      </c>
      <c r="Z57" s="828">
        <v>25165</v>
      </c>
      <c r="AA57" s="828">
        <v>7710</v>
      </c>
      <c r="AB57" s="828">
        <v>0</v>
      </c>
      <c r="AC57" s="828">
        <v>377694</v>
      </c>
      <c r="AD57" s="829">
        <v>63228</v>
      </c>
      <c r="AE57" s="54"/>
      <c r="AF57" s="55"/>
    </row>
    <row r="58" spans="1:32" s="45" customFormat="1" ht="17.25" customHeight="1" hidden="1">
      <c r="A58" s="64">
        <v>302</v>
      </c>
      <c r="B58" s="841" t="s">
        <v>198</v>
      </c>
      <c r="C58" s="828" t="e">
        <v>#DIV/0!</v>
      </c>
      <c r="D58" s="828" t="e">
        <v>#DIV/0!</v>
      </c>
      <c r="E58" s="828" t="e">
        <v>#DIV/0!</v>
      </c>
      <c r="F58" s="828" t="e">
        <v>#DIV/0!</v>
      </c>
      <c r="G58" s="828" t="e">
        <v>#DIV/0!</v>
      </c>
      <c r="H58" s="828" t="e">
        <v>#DIV/0!</v>
      </c>
      <c r="I58" s="828" t="e">
        <v>#DIV/0!</v>
      </c>
      <c r="J58" s="828" t="e">
        <v>#DIV/0!</v>
      </c>
      <c r="K58" s="828" t="e">
        <v>#DIV/0!</v>
      </c>
      <c r="L58" s="828" t="e">
        <v>#DIV/0!</v>
      </c>
      <c r="M58" s="828" t="e">
        <v>#DIV/0!</v>
      </c>
      <c r="N58" s="828" t="e">
        <v>#DIV/0!</v>
      </c>
      <c r="O58" s="828" t="e">
        <v>#DIV/0!</v>
      </c>
      <c r="P58" s="828" t="e">
        <v>#DIV/0!</v>
      </c>
      <c r="Q58" s="829" t="e">
        <v>#DIV/0!</v>
      </c>
      <c r="R58" s="828" t="e">
        <v>#DIV/0!</v>
      </c>
      <c r="S58" s="828" t="e">
        <v>#DIV/0!</v>
      </c>
      <c r="T58" s="828"/>
      <c r="U58" s="828" t="e">
        <v>#DIV/0!</v>
      </c>
      <c r="V58" s="828" t="e">
        <v>#DIV/0!</v>
      </c>
      <c r="W58" s="828" t="e">
        <v>#DIV/0!</v>
      </c>
      <c r="X58" s="828" t="e">
        <v>#DIV/0!</v>
      </c>
      <c r="Y58" s="828" t="e">
        <v>#DIV/0!</v>
      </c>
      <c r="Z58" s="828" t="e">
        <v>#DIV/0!</v>
      </c>
      <c r="AA58" s="828" t="e">
        <v>#DIV/0!</v>
      </c>
      <c r="AB58" s="828" t="e">
        <v>#DIV/0!</v>
      </c>
      <c r="AC58" s="828" t="e">
        <v>#DIV/0!</v>
      </c>
      <c r="AD58" s="829" t="e">
        <v>#DIV/0!</v>
      </c>
      <c r="AE58" s="54"/>
      <c r="AF58" s="55"/>
    </row>
    <row r="59" spans="1:32" s="45" customFormat="1" ht="11.25" customHeight="1">
      <c r="A59" s="64">
        <v>303</v>
      </c>
      <c r="B59" s="841" t="s">
        <v>74</v>
      </c>
      <c r="C59" s="831" t="s">
        <v>536</v>
      </c>
      <c r="D59" s="831" t="s">
        <v>536</v>
      </c>
      <c r="E59" s="831" t="s">
        <v>536</v>
      </c>
      <c r="F59" s="831" t="s">
        <v>536</v>
      </c>
      <c r="G59" s="831" t="s">
        <v>536</v>
      </c>
      <c r="H59" s="831" t="s">
        <v>536</v>
      </c>
      <c r="I59" s="831" t="s">
        <v>536</v>
      </c>
      <c r="J59" s="831" t="s">
        <v>536</v>
      </c>
      <c r="K59" s="831" t="s">
        <v>536</v>
      </c>
      <c r="L59" s="831" t="s">
        <v>536</v>
      </c>
      <c r="M59" s="831" t="s">
        <v>536</v>
      </c>
      <c r="N59" s="831" t="s">
        <v>536</v>
      </c>
      <c r="O59" s="831" t="s">
        <v>536</v>
      </c>
      <c r="P59" s="831" t="s">
        <v>536</v>
      </c>
      <c r="Q59" s="845" t="s">
        <v>536</v>
      </c>
      <c r="R59" s="831" t="s">
        <v>536</v>
      </c>
      <c r="S59" s="831" t="s">
        <v>536</v>
      </c>
      <c r="T59" s="831"/>
      <c r="U59" s="831" t="s">
        <v>536</v>
      </c>
      <c r="V59" s="831" t="s">
        <v>536</v>
      </c>
      <c r="W59" s="831" t="s">
        <v>536</v>
      </c>
      <c r="X59" s="831" t="s">
        <v>536</v>
      </c>
      <c r="Y59" s="831" t="s">
        <v>536</v>
      </c>
      <c r="Z59" s="831" t="s">
        <v>536</v>
      </c>
      <c r="AA59" s="831" t="s">
        <v>536</v>
      </c>
      <c r="AB59" s="831" t="s">
        <v>536</v>
      </c>
      <c r="AC59" s="831" t="s">
        <v>536</v>
      </c>
      <c r="AD59" s="845" t="s">
        <v>536</v>
      </c>
      <c r="AE59" s="54"/>
      <c r="AF59" s="55"/>
    </row>
    <row r="60" spans="1:32" s="45" customFormat="1" ht="11.25">
      <c r="A60" s="64">
        <v>305</v>
      </c>
      <c r="B60" s="841" t="s">
        <v>75</v>
      </c>
      <c r="C60" s="828">
        <v>130495</v>
      </c>
      <c r="D60" s="828">
        <v>1600</v>
      </c>
      <c r="E60" s="828">
        <v>155898</v>
      </c>
      <c r="F60" s="828">
        <v>0</v>
      </c>
      <c r="G60" s="828">
        <v>0</v>
      </c>
      <c r="H60" s="828">
        <v>159699</v>
      </c>
      <c r="I60" s="828">
        <v>0</v>
      </c>
      <c r="J60" s="828">
        <v>0</v>
      </c>
      <c r="K60" s="828">
        <v>0</v>
      </c>
      <c r="L60" s="828">
        <v>0</v>
      </c>
      <c r="M60" s="828">
        <v>709</v>
      </c>
      <c r="N60" s="828">
        <v>709</v>
      </c>
      <c r="O60" s="828">
        <v>0</v>
      </c>
      <c r="P60" s="828">
        <v>0</v>
      </c>
      <c r="Q60" s="829">
        <v>0</v>
      </c>
      <c r="R60" s="828">
        <v>222677</v>
      </c>
      <c r="S60" s="828">
        <v>553614</v>
      </c>
      <c r="T60" s="828"/>
      <c r="U60" s="828">
        <v>28368</v>
      </c>
      <c r="V60" s="828">
        <v>215832</v>
      </c>
      <c r="W60" s="828">
        <v>48686</v>
      </c>
      <c r="X60" s="828">
        <v>181</v>
      </c>
      <c r="Y60" s="828">
        <v>1</v>
      </c>
      <c r="Z60" s="828">
        <v>24296</v>
      </c>
      <c r="AA60" s="828">
        <v>12020</v>
      </c>
      <c r="AB60" s="828">
        <v>0</v>
      </c>
      <c r="AC60" s="828">
        <v>338452</v>
      </c>
      <c r="AD60" s="829">
        <v>215161</v>
      </c>
      <c r="AE60" s="54"/>
      <c r="AF60" s="55"/>
    </row>
    <row r="61" spans="1:32" s="45" customFormat="1" ht="11.25">
      <c r="A61" s="64">
        <v>306</v>
      </c>
      <c r="B61" s="841" t="s">
        <v>81</v>
      </c>
      <c r="C61" s="828">
        <v>201341</v>
      </c>
      <c r="D61" s="828">
        <v>774</v>
      </c>
      <c r="E61" s="828">
        <v>67341</v>
      </c>
      <c r="F61" s="828">
        <v>0</v>
      </c>
      <c r="G61" s="828">
        <v>0</v>
      </c>
      <c r="H61" s="828">
        <v>69776</v>
      </c>
      <c r="I61" s="828">
        <v>0</v>
      </c>
      <c r="J61" s="828">
        <v>0</v>
      </c>
      <c r="K61" s="828">
        <v>0</v>
      </c>
      <c r="L61" s="828">
        <v>0</v>
      </c>
      <c r="M61" s="828">
        <v>111</v>
      </c>
      <c r="N61" s="828">
        <v>111</v>
      </c>
      <c r="O61" s="828">
        <v>0</v>
      </c>
      <c r="P61" s="828">
        <v>0</v>
      </c>
      <c r="Q61" s="829">
        <v>507</v>
      </c>
      <c r="R61" s="828">
        <v>53360</v>
      </c>
      <c r="S61" s="828">
        <v>332491</v>
      </c>
      <c r="T61" s="828"/>
      <c r="U61" s="828">
        <v>7188</v>
      </c>
      <c r="V61" s="828">
        <v>135055</v>
      </c>
      <c r="W61" s="828">
        <v>53922</v>
      </c>
      <c r="X61" s="828">
        <v>38751</v>
      </c>
      <c r="Y61" s="828">
        <v>1</v>
      </c>
      <c r="Z61" s="828">
        <v>24747</v>
      </c>
      <c r="AA61" s="828">
        <v>7743</v>
      </c>
      <c r="AB61" s="828">
        <v>0</v>
      </c>
      <c r="AC61" s="828">
        <v>279983</v>
      </c>
      <c r="AD61" s="829">
        <v>52508</v>
      </c>
      <c r="AE61" s="54"/>
      <c r="AF61" s="55"/>
    </row>
    <row r="62" spans="1:32" s="45" customFormat="1" ht="11.25">
      <c r="A62" s="64">
        <v>307</v>
      </c>
      <c r="B62" s="841" t="s">
        <v>82</v>
      </c>
      <c r="C62" s="828">
        <v>243507</v>
      </c>
      <c r="D62" s="828">
        <v>748</v>
      </c>
      <c r="E62" s="828">
        <v>51514</v>
      </c>
      <c r="F62" s="828">
        <v>0</v>
      </c>
      <c r="G62" s="828">
        <v>0</v>
      </c>
      <c r="H62" s="828">
        <v>53438</v>
      </c>
      <c r="I62" s="828">
        <v>0</v>
      </c>
      <c r="J62" s="828">
        <v>0</v>
      </c>
      <c r="K62" s="828">
        <v>0</v>
      </c>
      <c r="L62" s="828">
        <v>0</v>
      </c>
      <c r="M62" s="828">
        <v>125</v>
      </c>
      <c r="N62" s="828">
        <v>125</v>
      </c>
      <c r="O62" s="828">
        <v>0</v>
      </c>
      <c r="P62" s="828">
        <v>0</v>
      </c>
      <c r="Q62" s="829">
        <v>1764</v>
      </c>
      <c r="R62" s="828">
        <v>84044</v>
      </c>
      <c r="S62" s="828">
        <v>390937</v>
      </c>
      <c r="T62" s="828"/>
      <c r="U62" s="828">
        <v>9767</v>
      </c>
      <c r="V62" s="828">
        <v>148471</v>
      </c>
      <c r="W62" s="828">
        <v>55779</v>
      </c>
      <c r="X62" s="828">
        <v>18218</v>
      </c>
      <c r="Y62" s="828">
        <v>1</v>
      </c>
      <c r="Z62" s="828">
        <v>33636</v>
      </c>
      <c r="AA62" s="828">
        <v>12311</v>
      </c>
      <c r="AB62" s="828">
        <v>0</v>
      </c>
      <c r="AC62" s="828">
        <v>291934</v>
      </c>
      <c r="AD62" s="829">
        <v>99003</v>
      </c>
      <c r="AE62" s="54"/>
      <c r="AF62" s="55"/>
    </row>
    <row r="63" spans="1:32" s="45" customFormat="1" ht="11.25">
      <c r="A63" s="64">
        <v>308</v>
      </c>
      <c r="B63" s="841" t="s">
        <v>87</v>
      </c>
      <c r="C63" s="828">
        <v>293049</v>
      </c>
      <c r="D63" s="828">
        <v>1321</v>
      </c>
      <c r="E63" s="828">
        <v>71203</v>
      </c>
      <c r="F63" s="828">
        <v>0</v>
      </c>
      <c r="G63" s="828">
        <v>0</v>
      </c>
      <c r="H63" s="828">
        <v>73862</v>
      </c>
      <c r="I63" s="828">
        <v>0</v>
      </c>
      <c r="J63" s="828">
        <v>0</v>
      </c>
      <c r="K63" s="828">
        <v>0</v>
      </c>
      <c r="L63" s="828">
        <v>0</v>
      </c>
      <c r="M63" s="828">
        <v>466</v>
      </c>
      <c r="N63" s="828">
        <v>466</v>
      </c>
      <c r="O63" s="828">
        <v>0</v>
      </c>
      <c r="P63" s="828">
        <v>0</v>
      </c>
      <c r="Q63" s="829">
        <v>0</v>
      </c>
      <c r="R63" s="828">
        <v>100074</v>
      </c>
      <c r="S63" s="828">
        <v>473677</v>
      </c>
      <c r="T63" s="828"/>
      <c r="U63" s="828">
        <v>20682</v>
      </c>
      <c r="V63" s="828">
        <v>161119</v>
      </c>
      <c r="W63" s="828">
        <v>58175</v>
      </c>
      <c r="X63" s="828">
        <v>21614</v>
      </c>
      <c r="Y63" s="828">
        <v>1</v>
      </c>
      <c r="Z63" s="828">
        <v>35506</v>
      </c>
      <c r="AA63" s="828">
        <v>8173</v>
      </c>
      <c r="AB63" s="828">
        <v>0</v>
      </c>
      <c r="AC63" s="828">
        <v>341721</v>
      </c>
      <c r="AD63" s="829">
        <v>131956</v>
      </c>
      <c r="AE63" s="54"/>
      <c r="AF63" s="55"/>
    </row>
    <row r="64" spans="1:32" s="45" customFormat="1" ht="11.25">
      <c r="A64" s="66">
        <v>309</v>
      </c>
      <c r="B64" s="846" t="s">
        <v>88</v>
      </c>
      <c r="C64" s="828">
        <v>122661</v>
      </c>
      <c r="D64" s="828">
        <v>911</v>
      </c>
      <c r="E64" s="828">
        <v>153020</v>
      </c>
      <c r="F64" s="828">
        <v>0</v>
      </c>
      <c r="G64" s="828">
        <v>0</v>
      </c>
      <c r="H64" s="828">
        <v>156261</v>
      </c>
      <c r="I64" s="828">
        <v>0</v>
      </c>
      <c r="J64" s="828">
        <v>0</v>
      </c>
      <c r="K64" s="828">
        <v>0</v>
      </c>
      <c r="L64" s="828">
        <v>0</v>
      </c>
      <c r="M64" s="828">
        <v>193</v>
      </c>
      <c r="N64" s="828">
        <v>253</v>
      </c>
      <c r="O64" s="828">
        <v>0</v>
      </c>
      <c r="P64" s="828">
        <v>0</v>
      </c>
      <c r="Q64" s="829">
        <v>388</v>
      </c>
      <c r="R64" s="828">
        <v>34689</v>
      </c>
      <c r="S64" s="828">
        <v>321488</v>
      </c>
      <c r="T64" s="829"/>
      <c r="U64" s="828">
        <v>5453</v>
      </c>
      <c r="V64" s="828">
        <v>174220</v>
      </c>
      <c r="W64" s="828">
        <v>54454</v>
      </c>
      <c r="X64" s="828">
        <v>12197</v>
      </c>
      <c r="Y64" s="828">
        <v>1</v>
      </c>
      <c r="Z64" s="828">
        <v>26548</v>
      </c>
      <c r="AA64" s="828">
        <v>4755</v>
      </c>
      <c r="AB64" s="828">
        <v>0</v>
      </c>
      <c r="AC64" s="828">
        <v>287908</v>
      </c>
      <c r="AD64" s="847">
        <v>33580</v>
      </c>
      <c r="AE64" s="54"/>
      <c r="AF64" s="55"/>
    </row>
    <row r="65" spans="2:32" s="45" customFormat="1" ht="15" customHeight="1">
      <c r="B65" s="813"/>
      <c r="C65" s="813" t="s">
        <v>223</v>
      </c>
      <c r="D65" s="813"/>
      <c r="E65" s="813"/>
      <c r="F65" s="813"/>
      <c r="G65" s="848"/>
      <c r="H65" s="848"/>
      <c r="I65" s="848"/>
      <c r="J65" s="848"/>
      <c r="K65" s="848"/>
      <c r="L65" s="848"/>
      <c r="M65" s="848"/>
      <c r="N65" s="848"/>
      <c r="O65" s="848"/>
      <c r="P65" s="848"/>
      <c r="Q65" s="848"/>
      <c r="R65" s="848"/>
      <c r="S65" s="848"/>
      <c r="T65" s="849"/>
      <c r="U65" s="848"/>
      <c r="V65" s="848"/>
      <c r="W65" s="848"/>
      <c r="X65" s="848"/>
      <c r="Y65" s="848"/>
      <c r="Z65" s="848"/>
      <c r="AA65" s="848"/>
      <c r="AB65" s="848"/>
      <c r="AC65" s="848"/>
      <c r="AD65" s="848"/>
      <c r="AE65" s="55"/>
      <c r="AF65" s="55"/>
    </row>
    <row r="66" spans="2:32" s="45" customFormat="1" ht="15" customHeight="1">
      <c r="B66" s="806"/>
      <c r="C66" s="806" t="s">
        <v>224</v>
      </c>
      <c r="D66" s="806"/>
      <c r="E66" s="806"/>
      <c r="F66" s="806"/>
      <c r="G66" s="806"/>
      <c r="H66" s="806"/>
      <c r="I66" s="806"/>
      <c r="J66" s="806"/>
      <c r="K66" s="806"/>
      <c r="L66" s="806"/>
      <c r="M66" s="806"/>
      <c r="N66" s="806"/>
      <c r="O66" s="850"/>
      <c r="P66" s="850"/>
      <c r="Q66" s="850"/>
      <c r="R66" s="850"/>
      <c r="S66" s="850"/>
      <c r="T66" s="850"/>
      <c r="U66" s="850"/>
      <c r="V66" s="850"/>
      <c r="W66" s="850"/>
      <c r="X66" s="850"/>
      <c r="Y66" s="850"/>
      <c r="Z66" s="850"/>
      <c r="AA66" s="850"/>
      <c r="AB66" s="850"/>
      <c r="AC66" s="850"/>
      <c r="AD66" s="850"/>
      <c r="AE66" s="48"/>
      <c r="AF66" s="48"/>
    </row>
    <row r="67" spans="1:32" s="45" customFormat="1" ht="15" customHeight="1">
      <c r="A67" s="56"/>
      <c r="B67" s="806"/>
      <c r="C67" s="806" t="s">
        <v>533</v>
      </c>
      <c r="D67" s="806"/>
      <c r="E67" s="806"/>
      <c r="F67" s="806"/>
      <c r="G67" s="806"/>
      <c r="H67" s="806"/>
      <c r="I67" s="806"/>
      <c r="J67" s="806"/>
      <c r="K67" s="806"/>
      <c r="L67" s="806"/>
      <c r="M67" s="806"/>
      <c r="N67" s="806"/>
      <c r="O67" s="806"/>
      <c r="P67" s="806"/>
      <c r="Q67" s="850"/>
      <c r="R67" s="850"/>
      <c r="S67" s="850"/>
      <c r="T67" s="850"/>
      <c r="U67" s="850"/>
      <c r="V67" s="850"/>
      <c r="W67" s="850"/>
      <c r="X67" s="850"/>
      <c r="Y67" s="850"/>
      <c r="Z67" s="850"/>
      <c r="AA67" s="850"/>
      <c r="AB67" s="850"/>
      <c r="AC67" s="850"/>
      <c r="AD67" s="850"/>
      <c r="AE67" s="48"/>
      <c r="AF67" s="48"/>
    </row>
    <row r="68" spans="1:32" ht="16.5" customHeight="1">
      <c r="A68" s="35"/>
      <c r="B68" s="804"/>
      <c r="C68" s="806" t="s">
        <v>225</v>
      </c>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68"/>
      <c r="AF68" s="68"/>
    </row>
    <row r="69" spans="2:30" ht="15.75" customHeight="1">
      <c r="B69" s="802"/>
      <c r="C69" s="852" t="s">
        <v>534</v>
      </c>
      <c r="D69" s="853"/>
      <c r="E69" s="802"/>
      <c r="F69" s="802"/>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row>
    <row r="70" ht="12">
      <c r="C70" s="69" t="s">
        <v>535</v>
      </c>
    </row>
  </sheetData>
  <sheetProtection/>
  <mergeCells count="1">
    <mergeCell ref="AD3:AD5"/>
  </mergeCells>
  <printOptions horizontalCentered="1"/>
  <pageMargins left="0.1968503937007874" right="0.1968503937007874" top="0.5905511811023623" bottom="0.15748031496062992" header="0.37" footer="0.5118110236220472"/>
  <pageSetup blackAndWhite="1" horizontalDpi="300" verticalDpi="300" orientation="portrait" pageOrder="overThenDown" paperSize="9" scale="77" r:id="rId2"/>
  <headerFooter alignWithMargins="0">
    <oddHeader>&amp;C&amp;F</oddHeader>
    <oddFooter>&amp;C&amp;A</oddFooter>
  </headerFooter>
  <colBreaks count="1" manualBreakCount="1">
    <brk id="14" max="69" man="1"/>
  </colBreaks>
  <drawing r:id="rId1"/>
</worksheet>
</file>

<file path=xl/worksheets/sheet5.xml><?xml version="1.0" encoding="utf-8"?>
<worksheet xmlns="http://schemas.openxmlformats.org/spreadsheetml/2006/main" xmlns:r="http://schemas.openxmlformats.org/officeDocument/2006/relationships">
  <dimension ref="A1:FB84"/>
  <sheetViews>
    <sheetView view="pageBreakPreview" zoomScaleSheetLayoutView="100" zoomScalePageLayoutView="0" workbookViewId="0" topLeftCell="A1">
      <selection activeCell="A1" sqref="A1"/>
    </sheetView>
  </sheetViews>
  <sheetFormatPr defaultColWidth="9.00390625" defaultRowHeight="12.75"/>
  <cols>
    <col min="1" max="1" width="5.00390625" style="0" customWidth="1"/>
    <col min="2" max="2" width="12.875" style="0" customWidth="1"/>
    <col min="3" max="3" width="9.875" style="0" customWidth="1"/>
    <col min="4" max="4" width="10.125" style="0" customWidth="1"/>
    <col min="5" max="5" width="9.875" style="0" customWidth="1"/>
    <col min="6" max="6" width="4.875" style="0" customWidth="1"/>
    <col min="7" max="7" width="12.625" style="0" customWidth="1"/>
    <col min="8" max="8" width="13.125" style="0" customWidth="1"/>
    <col min="9" max="9" width="5.625" style="0" customWidth="1"/>
    <col min="10" max="10" width="10.375" style="0" customWidth="1"/>
    <col min="11" max="11" width="2.875" style="0" customWidth="1"/>
    <col min="12" max="14" width="4.875" style="0" customWidth="1"/>
    <col min="16" max="16" width="11.75390625" style="0" customWidth="1"/>
    <col min="17" max="17" width="9.625" style="0" customWidth="1"/>
    <col min="18" max="18" width="11.875" style="0" customWidth="1"/>
    <col min="19" max="19" width="11.375" style="0" customWidth="1"/>
    <col min="20" max="20" width="18.25390625" style="0" customWidth="1"/>
    <col min="21" max="22" width="18.125" style="0" customWidth="1"/>
    <col min="23" max="24" width="18.875" style="0" customWidth="1"/>
    <col min="25" max="28" width="16.75390625" style="0" customWidth="1"/>
    <col min="29" max="31" width="19.375" style="0" customWidth="1"/>
    <col min="32" max="32" width="19.875" style="0" customWidth="1"/>
    <col min="33" max="33" width="11.75390625" style="0" customWidth="1"/>
  </cols>
  <sheetData>
    <row r="1" spans="1:17" ht="18.75" customHeight="1">
      <c r="A1" s="73" t="s">
        <v>228</v>
      </c>
      <c r="B1" s="42"/>
      <c r="C1" s="73"/>
      <c r="D1" s="74"/>
      <c r="E1" s="74"/>
      <c r="F1" s="74"/>
      <c r="G1" s="74"/>
      <c r="H1" s="74"/>
      <c r="I1" s="74"/>
      <c r="J1" s="74"/>
      <c r="K1" s="35"/>
      <c r="L1" s="35"/>
      <c r="M1" s="35"/>
      <c r="N1" s="35"/>
      <c r="O1" s="35"/>
      <c r="P1" s="35"/>
      <c r="Q1" s="35"/>
    </row>
    <row r="2" spans="3:33" ht="15" customHeight="1">
      <c r="C2" s="35"/>
      <c r="D2" s="35"/>
      <c r="E2" s="35"/>
      <c r="F2" s="35"/>
      <c r="G2" s="35"/>
      <c r="H2" s="35"/>
      <c r="I2" s="35"/>
      <c r="J2" s="35"/>
      <c r="K2" s="35"/>
      <c r="L2" s="35"/>
      <c r="M2" s="109"/>
      <c r="N2" s="109"/>
      <c r="O2" s="109"/>
      <c r="P2" s="109"/>
      <c r="Q2" s="109"/>
      <c r="R2" s="94"/>
      <c r="S2" s="94"/>
      <c r="T2" s="94"/>
      <c r="U2" s="94"/>
      <c r="V2" s="94"/>
      <c r="W2" s="94"/>
      <c r="X2" s="94"/>
      <c r="Y2" s="94"/>
      <c r="Z2" s="94"/>
      <c r="AA2" s="94"/>
      <c r="AB2" s="94"/>
      <c r="AC2" s="94"/>
      <c r="AD2" s="94"/>
      <c r="AE2" s="94"/>
      <c r="AF2" s="94"/>
      <c r="AG2" s="94"/>
    </row>
    <row r="3" spans="1:33" ht="12" customHeight="1">
      <c r="A3" s="75"/>
      <c r="B3" s="76"/>
      <c r="C3" s="77" t="s">
        <v>229</v>
      </c>
      <c r="D3" s="78"/>
      <c r="E3" s="78"/>
      <c r="F3" s="76" t="s">
        <v>230</v>
      </c>
      <c r="G3" s="75" t="s">
        <v>231</v>
      </c>
      <c r="H3" s="76" t="s">
        <v>232</v>
      </c>
      <c r="I3" s="76" t="s">
        <v>230</v>
      </c>
      <c r="J3" s="79"/>
      <c r="K3" s="80"/>
      <c r="L3" s="35"/>
      <c r="M3" s="109"/>
      <c r="N3" s="109"/>
      <c r="O3" s="109"/>
      <c r="P3" s="109"/>
      <c r="Q3" s="109"/>
      <c r="R3" s="94"/>
      <c r="S3" s="94"/>
      <c r="T3" s="94"/>
      <c r="U3" s="94"/>
      <c r="V3" s="94"/>
      <c r="W3" s="94"/>
      <c r="X3" s="94"/>
      <c r="Y3" s="94"/>
      <c r="Z3" s="94"/>
      <c r="AA3" s="94"/>
      <c r="AB3" s="94"/>
      <c r="AC3" s="94"/>
      <c r="AD3" s="94"/>
      <c r="AE3" s="94"/>
      <c r="AF3" s="94"/>
      <c r="AG3" s="94"/>
    </row>
    <row r="4" spans="1:33" ht="12" customHeight="1">
      <c r="A4" s="80" t="s">
        <v>7</v>
      </c>
      <c r="B4" s="81" t="s">
        <v>8</v>
      </c>
      <c r="C4" s="80"/>
      <c r="D4" s="35"/>
      <c r="E4" s="82" t="s">
        <v>33</v>
      </c>
      <c r="F4" s="80"/>
      <c r="G4" s="81" t="s">
        <v>233</v>
      </c>
      <c r="H4" s="81" t="s">
        <v>234</v>
      </c>
      <c r="I4" s="81"/>
      <c r="J4" s="83" t="s">
        <v>235</v>
      </c>
      <c r="K4" s="80"/>
      <c r="M4" s="94"/>
      <c r="N4" s="94"/>
      <c r="O4" s="94"/>
      <c r="P4" s="94"/>
      <c r="Q4" s="393"/>
      <c r="R4" s="393"/>
      <c r="S4" s="393"/>
      <c r="T4" s="393"/>
      <c r="U4" s="393"/>
      <c r="V4" s="394"/>
      <c r="W4" s="393"/>
      <c r="X4" s="393"/>
      <c r="Y4" s="393"/>
      <c r="Z4" s="393"/>
      <c r="AA4" s="393"/>
      <c r="AB4" s="393"/>
      <c r="AC4" s="393"/>
      <c r="AD4" s="393"/>
      <c r="AE4" s="393"/>
      <c r="AF4" s="394"/>
      <c r="AG4" s="94"/>
    </row>
    <row r="5" spans="1:33" ht="12" customHeight="1">
      <c r="A5" s="80"/>
      <c r="B5" s="80"/>
      <c r="C5" s="84" t="s">
        <v>236</v>
      </c>
      <c r="D5" s="84" t="s">
        <v>237</v>
      </c>
      <c r="E5" s="84" t="s">
        <v>238</v>
      </c>
      <c r="F5" s="85" t="s">
        <v>239</v>
      </c>
      <c r="G5" s="86" t="s">
        <v>33</v>
      </c>
      <c r="H5" s="86" t="s">
        <v>240</v>
      </c>
      <c r="I5" s="85" t="s">
        <v>239</v>
      </c>
      <c r="J5" s="87" t="s">
        <v>32</v>
      </c>
      <c r="K5" s="80"/>
      <c r="L5" s="35"/>
      <c r="M5" s="109"/>
      <c r="N5" s="109"/>
      <c r="O5" s="109"/>
      <c r="P5" s="109"/>
      <c r="Q5" s="109"/>
      <c r="R5" s="109"/>
      <c r="S5" s="109"/>
      <c r="T5" s="109"/>
      <c r="U5" s="109"/>
      <c r="V5" s="109"/>
      <c r="W5" s="109"/>
      <c r="X5" s="109"/>
      <c r="Y5" s="109"/>
      <c r="Z5" s="109"/>
      <c r="AA5" s="109"/>
      <c r="AB5" s="109"/>
      <c r="AC5" s="109"/>
      <c r="AD5" s="109"/>
      <c r="AE5" s="109"/>
      <c r="AF5" s="94"/>
      <c r="AG5" s="94"/>
    </row>
    <row r="6" spans="1:158" ht="12">
      <c r="A6" s="75"/>
      <c r="B6" s="88" t="s">
        <v>673</v>
      </c>
      <c r="C6" s="89">
        <v>92613</v>
      </c>
      <c r="D6" s="89">
        <v>121524</v>
      </c>
      <c r="E6" s="89">
        <v>94036</v>
      </c>
      <c r="F6" s="89"/>
      <c r="G6" s="89">
        <v>161325</v>
      </c>
      <c r="H6" s="89">
        <v>235370</v>
      </c>
      <c r="I6" s="89"/>
      <c r="J6" s="90">
        <v>39.35</v>
      </c>
      <c r="K6" s="89"/>
      <c r="L6" s="68"/>
      <c r="M6" s="95"/>
      <c r="N6" s="95"/>
      <c r="O6" s="94"/>
      <c r="P6" s="109"/>
      <c r="Q6" s="109"/>
      <c r="R6" s="109"/>
      <c r="S6" s="109"/>
      <c r="T6" s="109"/>
      <c r="U6" s="109"/>
      <c r="V6" s="109"/>
      <c r="W6" s="109"/>
      <c r="X6" s="109"/>
      <c r="Y6" s="109"/>
      <c r="Z6" s="109"/>
      <c r="AA6" s="109"/>
      <c r="AB6" s="109"/>
      <c r="AC6" s="95"/>
      <c r="AD6" s="95"/>
      <c r="AE6" s="95"/>
      <c r="AF6" s="95"/>
      <c r="AG6" s="95"/>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row>
    <row r="7" spans="1:158" ht="12">
      <c r="A7" s="80"/>
      <c r="B7" s="91" t="s">
        <v>184</v>
      </c>
      <c r="C7" s="89">
        <v>93023</v>
      </c>
      <c r="D7" s="89">
        <v>121305</v>
      </c>
      <c r="E7" s="89">
        <v>94174</v>
      </c>
      <c r="F7" s="92"/>
      <c r="G7" s="93">
        <v>159802</v>
      </c>
      <c r="H7" s="93">
        <v>244589</v>
      </c>
      <c r="I7" s="93"/>
      <c r="J7" s="90">
        <v>38.03</v>
      </c>
      <c r="K7" s="89"/>
      <c r="L7" s="68"/>
      <c r="M7" s="95"/>
      <c r="N7" s="95"/>
      <c r="O7" s="95"/>
      <c r="P7" s="109"/>
      <c r="Q7" s="94"/>
      <c r="R7" s="94"/>
      <c r="S7" s="94"/>
      <c r="T7" s="95"/>
      <c r="U7" s="95"/>
      <c r="V7" s="95"/>
      <c r="W7" s="95"/>
      <c r="X7" s="95"/>
      <c r="Y7" s="95"/>
      <c r="Z7" s="95"/>
      <c r="AA7" s="95"/>
      <c r="AB7" s="95"/>
      <c r="AC7" s="95"/>
      <c r="AD7" s="95"/>
      <c r="AE7" s="95"/>
      <c r="AF7" s="95"/>
      <c r="AG7" s="95"/>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row>
    <row r="8" spans="1:158" ht="12">
      <c r="A8" s="80"/>
      <c r="B8" s="91" t="s">
        <v>446</v>
      </c>
      <c r="C8" s="89">
        <v>93808</v>
      </c>
      <c r="D8" s="89">
        <v>114129</v>
      </c>
      <c r="E8" s="93">
        <v>94446</v>
      </c>
      <c r="F8" s="96"/>
      <c r="G8" s="89">
        <v>158221</v>
      </c>
      <c r="H8" s="89">
        <v>252641</v>
      </c>
      <c r="I8" s="89"/>
      <c r="J8" s="90">
        <v>37.13</v>
      </c>
      <c r="K8" s="89"/>
      <c r="L8" s="68"/>
      <c r="M8" s="95"/>
      <c r="N8" s="95"/>
      <c r="O8" s="95"/>
      <c r="P8" s="95"/>
      <c r="Q8" s="95"/>
      <c r="R8" s="95"/>
      <c r="S8" s="95"/>
      <c r="T8" s="95"/>
      <c r="U8" s="95"/>
      <c r="V8" s="95"/>
      <c r="W8" s="95"/>
      <c r="X8" s="95"/>
      <c r="Y8" s="95"/>
      <c r="Z8" s="95"/>
      <c r="AA8" s="95"/>
      <c r="AB8" s="95"/>
      <c r="AC8" s="95"/>
      <c r="AD8" s="95"/>
      <c r="AE8" s="95"/>
      <c r="AF8" s="95"/>
      <c r="AG8" s="95"/>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row>
    <row r="9" spans="1:158" ht="12">
      <c r="A9" s="80"/>
      <c r="B9" s="91" t="s">
        <v>618</v>
      </c>
      <c r="C9" s="89">
        <v>97339</v>
      </c>
      <c r="D9" s="89">
        <v>111495</v>
      </c>
      <c r="E9" s="99">
        <v>97631</v>
      </c>
      <c r="F9" s="96"/>
      <c r="G9" s="100">
        <v>161131</v>
      </c>
      <c r="H9" s="100">
        <v>252045</v>
      </c>
      <c r="I9" s="100"/>
      <c r="J9" s="101">
        <v>38.62</v>
      </c>
      <c r="K9" s="89"/>
      <c r="L9" s="68"/>
      <c r="M9" s="95"/>
      <c r="N9" s="95"/>
      <c r="O9" s="95"/>
      <c r="P9" s="95"/>
      <c r="Q9" s="95"/>
      <c r="R9" s="95"/>
      <c r="S9" s="95"/>
      <c r="T9" s="95"/>
      <c r="U9" s="95"/>
      <c r="V9" s="95"/>
      <c r="W9" s="95"/>
      <c r="X9" s="95"/>
      <c r="Y9" s="95"/>
      <c r="Z9" s="95"/>
      <c r="AA9" s="95"/>
      <c r="AB9" s="95"/>
      <c r="AC9" s="95"/>
      <c r="AD9" s="95"/>
      <c r="AE9" s="95"/>
      <c r="AF9" s="95"/>
      <c r="AG9" s="95"/>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row>
    <row r="10" spans="1:158" ht="12">
      <c r="A10" s="80"/>
      <c r="B10" s="102" t="s">
        <v>619</v>
      </c>
      <c r="C10" s="390">
        <v>97243</v>
      </c>
      <c r="D10" s="390">
        <v>104211</v>
      </c>
      <c r="E10" s="390">
        <v>97320</v>
      </c>
      <c r="F10" s="390"/>
      <c r="G10" s="384">
        <v>157885</v>
      </c>
      <c r="H10" s="384">
        <v>248915</v>
      </c>
      <c r="I10" s="384"/>
      <c r="J10" s="391">
        <v>39.07</v>
      </c>
      <c r="K10" s="89"/>
      <c r="L10" s="68"/>
      <c r="M10" s="95"/>
      <c r="N10" s="95"/>
      <c r="O10" s="95"/>
      <c r="P10" s="395"/>
      <c r="Q10" s="395"/>
      <c r="R10" s="395"/>
      <c r="S10" s="395"/>
      <c r="T10" s="395"/>
      <c r="U10" s="395"/>
      <c r="V10" s="395"/>
      <c r="W10" s="395"/>
      <c r="X10" s="395"/>
      <c r="Y10" s="395"/>
      <c r="Z10" s="395"/>
      <c r="AA10" s="395"/>
      <c r="AB10" s="395"/>
      <c r="AC10" s="395"/>
      <c r="AD10" s="395"/>
      <c r="AE10" s="395"/>
      <c r="AF10" s="395"/>
      <c r="AG10" s="95"/>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row>
    <row r="11" spans="1:158" ht="12">
      <c r="A11" s="80"/>
      <c r="B11" s="81" t="s">
        <v>185</v>
      </c>
      <c r="C11" s="385">
        <v>91928</v>
      </c>
      <c r="D11" s="385">
        <v>104938</v>
      </c>
      <c r="E11" s="385">
        <v>92081</v>
      </c>
      <c r="F11" s="385"/>
      <c r="G11" s="385">
        <v>146242</v>
      </c>
      <c r="H11" s="385">
        <v>248265</v>
      </c>
      <c r="I11" s="385"/>
      <c r="J11" s="392">
        <v>37.03</v>
      </c>
      <c r="K11" s="89"/>
      <c r="L11" s="68"/>
      <c r="M11" s="95"/>
      <c r="N11" s="95"/>
      <c r="O11" s="95"/>
      <c r="P11" s="396"/>
      <c r="Q11" s="396"/>
      <c r="R11" s="396"/>
      <c r="S11" s="396"/>
      <c r="T11" s="396"/>
      <c r="U11" s="396"/>
      <c r="V11" s="396"/>
      <c r="W11" s="396"/>
      <c r="X11" s="396"/>
      <c r="Y11" s="396"/>
      <c r="Z11" s="396"/>
      <c r="AA11" s="396"/>
      <c r="AB11" s="396"/>
      <c r="AC11" s="396"/>
      <c r="AD11" s="396"/>
      <c r="AE11" s="396"/>
      <c r="AF11" s="396"/>
      <c r="AG11" s="95"/>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row>
    <row r="12" spans="1:158" ht="12">
      <c r="A12" s="80"/>
      <c r="B12" s="81" t="s">
        <v>186</v>
      </c>
      <c r="C12" s="385">
        <v>87446</v>
      </c>
      <c r="D12" s="385">
        <v>95214</v>
      </c>
      <c r="E12" s="385">
        <v>87588</v>
      </c>
      <c r="F12" s="385"/>
      <c r="G12" s="385">
        <v>146581</v>
      </c>
      <c r="H12" s="385">
        <v>245284</v>
      </c>
      <c r="I12" s="385"/>
      <c r="J12" s="392">
        <v>35.65</v>
      </c>
      <c r="K12" s="89"/>
      <c r="L12" s="68"/>
      <c r="M12" s="95"/>
      <c r="N12" s="95"/>
      <c r="O12" s="95"/>
      <c r="P12" s="396"/>
      <c r="Q12" s="396"/>
      <c r="R12" s="396"/>
      <c r="S12" s="396"/>
      <c r="T12" s="396"/>
      <c r="U12" s="396"/>
      <c r="V12" s="396"/>
      <c r="W12" s="396"/>
      <c r="X12" s="396"/>
      <c r="Y12" s="396"/>
      <c r="Z12" s="396"/>
      <c r="AA12" s="396"/>
      <c r="AB12" s="396"/>
      <c r="AC12" s="396"/>
      <c r="AD12" s="396"/>
      <c r="AE12" s="396"/>
      <c r="AF12" s="396"/>
      <c r="AG12" s="95"/>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row>
    <row r="13" spans="1:158" ht="12">
      <c r="A13" s="80"/>
      <c r="B13" s="81" t="s">
        <v>36</v>
      </c>
      <c r="C13" s="385">
        <v>91707</v>
      </c>
      <c r="D13" s="385">
        <v>104211</v>
      </c>
      <c r="E13" s="385">
        <v>91858</v>
      </c>
      <c r="F13" s="385"/>
      <c r="G13" s="385">
        <v>146258</v>
      </c>
      <c r="H13" s="385">
        <v>248119</v>
      </c>
      <c r="I13" s="385"/>
      <c r="J13" s="392">
        <v>36.96</v>
      </c>
      <c r="K13" s="89"/>
      <c r="L13" s="68"/>
      <c r="M13" s="95"/>
      <c r="N13" s="95"/>
      <c r="O13" s="95"/>
      <c r="P13" s="396"/>
      <c r="Q13" s="396"/>
      <c r="R13" s="396"/>
      <c r="S13" s="396"/>
      <c r="T13" s="396"/>
      <c r="U13" s="396"/>
      <c r="V13" s="396"/>
      <c r="W13" s="396"/>
      <c r="X13" s="396"/>
      <c r="Y13" s="396"/>
      <c r="Z13" s="396"/>
      <c r="AA13" s="396"/>
      <c r="AB13" s="396"/>
      <c r="AC13" s="396"/>
      <c r="AD13" s="396"/>
      <c r="AE13" s="396"/>
      <c r="AF13" s="396"/>
      <c r="AG13" s="95"/>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row>
    <row r="14" spans="1:158" ht="12">
      <c r="A14" s="80"/>
      <c r="B14" s="81" t="s">
        <v>38</v>
      </c>
      <c r="C14" s="385">
        <v>155409</v>
      </c>
      <c r="D14" s="385"/>
      <c r="E14" s="385">
        <v>155409</v>
      </c>
      <c r="F14" s="385"/>
      <c r="G14" s="385">
        <v>315629</v>
      </c>
      <c r="H14" s="385">
        <v>257283</v>
      </c>
      <c r="I14" s="385"/>
      <c r="J14" s="392">
        <v>60.4</v>
      </c>
      <c r="K14" s="89"/>
      <c r="L14" s="68"/>
      <c r="M14" s="95"/>
      <c r="N14" s="95"/>
      <c r="O14" s="95"/>
      <c r="P14" s="396"/>
      <c r="Q14" s="396"/>
      <c r="R14" s="396"/>
      <c r="S14" s="396"/>
      <c r="T14" s="396"/>
      <c r="U14" s="396"/>
      <c r="V14" s="396"/>
      <c r="W14" s="396"/>
      <c r="X14" s="396"/>
      <c r="Y14" s="396"/>
      <c r="Z14" s="396"/>
      <c r="AA14" s="396"/>
      <c r="AB14" s="396"/>
      <c r="AC14" s="396"/>
      <c r="AD14" s="396"/>
      <c r="AE14" s="396"/>
      <c r="AF14" s="396"/>
      <c r="AG14" s="95"/>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row>
    <row r="15" spans="1:158" ht="12" customHeight="1">
      <c r="A15" s="80"/>
      <c r="B15" s="80"/>
      <c r="C15" s="385"/>
      <c r="D15" s="385"/>
      <c r="E15" s="385"/>
      <c r="F15" s="385"/>
      <c r="G15" s="385"/>
      <c r="H15" s="385"/>
      <c r="I15" s="385"/>
      <c r="J15" s="392"/>
      <c r="K15" s="89"/>
      <c r="L15" s="68"/>
      <c r="M15" s="95"/>
      <c r="N15" s="95"/>
      <c r="O15" s="95"/>
      <c r="P15" s="95"/>
      <c r="Q15" s="95"/>
      <c r="R15" s="95"/>
      <c r="S15" s="95"/>
      <c r="T15" s="95"/>
      <c r="U15" s="95"/>
      <c r="V15" s="95"/>
      <c r="W15" s="94"/>
      <c r="X15" s="94"/>
      <c r="Y15" s="94"/>
      <c r="Z15" s="94"/>
      <c r="AA15" s="94"/>
      <c r="AB15" s="94"/>
      <c r="AC15" s="94"/>
      <c r="AD15" s="94"/>
      <c r="AE15" s="94"/>
      <c r="AF15" s="94"/>
      <c r="AG15" s="95"/>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row>
    <row r="16" spans="1:158" ht="12">
      <c r="A16" s="80">
        <v>1</v>
      </c>
      <c r="B16" s="103" t="s">
        <v>40</v>
      </c>
      <c r="C16" s="385">
        <v>86749</v>
      </c>
      <c r="D16" s="385">
        <v>110347</v>
      </c>
      <c r="E16" s="385">
        <v>86958</v>
      </c>
      <c r="F16" s="385">
        <v>30</v>
      </c>
      <c r="G16" s="385">
        <v>133604</v>
      </c>
      <c r="H16" s="385">
        <v>250868</v>
      </c>
      <c r="I16" s="385">
        <v>21</v>
      </c>
      <c r="J16" s="392">
        <v>34.58</v>
      </c>
      <c r="K16" s="89"/>
      <c r="L16" s="68"/>
      <c r="M16" s="95"/>
      <c r="N16" s="95"/>
      <c r="O16" s="397"/>
      <c r="P16" s="396"/>
      <c r="Q16" s="104"/>
      <c r="R16" s="104"/>
      <c r="S16" s="104"/>
      <c r="T16" s="398"/>
      <c r="U16" s="398"/>
      <c r="V16" s="396"/>
      <c r="W16" s="399"/>
      <c r="X16" s="399"/>
      <c r="Y16" s="399"/>
      <c r="Z16" s="399"/>
      <c r="AA16" s="399"/>
      <c r="AB16" s="399"/>
      <c r="AC16" s="399"/>
      <c r="AD16" s="399"/>
      <c r="AE16" s="399"/>
      <c r="AF16" s="396"/>
      <c r="AG16" s="95"/>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row>
    <row r="17" spans="1:158" ht="12">
      <c r="A17" s="80">
        <v>2</v>
      </c>
      <c r="B17" s="103" t="s">
        <v>41</v>
      </c>
      <c r="C17" s="385">
        <v>89102</v>
      </c>
      <c r="D17" s="385">
        <v>101217</v>
      </c>
      <c r="E17" s="385">
        <v>89234</v>
      </c>
      <c r="F17" s="385">
        <v>26</v>
      </c>
      <c r="G17" s="385">
        <v>145973</v>
      </c>
      <c r="H17" s="385">
        <v>254795</v>
      </c>
      <c r="I17" s="385">
        <v>16</v>
      </c>
      <c r="J17" s="392">
        <v>34.97</v>
      </c>
      <c r="K17" s="89"/>
      <c r="L17" s="68"/>
      <c r="M17" s="95"/>
      <c r="N17" s="95"/>
      <c r="O17" s="397"/>
      <c r="P17" s="396"/>
      <c r="Q17" s="104"/>
      <c r="R17" s="104"/>
      <c r="S17" s="104"/>
      <c r="T17" s="398"/>
      <c r="U17" s="398"/>
      <c r="V17" s="396"/>
      <c r="W17" s="399"/>
      <c r="X17" s="399"/>
      <c r="Y17" s="399"/>
      <c r="Z17" s="399"/>
      <c r="AA17" s="399"/>
      <c r="AB17" s="399"/>
      <c r="AC17" s="399"/>
      <c r="AD17" s="399"/>
      <c r="AE17" s="399"/>
      <c r="AF17" s="396"/>
      <c r="AG17" s="95"/>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row>
    <row r="18" spans="1:158" ht="12">
      <c r="A18" s="80">
        <v>3</v>
      </c>
      <c r="B18" s="103" t="s">
        <v>42</v>
      </c>
      <c r="C18" s="385">
        <v>96910</v>
      </c>
      <c r="D18" s="385">
        <v>115738</v>
      </c>
      <c r="E18" s="385">
        <v>97098</v>
      </c>
      <c r="F18" s="385">
        <v>9</v>
      </c>
      <c r="G18" s="385">
        <v>148263</v>
      </c>
      <c r="H18" s="385">
        <v>264700</v>
      </c>
      <c r="I18" s="385">
        <v>10</v>
      </c>
      <c r="J18" s="392">
        <v>36.61</v>
      </c>
      <c r="K18" s="89"/>
      <c r="L18" s="68"/>
      <c r="M18" s="95"/>
      <c r="N18" s="95"/>
      <c r="O18" s="397"/>
      <c r="P18" s="396"/>
      <c r="Q18" s="104"/>
      <c r="R18" s="104"/>
      <c r="S18" s="104"/>
      <c r="T18" s="398"/>
      <c r="U18" s="398"/>
      <c r="V18" s="396"/>
      <c r="W18" s="399"/>
      <c r="X18" s="399"/>
      <c r="Y18" s="399"/>
      <c r="Z18" s="399"/>
      <c r="AA18" s="399"/>
      <c r="AB18" s="399"/>
      <c r="AC18" s="399"/>
      <c r="AD18" s="399"/>
      <c r="AE18" s="399"/>
      <c r="AF18" s="396"/>
      <c r="AG18" s="95"/>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row>
    <row r="19" spans="1:158" ht="12">
      <c r="A19" s="80">
        <v>4</v>
      </c>
      <c r="B19" s="103" t="s">
        <v>43</v>
      </c>
      <c r="C19" s="385">
        <v>91620</v>
      </c>
      <c r="D19" s="385">
        <v>100744</v>
      </c>
      <c r="E19" s="385">
        <v>91743</v>
      </c>
      <c r="F19" s="385">
        <v>22</v>
      </c>
      <c r="G19" s="385">
        <v>145781</v>
      </c>
      <c r="H19" s="385">
        <v>238467</v>
      </c>
      <c r="I19" s="385">
        <v>33</v>
      </c>
      <c r="J19" s="392">
        <v>38.42</v>
      </c>
      <c r="K19" s="89"/>
      <c r="L19" s="68"/>
      <c r="M19" s="95"/>
      <c r="N19" s="95"/>
      <c r="O19" s="397"/>
      <c r="P19" s="396"/>
      <c r="Q19" s="104"/>
      <c r="R19" s="104"/>
      <c r="S19" s="104"/>
      <c r="T19" s="398"/>
      <c r="U19" s="398"/>
      <c r="V19" s="396"/>
      <c r="W19" s="399"/>
      <c r="X19" s="399"/>
      <c r="Y19" s="399"/>
      <c r="Z19" s="399"/>
      <c r="AA19" s="399"/>
      <c r="AB19" s="399"/>
      <c r="AC19" s="399"/>
      <c r="AD19" s="399"/>
      <c r="AE19" s="399"/>
      <c r="AF19" s="396"/>
      <c r="AG19" s="95"/>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row>
    <row r="20" spans="1:158" ht="12">
      <c r="A20" s="80">
        <v>5</v>
      </c>
      <c r="B20" s="103" t="s">
        <v>44</v>
      </c>
      <c r="C20" s="385">
        <v>93305</v>
      </c>
      <c r="D20" s="385">
        <v>93545</v>
      </c>
      <c r="E20" s="385">
        <v>93307</v>
      </c>
      <c r="F20" s="385">
        <v>16</v>
      </c>
      <c r="G20" s="385">
        <v>146121</v>
      </c>
      <c r="H20" s="385">
        <v>250230</v>
      </c>
      <c r="I20" s="385">
        <v>22</v>
      </c>
      <c r="J20" s="392">
        <v>37.29</v>
      </c>
      <c r="K20" s="89"/>
      <c r="L20" s="68"/>
      <c r="M20" s="95"/>
      <c r="N20" s="95"/>
      <c r="O20" s="397"/>
      <c r="P20" s="396"/>
      <c r="Q20" s="104"/>
      <c r="R20" s="104"/>
      <c r="S20" s="104"/>
      <c r="T20" s="398"/>
      <c r="U20" s="398"/>
      <c r="V20" s="396"/>
      <c r="W20" s="399"/>
      <c r="X20" s="399"/>
      <c r="Y20" s="399"/>
      <c r="Z20" s="399"/>
      <c r="AA20" s="399"/>
      <c r="AB20" s="399"/>
      <c r="AC20" s="399"/>
      <c r="AD20" s="399"/>
      <c r="AE20" s="399"/>
      <c r="AF20" s="396"/>
      <c r="AG20" s="95"/>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row>
    <row r="21" spans="1:158" ht="12">
      <c r="A21" s="80">
        <v>6</v>
      </c>
      <c r="B21" s="103" t="s">
        <v>45</v>
      </c>
      <c r="C21" s="385">
        <v>98996</v>
      </c>
      <c r="D21" s="385">
        <v>104245</v>
      </c>
      <c r="E21" s="385">
        <v>99106</v>
      </c>
      <c r="F21" s="385">
        <v>8</v>
      </c>
      <c r="G21" s="385">
        <v>164590</v>
      </c>
      <c r="H21" s="385">
        <v>270335</v>
      </c>
      <c r="I21" s="385">
        <v>6</v>
      </c>
      <c r="J21" s="392">
        <v>36.62</v>
      </c>
      <c r="K21" s="89"/>
      <c r="L21" s="68"/>
      <c r="M21" s="95"/>
      <c r="N21" s="95"/>
      <c r="O21" s="397"/>
      <c r="P21" s="396"/>
      <c r="Q21" s="104"/>
      <c r="R21" s="104"/>
      <c r="S21" s="104"/>
      <c r="T21" s="398"/>
      <c r="U21" s="398"/>
      <c r="V21" s="396"/>
      <c r="W21" s="399"/>
      <c r="X21" s="399"/>
      <c r="Y21" s="399"/>
      <c r="Z21" s="399"/>
      <c r="AA21" s="399"/>
      <c r="AB21" s="399"/>
      <c r="AC21" s="399"/>
      <c r="AD21" s="399"/>
      <c r="AE21" s="399"/>
      <c r="AF21" s="396"/>
      <c r="AG21" s="95"/>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row>
    <row r="22" spans="1:158" ht="12">
      <c r="A22" s="80">
        <v>7</v>
      </c>
      <c r="B22" s="103" t="s">
        <v>46</v>
      </c>
      <c r="C22" s="385">
        <v>114577</v>
      </c>
      <c r="D22" s="385">
        <v>126462</v>
      </c>
      <c r="E22" s="385">
        <v>114701</v>
      </c>
      <c r="F22" s="385">
        <v>2</v>
      </c>
      <c r="G22" s="385">
        <v>179205</v>
      </c>
      <c r="H22" s="385">
        <v>227026</v>
      </c>
      <c r="I22" s="385">
        <v>43</v>
      </c>
      <c r="J22" s="392">
        <v>50.47</v>
      </c>
      <c r="K22" s="89"/>
      <c r="L22" s="68"/>
      <c r="M22" s="95"/>
      <c r="N22" s="95"/>
      <c r="O22" s="397"/>
      <c r="P22" s="396"/>
      <c r="Q22" s="104"/>
      <c r="R22" s="104"/>
      <c r="S22" s="104"/>
      <c r="T22" s="398"/>
      <c r="U22" s="398"/>
      <c r="V22" s="396"/>
      <c r="W22" s="399"/>
      <c r="X22" s="399"/>
      <c r="Y22" s="399"/>
      <c r="Z22" s="399"/>
      <c r="AA22" s="399"/>
      <c r="AB22" s="399"/>
      <c r="AC22" s="399"/>
      <c r="AD22" s="399"/>
      <c r="AE22" s="399"/>
      <c r="AF22" s="396"/>
      <c r="AG22" s="95"/>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row>
    <row r="23" spans="1:158" ht="12">
      <c r="A23" s="80">
        <v>8</v>
      </c>
      <c r="B23" s="103" t="s">
        <v>47</v>
      </c>
      <c r="C23" s="385">
        <v>91068</v>
      </c>
      <c r="D23" s="385">
        <v>106375</v>
      </c>
      <c r="E23" s="385">
        <v>91247</v>
      </c>
      <c r="F23" s="385">
        <v>23</v>
      </c>
      <c r="G23" s="385">
        <v>145607</v>
      </c>
      <c r="H23" s="385">
        <v>252231</v>
      </c>
      <c r="I23" s="385">
        <v>19</v>
      </c>
      <c r="J23" s="392">
        <v>36.1</v>
      </c>
      <c r="K23" s="89"/>
      <c r="L23" s="68"/>
      <c r="M23" s="95"/>
      <c r="N23" s="95"/>
      <c r="O23" s="397"/>
      <c r="P23" s="396"/>
      <c r="Q23" s="104"/>
      <c r="R23" s="104"/>
      <c r="S23" s="104"/>
      <c r="T23" s="398"/>
      <c r="U23" s="398"/>
      <c r="V23" s="396"/>
      <c r="W23" s="399"/>
      <c r="X23" s="399"/>
      <c r="Y23" s="399"/>
      <c r="Z23" s="399"/>
      <c r="AA23" s="399"/>
      <c r="AB23" s="399"/>
      <c r="AC23" s="399"/>
      <c r="AD23" s="399"/>
      <c r="AE23" s="399"/>
      <c r="AF23" s="396"/>
      <c r="AG23" s="95"/>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row>
    <row r="24" spans="1:158" ht="12">
      <c r="A24" s="80">
        <v>9</v>
      </c>
      <c r="B24" s="103" t="s">
        <v>48</v>
      </c>
      <c r="C24" s="385">
        <v>70589</v>
      </c>
      <c r="D24" s="385">
        <v>72872</v>
      </c>
      <c r="E24" s="385">
        <v>70620</v>
      </c>
      <c r="F24" s="385">
        <v>41</v>
      </c>
      <c r="G24" s="385">
        <v>113729</v>
      </c>
      <c r="H24" s="385">
        <v>231670</v>
      </c>
      <c r="I24" s="385">
        <v>40</v>
      </c>
      <c r="J24" s="392">
        <v>30.47</v>
      </c>
      <c r="K24" s="89"/>
      <c r="L24" s="68"/>
      <c r="M24" s="95"/>
      <c r="N24" s="95"/>
      <c r="O24" s="397"/>
      <c r="P24" s="396"/>
      <c r="Q24" s="104"/>
      <c r="R24" s="104"/>
      <c r="S24" s="104"/>
      <c r="T24" s="398"/>
      <c r="U24" s="398"/>
      <c r="V24" s="396"/>
      <c r="W24" s="399"/>
      <c r="X24" s="399"/>
      <c r="Y24" s="399"/>
      <c r="Z24" s="399"/>
      <c r="AA24" s="399"/>
      <c r="AB24" s="399"/>
      <c r="AC24" s="399"/>
      <c r="AD24" s="399"/>
      <c r="AE24" s="399"/>
      <c r="AF24" s="396"/>
      <c r="AG24" s="95"/>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row>
    <row r="25" spans="1:158" ht="12" customHeight="1">
      <c r="A25" s="80">
        <v>11</v>
      </c>
      <c r="B25" s="103" t="s">
        <v>50</v>
      </c>
      <c r="C25" s="385">
        <v>85594</v>
      </c>
      <c r="D25" s="385">
        <v>91493</v>
      </c>
      <c r="E25" s="385">
        <v>85653</v>
      </c>
      <c r="F25" s="385">
        <v>34</v>
      </c>
      <c r="G25" s="385">
        <v>140176</v>
      </c>
      <c r="H25" s="385">
        <v>231772</v>
      </c>
      <c r="I25" s="385">
        <v>39</v>
      </c>
      <c r="J25" s="392">
        <v>36.93</v>
      </c>
      <c r="K25" s="89"/>
      <c r="L25" s="68"/>
      <c r="M25" s="95"/>
      <c r="N25" s="95"/>
      <c r="O25" s="397"/>
      <c r="P25" s="396"/>
      <c r="Q25" s="104"/>
      <c r="R25" s="104"/>
      <c r="S25" s="104"/>
      <c r="T25" s="398"/>
      <c r="U25" s="398"/>
      <c r="V25" s="396"/>
      <c r="W25" s="399"/>
      <c r="X25" s="399"/>
      <c r="Y25" s="399"/>
      <c r="Z25" s="399"/>
      <c r="AA25" s="399"/>
      <c r="AB25" s="399"/>
      <c r="AC25" s="399"/>
      <c r="AD25" s="399"/>
      <c r="AE25" s="399"/>
      <c r="AF25" s="396"/>
      <c r="AG25" s="95"/>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row>
    <row r="26" spans="1:158" ht="12.75" customHeight="1">
      <c r="A26" s="80">
        <v>13</v>
      </c>
      <c r="B26" s="103" t="s">
        <v>51</v>
      </c>
      <c r="C26" s="385">
        <v>86323</v>
      </c>
      <c r="D26" s="385">
        <v>87443</v>
      </c>
      <c r="E26" s="385">
        <v>86344</v>
      </c>
      <c r="F26" s="385">
        <v>31</v>
      </c>
      <c r="G26" s="385">
        <v>139778</v>
      </c>
      <c r="H26" s="385">
        <v>237822</v>
      </c>
      <c r="I26" s="385">
        <v>34</v>
      </c>
      <c r="J26" s="392">
        <v>36.3</v>
      </c>
      <c r="K26" s="89"/>
      <c r="L26" s="68"/>
      <c r="M26" s="95"/>
      <c r="N26" s="95"/>
      <c r="O26" s="397"/>
      <c r="P26" s="396"/>
      <c r="Q26" s="104"/>
      <c r="R26" s="104"/>
      <c r="S26" s="104"/>
      <c r="T26" s="398"/>
      <c r="U26" s="398"/>
      <c r="V26" s="396"/>
      <c r="W26" s="399"/>
      <c r="X26" s="399"/>
      <c r="Y26" s="399"/>
      <c r="Z26" s="399"/>
      <c r="AA26" s="399"/>
      <c r="AB26" s="399"/>
      <c r="AC26" s="399"/>
      <c r="AD26" s="399"/>
      <c r="AE26" s="399"/>
      <c r="AF26" s="396"/>
      <c r="AG26" s="95"/>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row>
    <row r="27" spans="1:158" ht="12">
      <c r="A27" s="80">
        <v>14</v>
      </c>
      <c r="B27" s="103" t="s">
        <v>52</v>
      </c>
      <c r="C27" s="385">
        <v>93434</v>
      </c>
      <c r="D27" s="385">
        <v>101541</v>
      </c>
      <c r="E27" s="385">
        <v>93547</v>
      </c>
      <c r="F27" s="385">
        <v>15</v>
      </c>
      <c r="G27" s="385">
        <v>152375</v>
      </c>
      <c r="H27" s="385">
        <v>266367</v>
      </c>
      <c r="I27" s="385">
        <v>8</v>
      </c>
      <c r="J27" s="392">
        <v>35.08</v>
      </c>
      <c r="K27" s="89"/>
      <c r="L27" s="68"/>
      <c r="M27" s="95"/>
      <c r="N27" s="95"/>
      <c r="O27" s="397"/>
      <c r="P27" s="396"/>
      <c r="Q27" s="104"/>
      <c r="R27" s="104"/>
      <c r="S27" s="104"/>
      <c r="T27" s="398"/>
      <c r="U27" s="398"/>
      <c r="V27" s="396"/>
      <c r="W27" s="399"/>
      <c r="X27" s="399"/>
      <c r="Y27" s="399"/>
      <c r="Z27" s="399"/>
      <c r="AA27" s="399"/>
      <c r="AB27" s="399"/>
      <c r="AC27" s="399"/>
      <c r="AD27" s="399"/>
      <c r="AE27" s="399"/>
      <c r="AF27" s="396"/>
      <c r="AG27" s="95"/>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row>
    <row r="28" spans="1:158" ht="12">
      <c r="A28" s="80">
        <v>15</v>
      </c>
      <c r="B28" s="103" t="s">
        <v>187</v>
      </c>
      <c r="C28" s="385">
        <v>106150</v>
      </c>
      <c r="D28" s="385">
        <v>137409</v>
      </c>
      <c r="E28" s="385">
        <v>106506</v>
      </c>
      <c r="F28" s="385">
        <v>4</v>
      </c>
      <c r="G28" s="385">
        <v>169883</v>
      </c>
      <c r="H28" s="385">
        <v>231258</v>
      </c>
      <c r="I28" s="385">
        <v>41</v>
      </c>
      <c r="J28" s="392">
        <v>45.9</v>
      </c>
      <c r="K28" s="89"/>
      <c r="L28" s="68"/>
      <c r="M28" s="95"/>
      <c r="N28" s="95"/>
      <c r="O28" s="397"/>
      <c r="P28" s="396"/>
      <c r="Q28" s="104"/>
      <c r="R28" s="104"/>
      <c r="S28" s="104"/>
      <c r="T28" s="398"/>
      <c r="U28" s="398"/>
      <c r="V28" s="396"/>
      <c r="W28" s="399"/>
      <c r="X28" s="399"/>
      <c r="Y28" s="399"/>
      <c r="Z28" s="399"/>
      <c r="AA28" s="399"/>
      <c r="AB28" s="399"/>
      <c r="AC28" s="399"/>
      <c r="AD28" s="399"/>
      <c r="AE28" s="399"/>
      <c r="AF28" s="396"/>
      <c r="AG28" s="95"/>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row>
    <row r="29" spans="1:158" ht="12">
      <c r="A29" s="80">
        <v>16</v>
      </c>
      <c r="B29" s="103" t="s">
        <v>54</v>
      </c>
      <c r="C29" s="385">
        <v>79937</v>
      </c>
      <c r="D29" s="385">
        <v>80016</v>
      </c>
      <c r="E29" s="385">
        <v>79937</v>
      </c>
      <c r="F29" s="385">
        <v>39</v>
      </c>
      <c r="G29" s="385">
        <v>131966</v>
      </c>
      <c r="H29" s="385">
        <v>244999</v>
      </c>
      <c r="I29" s="385">
        <v>27</v>
      </c>
      <c r="J29" s="392">
        <v>32.63</v>
      </c>
      <c r="K29" s="89"/>
      <c r="L29" s="68"/>
      <c r="M29" s="95"/>
      <c r="N29" s="95"/>
      <c r="O29" s="397"/>
      <c r="P29" s="396"/>
      <c r="Q29" s="104"/>
      <c r="R29" s="104"/>
      <c r="S29" s="104"/>
      <c r="T29" s="398"/>
      <c r="U29" s="398"/>
      <c r="V29" s="396"/>
      <c r="W29" s="399"/>
      <c r="X29" s="399"/>
      <c r="Y29" s="399"/>
      <c r="Z29" s="399"/>
      <c r="AA29" s="399"/>
      <c r="AB29" s="399"/>
      <c r="AC29" s="399"/>
      <c r="AD29" s="399"/>
      <c r="AE29" s="399"/>
      <c r="AF29" s="396"/>
      <c r="AG29" s="95"/>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row>
    <row r="30" spans="1:158" ht="12">
      <c r="A30" s="80">
        <v>17</v>
      </c>
      <c r="B30" s="81" t="s">
        <v>55</v>
      </c>
      <c r="C30" s="385">
        <v>88019</v>
      </c>
      <c r="D30" s="385">
        <v>86621</v>
      </c>
      <c r="E30" s="385">
        <v>87996</v>
      </c>
      <c r="F30" s="385">
        <v>29</v>
      </c>
      <c r="G30" s="385">
        <v>144634</v>
      </c>
      <c r="H30" s="385">
        <v>232909</v>
      </c>
      <c r="I30" s="385">
        <v>38</v>
      </c>
      <c r="J30" s="392">
        <v>37.79</v>
      </c>
      <c r="K30" s="89"/>
      <c r="L30" s="68"/>
      <c r="M30" s="95"/>
      <c r="N30" s="95"/>
      <c r="O30" s="397"/>
      <c r="P30" s="396"/>
      <c r="Q30" s="104"/>
      <c r="R30" s="104"/>
      <c r="S30" s="104"/>
      <c r="T30" s="398"/>
      <c r="U30" s="398"/>
      <c r="V30" s="396"/>
      <c r="W30" s="399"/>
      <c r="X30" s="399"/>
      <c r="Y30" s="399"/>
      <c r="Z30" s="399"/>
      <c r="AA30" s="399"/>
      <c r="AB30" s="399"/>
      <c r="AC30" s="399"/>
      <c r="AD30" s="399"/>
      <c r="AE30" s="399"/>
      <c r="AF30" s="396"/>
      <c r="AG30" s="95"/>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row>
    <row r="31" spans="1:158" ht="12">
      <c r="A31" s="80">
        <v>18</v>
      </c>
      <c r="B31" s="81" t="s">
        <v>56</v>
      </c>
      <c r="C31" s="385">
        <v>96262</v>
      </c>
      <c r="D31" s="385">
        <v>108619</v>
      </c>
      <c r="E31" s="385">
        <v>96408</v>
      </c>
      <c r="F31" s="385">
        <v>11</v>
      </c>
      <c r="G31" s="385">
        <v>153740</v>
      </c>
      <c r="H31" s="385">
        <v>227557</v>
      </c>
      <c r="I31" s="385">
        <v>42</v>
      </c>
      <c r="J31" s="392">
        <v>42.3</v>
      </c>
      <c r="K31" s="89"/>
      <c r="L31" s="68"/>
      <c r="M31" s="95"/>
      <c r="N31" s="95"/>
      <c r="O31" s="397"/>
      <c r="P31" s="396"/>
      <c r="Q31" s="104"/>
      <c r="R31" s="104"/>
      <c r="S31" s="104"/>
      <c r="T31" s="398"/>
      <c r="U31" s="398"/>
      <c r="V31" s="396"/>
      <c r="W31" s="399"/>
      <c r="X31" s="399"/>
      <c r="Y31" s="399"/>
      <c r="Z31" s="399"/>
      <c r="AA31" s="399"/>
      <c r="AB31" s="399"/>
      <c r="AC31" s="399"/>
      <c r="AD31" s="399"/>
      <c r="AE31" s="399"/>
      <c r="AF31" s="396"/>
      <c r="AG31" s="95"/>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row>
    <row r="32" spans="1:158" ht="12">
      <c r="A32" s="80">
        <v>19</v>
      </c>
      <c r="B32" s="81" t="s">
        <v>57</v>
      </c>
      <c r="C32" s="385">
        <v>100259</v>
      </c>
      <c r="D32" s="385">
        <v>100159</v>
      </c>
      <c r="E32" s="385">
        <v>100257</v>
      </c>
      <c r="F32" s="385">
        <v>7</v>
      </c>
      <c r="G32" s="385">
        <v>167203</v>
      </c>
      <c r="H32" s="385">
        <v>253189</v>
      </c>
      <c r="I32" s="385">
        <v>18</v>
      </c>
      <c r="J32" s="392">
        <v>39.6</v>
      </c>
      <c r="K32" s="89"/>
      <c r="L32" s="68"/>
      <c r="M32" s="95"/>
      <c r="N32" s="95"/>
      <c r="O32" s="397"/>
      <c r="P32" s="396"/>
      <c r="Q32" s="104"/>
      <c r="R32" s="104"/>
      <c r="S32" s="104"/>
      <c r="T32" s="398"/>
      <c r="U32" s="398"/>
      <c r="V32" s="396"/>
      <c r="W32" s="399"/>
      <c r="X32" s="399"/>
      <c r="Y32" s="399"/>
      <c r="Z32" s="399"/>
      <c r="AA32" s="399"/>
      <c r="AB32" s="399"/>
      <c r="AC32" s="399"/>
      <c r="AD32" s="399"/>
      <c r="AE32" s="399"/>
      <c r="AF32" s="396"/>
      <c r="AG32" s="95"/>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row>
    <row r="33" spans="1:158" ht="12">
      <c r="A33" s="80">
        <v>20</v>
      </c>
      <c r="B33" s="81" t="s">
        <v>58</v>
      </c>
      <c r="C33" s="385">
        <v>96254</v>
      </c>
      <c r="D33" s="385">
        <v>114414</v>
      </c>
      <c r="E33" s="385">
        <v>96550</v>
      </c>
      <c r="F33" s="385">
        <v>10</v>
      </c>
      <c r="G33" s="385">
        <v>158435</v>
      </c>
      <c r="H33" s="385">
        <v>243983</v>
      </c>
      <c r="I33" s="385">
        <v>29</v>
      </c>
      <c r="J33" s="392">
        <v>39.45</v>
      </c>
      <c r="K33" s="89"/>
      <c r="L33" s="68"/>
      <c r="M33" s="95"/>
      <c r="N33" s="95"/>
      <c r="O33" s="397"/>
      <c r="P33" s="396"/>
      <c r="Q33" s="104"/>
      <c r="R33" s="104"/>
      <c r="S33" s="104"/>
      <c r="T33" s="398"/>
      <c r="U33" s="398"/>
      <c r="V33" s="396"/>
      <c r="W33" s="399"/>
      <c r="X33" s="399"/>
      <c r="Y33" s="399"/>
      <c r="Z33" s="399"/>
      <c r="AA33" s="399"/>
      <c r="AB33" s="399"/>
      <c r="AC33" s="399"/>
      <c r="AD33" s="399"/>
      <c r="AE33" s="399"/>
      <c r="AF33" s="396"/>
      <c r="AG33" s="95"/>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row>
    <row r="34" spans="1:158" ht="12" customHeight="1">
      <c r="A34" s="80">
        <v>21</v>
      </c>
      <c r="B34" s="81" t="s">
        <v>59</v>
      </c>
      <c r="C34" s="385">
        <v>103292</v>
      </c>
      <c r="D34" s="385">
        <v>103609</v>
      </c>
      <c r="E34" s="385">
        <v>103300</v>
      </c>
      <c r="F34" s="385">
        <v>5</v>
      </c>
      <c r="G34" s="385">
        <v>172324</v>
      </c>
      <c r="H34" s="385">
        <v>248019</v>
      </c>
      <c r="I34" s="385">
        <v>24</v>
      </c>
      <c r="J34" s="392">
        <v>41.65</v>
      </c>
      <c r="K34" s="89"/>
      <c r="L34" s="68"/>
      <c r="M34" s="95"/>
      <c r="N34" s="95"/>
      <c r="O34" s="397"/>
      <c r="P34" s="396"/>
      <c r="Q34" s="104"/>
      <c r="R34" s="104"/>
      <c r="S34" s="104"/>
      <c r="T34" s="398"/>
      <c r="U34" s="398"/>
      <c r="V34" s="396"/>
      <c r="W34" s="399"/>
      <c r="X34" s="399"/>
      <c r="Y34" s="399"/>
      <c r="Z34" s="399"/>
      <c r="AA34" s="399"/>
      <c r="AB34" s="399"/>
      <c r="AC34" s="399"/>
      <c r="AD34" s="399"/>
      <c r="AE34" s="399"/>
      <c r="AF34" s="396"/>
      <c r="AG34" s="95"/>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row>
    <row r="35" spans="1:158" ht="12">
      <c r="A35" s="80">
        <v>22</v>
      </c>
      <c r="B35" s="81" t="s">
        <v>188</v>
      </c>
      <c r="C35" s="385">
        <v>90403</v>
      </c>
      <c r="D35" s="385">
        <v>98882</v>
      </c>
      <c r="E35" s="385">
        <v>90573</v>
      </c>
      <c r="F35" s="385">
        <v>24</v>
      </c>
      <c r="G35" s="385">
        <v>154045</v>
      </c>
      <c r="H35" s="385">
        <v>243665</v>
      </c>
      <c r="I35" s="385">
        <v>30</v>
      </c>
      <c r="J35" s="392">
        <v>37.1</v>
      </c>
      <c r="K35" s="89"/>
      <c r="L35" s="68"/>
      <c r="M35" s="95"/>
      <c r="N35" s="95"/>
      <c r="O35" s="110"/>
      <c r="P35" s="396"/>
      <c r="Q35" s="104"/>
      <c r="R35" s="104"/>
      <c r="S35" s="104"/>
      <c r="T35" s="398"/>
      <c r="U35" s="398"/>
      <c r="V35" s="396"/>
      <c r="W35" s="399"/>
      <c r="X35" s="399"/>
      <c r="Y35" s="399"/>
      <c r="Z35" s="399"/>
      <c r="AA35" s="399"/>
      <c r="AB35" s="399"/>
      <c r="AC35" s="399"/>
      <c r="AD35" s="399"/>
      <c r="AE35" s="399"/>
      <c r="AF35" s="396"/>
      <c r="AG35" s="95"/>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row>
    <row r="36" spans="1:158" ht="12" customHeight="1">
      <c r="A36" s="80">
        <v>24</v>
      </c>
      <c r="B36" s="81" t="s">
        <v>537</v>
      </c>
      <c r="C36" s="385">
        <v>96407</v>
      </c>
      <c r="D36" s="385">
        <v>96178</v>
      </c>
      <c r="E36" s="385">
        <v>96402</v>
      </c>
      <c r="F36" s="385">
        <v>12</v>
      </c>
      <c r="G36" s="385">
        <v>160735</v>
      </c>
      <c r="H36" s="385">
        <v>244201</v>
      </c>
      <c r="I36" s="385">
        <v>28</v>
      </c>
      <c r="J36" s="392">
        <v>39.48</v>
      </c>
      <c r="K36" s="89"/>
      <c r="L36" s="68"/>
      <c r="M36" s="95"/>
      <c r="N36" s="95"/>
      <c r="O36" s="397"/>
      <c r="P36" s="396"/>
      <c r="Q36" s="104"/>
      <c r="R36" s="104"/>
      <c r="S36" s="104"/>
      <c r="T36" s="398"/>
      <c r="U36" s="398"/>
      <c r="V36" s="396"/>
      <c r="W36" s="399"/>
      <c r="X36" s="399"/>
      <c r="Y36" s="399"/>
      <c r="Z36" s="399"/>
      <c r="AA36" s="399"/>
      <c r="AB36" s="399"/>
      <c r="AC36" s="399"/>
      <c r="AD36" s="399"/>
      <c r="AE36" s="399"/>
      <c r="AF36" s="396"/>
      <c r="AG36" s="95"/>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row>
    <row r="37" spans="1:158" ht="12">
      <c r="A37" s="80">
        <v>27</v>
      </c>
      <c r="B37" s="81" t="s">
        <v>538</v>
      </c>
      <c r="C37" s="385">
        <v>95857</v>
      </c>
      <c r="D37" s="385">
        <v>109344</v>
      </c>
      <c r="E37" s="385">
        <v>96107</v>
      </c>
      <c r="F37" s="385">
        <v>14</v>
      </c>
      <c r="G37" s="385">
        <v>161253</v>
      </c>
      <c r="H37" s="385">
        <v>273216</v>
      </c>
      <c r="I37" s="385">
        <v>4</v>
      </c>
      <c r="J37" s="392">
        <v>35.08</v>
      </c>
      <c r="K37" s="89"/>
      <c r="L37" s="68"/>
      <c r="M37" s="95"/>
      <c r="N37" s="95"/>
      <c r="O37" s="397"/>
      <c r="P37" s="396"/>
      <c r="Q37" s="104"/>
      <c r="R37" s="104"/>
      <c r="S37" s="104"/>
      <c r="T37" s="398"/>
      <c r="U37" s="398"/>
      <c r="V37" s="396"/>
      <c r="W37" s="399"/>
      <c r="X37" s="399"/>
      <c r="Y37" s="399"/>
      <c r="Z37" s="399"/>
      <c r="AA37" s="399"/>
      <c r="AB37" s="399"/>
      <c r="AC37" s="399"/>
      <c r="AD37" s="399"/>
      <c r="AE37" s="399"/>
      <c r="AF37" s="396"/>
      <c r="AG37" s="95"/>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row>
    <row r="38" spans="1:158" ht="12" customHeight="1">
      <c r="A38" s="80">
        <v>31</v>
      </c>
      <c r="B38" s="81" t="s">
        <v>62</v>
      </c>
      <c r="C38" s="385">
        <v>92006</v>
      </c>
      <c r="D38" s="385">
        <v>103980</v>
      </c>
      <c r="E38" s="385">
        <v>92222</v>
      </c>
      <c r="F38" s="385">
        <v>20</v>
      </c>
      <c r="G38" s="385">
        <v>153510</v>
      </c>
      <c r="H38" s="385">
        <v>234562</v>
      </c>
      <c r="I38" s="385">
        <v>37</v>
      </c>
      <c r="J38" s="392">
        <v>39.22</v>
      </c>
      <c r="K38" s="89"/>
      <c r="L38" s="68"/>
      <c r="M38" s="95"/>
      <c r="N38" s="95"/>
      <c r="O38" s="397"/>
      <c r="P38" s="396"/>
      <c r="Q38" s="104"/>
      <c r="R38" s="104"/>
      <c r="S38" s="104"/>
      <c r="T38" s="398"/>
      <c r="U38" s="398"/>
      <c r="V38" s="396"/>
      <c r="W38" s="399"/>
      <c r="X38" s="399"/>
      <c r="Y38" s="399"/>
      <c r="Z38" s="399"/>
      <c r="AA38" s="399"/>
      <c r="AB38" s="399"/>
      <c r="AC38" s="399"/>
      <c r="AD38" s="399"/>
      <c r="AE38" s="399"/>
      <c r="AF38" s="396"/>
      <c r="AG38" s="95"/>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row>
    <row r="39" spans="1:158" ht="12">
      <c r="A39" s="80">
        <v>32</v>
      </c>
      <c r="B39" s="81" t="s">
        <v>63</v>
      </c>
      <c r="C39" s="385">
        <v>86166</v>
      </c>
      <c r="D39" s="385">
        <v>91599</v>
      </c>
      <c r="E39" s="385">
        <v>86215</v>
      </c>
      <c r="F39" s="385">
        <v>32</v>
      </c>
      <c r="G39" s="385">
        <v>140851</v>
      </c>
      <c r="H39" s="385">
        <v>266206</v>
      </c>
      <c r="I39" s="385">
        <v>9</v>
      </c>
      <c r="J39" s="392">
        <v>32.37</v>
      </c>
      <c r="K39" s="89"/>
      <c r="L39" s="68"/>
      <c r="M39" s="95"/>
      <c r="N39" s="95"/>
      <c r="O39" s="397"/>
      <c r="P39" s="396"/>
      <c r="Q39" s="104"/>
      <c r="R39" s="104"/>
      <c r="S39" s="104"/>
      <c r="T39" s="398"/>
      <c r="U39" s="398"/>
      <c r="V39" s="396"/>
      <c r="W39" s="399"/>
      <c r="X39" s="399"/>
      <c r="Y39" s="399"/>
      <c r="Z39" s="399"/>
      <c r="AA39" s="399"/>
      <c r="AB39" s="399"/>
      <c r="AC39" s="399"/>
      <c r="AD39" s="399"/>
      <c r="AE39" s="399"/>
      <c r="AF39" s="396"/>
      <c r="AG39" s="95"/>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row>
    <row r="40" spans="1:158" ht="12">
      <c r="A40" s="80">
        <v>37</v>
      </c>
      <c r="B40" s="81" t="s">
        <v>64</v>
      </c>
      <c r="C40" s="385">
        <v>86022</v>
      </c>
      <c r="D40" s="385">
        <v>79002</v>
      </c>
      <c r="E40" s="385">
        <v>85871</v>
      </c>
      <c r="F40" s="385">
        <v>33</v>
      </c>
      <c r="G40" s="385">
        <v>142742</v>
      </c>
      <c r="H40" s="385">
        <v>240173</v>
      </c>
      <c r="I40" s="385">
        <v>32</v>
      </c>
      <c r="J40" s="392">
        <v>35.82</v>
      </c>
      <c r="K40" s="89"/>
      <c r="L40" s="68"/>
      <c r="M40" s="95"/>
      <c r="N40" s="95"/>
      <c r="O40" s="397"/>
      <c r="P40" s="396"/>
      <c r="Q40" s="104"/>
      <c r="R40" s="104"/>
      <c r="S40" s="104"/>
      <c r="T40" s="398"/>
      <c r="U40" s="398"/>
      <c r="V40" s="396"/>
      <c r="W40" s="399"/>
      <c r="X40" s="399"/>
      <c r="Y40" s="399"/>
      <c r="Z40" s="399"/>
      <c r="AA40" s="399"/>
      <c r="AB40" s="399"/>
      <c r="AC40" s="399"/>
      <c r="AD40" s="399"/>
      <c r="AE40" s="399"/>
      <c r="AF40" s="396"/>
      <c r="AG40" s="95"/>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row>
    <row r="41" spans="1:158" ht="12">
      <c r="A41" s="80">
        <v>39</v>
      </c>
      <c r="B41" s="81" t="s">
        <v>65</v>
      </c>
      <c r="C41" s="385">
        <v>83103</v>
      </c>
      <c r="D41" s="385">
        <v>79981</v>
      </c>
      <c r="E41" s="385">
        <v>83043</v>
      </c>
      <c r="F41" s="385">
        <v>37</v>
      </c>
      <c r="G41" s="385">
        <v>140837</v>
      </c>
      <c r="H41" s="385">
        <v>226784</v>
      </c>
      <c r="I41" s="385">
        <v>45</v>
      </c>
      <c r="J41" s="392">
        <v>36.64</v>
      </c>
      <c r="K41" s="89"/>
      <c r="L41" s="68"/>
      <c r="M41" s="95"/>
      <c r="N41" s="95"/>
      <c r="O41" s="397"/>
      <c r="P41" s="396"/>
      <c r="Q41" s="104"/>
      <c r="R41" s="104"/>
      <c r="S41" s="104"/>
      <c r="T41" s="398"/>
      <c r="U41" s="398"/>
      <c r="V41" s="396"/>
      <c r="W41" s="399"/>
      <c r="X41" s="399"/>
      <c r="Y41" s="399"/>
      <c r="Z41" s="399"/>
      <c r="AA41" s="399"/>
      <c r="AB41" s="399"/>
      <c r="AC41" s="399"/>
      <c r="AD41" s="399"/>
      <c r="AE41" s="399"/>
      <c r="AF41" s="396"/>
      <c r="AG41" s="95"/>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row>
    <row r="42" spans="1:158" ht="12">
      <c r="A42" s="80">
        <v>40</v>
      </c>
      <c r="B42" s="81" t="s">
        <v>539</v>
      </c>
      <c r="C42" s="385">
        <v>91025</v>
      </c>
      <c r="D42" s="385">
        <v>127430</v>
      </c>
      <c r="E42" s="385">
        <v>91772</v>
      </c>
      <c r="F42" s="385">
        <v>21</v>
      </c>
      <c r="G42" s="385">
        <v>154844</v>
      </c>
      <c r="H42" s="385">
        <v>279724</v>
      </c>
      <c r="I42" s="385">
        <v>2</v>
      </c>
      <c r="J42" s="392">
        <v>32.54</v>
      </c>
      <c r="K42" s="89"/>
      <c r="L42" s="68"/>
      <c r="M42" s="95"/>
      <c r="N42" s="95"/>
      <c r="O42" s="397"/>
      <c r="P42" s="396"/>
      <c r="Q42" s="104"/>
      <c r="R42" s="104"/>
      <c r="S42" s="104"/>
      <c r="T42" s="398"/>
      <c r="U42" s="398"/>
      <c r="V42" s="396"/>
      <c r="W42" s="399"/>
      <c r="X42" s="399"/>
      <c r="Y42" s="399"/>
      <c r="Z42" s="399"/>
      <c r="AA42" s="399"/>
      <c r="AB42" s="399"/>
      <c r="AC42" s="399"/>
      <c r="AD42" s="399"/>
      <c r="AE42" s="399"/>
      <c r="AF42" s="396"/>
      <c r="AG42" s="95"/>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row>
    <row r="43" spans="1:158" ht="12">
      <c r="A43" s="80">
        <v>42</v>
      </c>
      <c r="B43" s="81" t="s">
        <v>66</v>
      </c>
      <c r="C43" s="385">
        <v>89117</v>
      </c>
      <c r="D43" s="385">
        <v>90096</v>
      </c>
      <c r="E43" s="385">
        <v>89131</v>
      </c>
      <c r="F43" s="385">
        <v>27</v>
      </c>
      <c r="G43" s="385">
        <v>149840</v>
      </c>
      <c r="H43" s="385">
        <v>212455</v>
      </c>
      <c r="I43" s="385">
        <v>47</v>
      </c>
      <c r="J43" s="392">
        <v>41.95</v>
      </c>
      <c r="K43" s="89"/>
      <c r="L43" s="68"/>
      <c r="M43" s="95"/>
      <c r="N43" s="95"/>
      <c r="O43" s="397"/>
      <c r="P43" s="396"/>
      <c r="Q43" s="104"/>
      <c r="R43" s="104"/>
      <c r="S43" s="104"/>
      <c r="T43" s="398"/>
      <c r="U43" s="398"/>
      <c r="V43" s="396"/>
      <c r="W43" s="399"/>
      <c r="X43" s="399"/>
      <c r="Y43" s="399"/>
      <c r="Z43" s="399"/>
      <c r="AA43" s="399"/>
      <c r="AB43" s="399"/>
      <c r="AC43" s="399"/>
      <c r="AD43" s="399"/>
      <c r="AE43" s="399"/>
      <c r="AF43" s="396"/>
      <c r="AG43" s="95"/>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row>
    <row r="44" spans="1:158" ht="12">
      <c r="A44" s="80">
        <v>43</v>
      </c>
      <c r="B44" s="81" t="s">
        <v>540</v>
      </c>
      <c r="C44" s="385">
        <v>88466</v>
      </c>
      <c r="D44" s="385">
        <v>100500</v>
      </c>
      <c r="E44" s="385">
        <v>88654</v>
      </c>
      <c r="F44" s="385">
        <v>28</v>
      </c>
      <c r="G44" s="385">
        <v>151953</v>
      </c>
      <c r="H44" s="385">
        <v>254713</v>
      </c>
      <c r="I44" s="385">
        <v>17</v>
      </c>
      <c r="J44" s="392">
        <v>34.73</v>
      </c>
      <c r="K44" s="89"/>
      <c r="L44" s="68"/>
      <c r="M44" s="95"/>
      <c r="N44" s="95"/>
      <c r="O44" s="397"/>
      <c r="P44" s="396"/>
      <c r="Q44" s="104"/>
      <c r="R44" s="104"/>
      <c r="S44" s="104"/>
      <c r="T44" s="398"/>
      <c r="U44" s="398"/>
      <c r="V44" s="396"/>
      <c r="W44" s="399"/>
      <c r="X44" s="399"/>
      <c r="Y44" s="399"/>
      <c r="Z44" s="399"/>
      <c r="AA44" s="399"/>
      <c r="AB44" s="399"/>
      <c r="AC44" s="399"/>
      <c r="AD44" s="399"/>
      <c r="AE44" s="399"/>
      <c r="AF44" s="396"/>
      <c r="AG44" s="95"/>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row>
    <row r="45" spans="1:158" ht="12">
      <c r="A45" s="80">
        <v>45</v>
      </c>
      <c r="B45" s="81" t="s">
        <v>67</v>
      </c>
      <c r="C45" s="385">
        <v>82911</v>
      </c>
      <c r="D45" s="385">
        <v>90630</v>
      </c>
      <c r="E45" s="385">
        <v>83079</v>
      </c>
      <c r="F45" s="385">
        <v>36</v>
      </c>
      <c r="G45" s="385">
        <v>134684</v>
      </c>
      <c r="H45" s="385">
        <v>268721</v>
      </c>
      <c r="I45" s="385">
        <v>7</v>
      </c>
      <c r="J45" s="392">
        <v>30.85</v>
      </c>
      <c r="K45" s="89"/>
      <c r="L45" s="68"/>
      <c r="M45" s="95"/>
      <c r="N45" s="95"/>
      <c r="O45" s="397"/>
      <c r="P45" s="396"/>
      <c r="Q45" s="104"/>
      <c r="R45" s="104"/>
      <c r="S45" s="104"/>
      <c r="T45" s="398"/>
      <c r="U45" s="398"/>
      <c r="V45" s="396"/>
      <c r="W45" s="399"/>
      <c r="X45" s="399"/>
      <c r="Y45" s="399"/>
      <c r="Z45" s="399"/>
      <c r="AA45" s="399"/>
      <c r="AB45" s="399"/>
      <c r="AC45" s="399"/>
      <c r="AD45" s="399"/>
      <c r="AE45" s="399"/>
      <c r="AF45" s="396"/>
      <c r="AG45" s="95"/>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row>
    <row r="46" spans="1:158" ht="12" customHeight="1">
      <c r="A46" s="80">
        <v>46</v>
      </c>
      <c r="B46" s="81" t="s">
        <v>68</v>
      </c>
      <c r="C46" s="385">
        <v>85498</v>
      </c>
      <c r="D46" s="385">
        <v>84329</v>
      </c>
      <c r="E46" s="385">
        <v>85469</v>
      </c>
      <c r="F46" s="385">
        <v>35</v>
      </c>
      <c r="G46" s="385">
        <v>140303</v>
      </c>
      <c r="H46" s="385">
        <v>273817</v>
      </c>
      <c r="I46" s="385">
        <v>3</v>
      </c>
      <c r="J46" s="392">
        <v>31.22</v>
      </c>
      <c r="K46" s="89"/>
      <c r="L46" s="68"/>
      <c r="M46" s="95"/>
      <c r="N46" s="95"/>
      <c r="O46" s="397"/>
      <c r="P46" s="396"/>
      <c r="Q46" s="104"/>
      <c r="R46" s="104"/>
      <c r="S46" s="104"/>
      <c r="T46" s="398"/>
      <c r="U46" s="398"/>
      <c r="V46" s="396"/>
      <c r="W46" s="399"/>
      <c r="X46" s="399"/>
      <c r="Y46" s="399"/>
      <c r="Z46" s="399"/>
      <c r="AA46" s="399"/>
      <c r="AB46" s="399"/>
      <c r="AC46" s="399"/>
      <c r="AD46" s="399"/>
      <c r="AE46" s="399"/>
      <c r="AF46" s="396"/>
      <c r="AG46" s="95"/>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row>
    <row r="47" spans="1:158" ht="12">
      <c r="A47" s="105">
        <v>50</v>
      </c>
      <c r="B47" s="83" t="s">
        <v>541</v>
      </c>
      <c r="C47" s="386">
        <v>101761</v>
      </c>
      <c r="D47" s="386">
        <v>115394</v>
      </c>
      <c r="E47" s="386">
        <v>102018</v>
      </c>
      <c r="F47" s="385">
        <v>6</v>
      </c>
      <c r="G47" s="386">
        <v>178755</v>
      </c>
      <c r="H47" s="386">
        <v>241299</v>
      </c>
      <c r="I47" s="386">
        <v>31</v>
      </c>
      <c r="J47" s="392">
        <v>42.17</v>
      </c>
      <c r="K47" s="89"/>
      <c r="L47" s="68"/>
      <c r="M47" s="95"/>
      <c r="N47" s="95"/>
      <c r="O47" s="397"/>
      <c r="P47" s="396"/>
      <c r="Q47" s="104"/>
      <c r="R47" s="104"/>
      <c r="S47" s="104"/>
      <c r="T47" s="398"/>
      <c r="U47" s="398"/>
      <c r="V47" s="396"/>
      <c r="W47" s="399"/>
      <c r="X47" s="399"/>
      <c r="Y47" s="399"/>
      <c r="Z47" s="399"/>
      <c r="AA47" s="399"/>
      <c r="AB47" s="399"/>
      <c r="AC47" s="399"/>
      <c r="AD47" s="399"/>
      <c r="AE47" s="399"/>
      <c r="AF47" s="396"/>
      <c r="AG47" s="95"/>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row>
    <row r="48" spans="1:158" ht="12">
      <c r="A48" s="80">
        <v>57</v>
      </c>
      <c r="B48" s="81" t="s">
        <v>542</v>
      </c>
      <c r="C48" s="385">
        <v>79212</v>
      </c>
      <c r="D48" s="385">
        <v>89148</v>
      </c>
      <c r="E48" s="385">
        <v>79384</v>
      </c>
      <c r="F48" s="385">
        <v>40</v>
      </c>
      <c r="G48" s="385">
        <v>138381</v>
      </c>
      <c r="H48" s="385">
        <v>226870</v>
      </c>
      <c r="I48" s="385">
        <v>44</v>
      </c>
      <c r="J48" s="392">
        <v>34.92</v>
      </c>
      <c r="K48" s="89"/>
      <c r="L48" s="68"/>
      <c r="M48" s="95"/>
      <c r="N48" s="95"/>
      <c r="O48" s="397"/>
      <c r="P48" s="396"/>
      <c r="Q48" s="104"/>
      <c r="R48" s="104"/>
      <c r="S48" s="104"/>
      <c r="T48" s="398"/>
      <c r="U48" s="398"/>
      <c r="V48" s="396"/>
      <c r="W48" s="399"/>
      <c r="X48" s="399"/>
      <c r="Y48" s="399"/>
      <c r="Z48" s="399"/>
      <c r="AA48" s="399"/>
      <c r="AB48" s="399"/>
      <c r="AC48" s="399"/>
      <c r="AD48" s="399"/>
      <c r="AE48" s="399"/>
      <c r="AF48" s="396"/>
      <c r="AG48" s="95"/>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row>
    <row r="49" spans="1:158" ht="12">
      <c r="A49" s="80">
        <v>62</v>
      </c>
      <c r="B49" s="81" t="s">
        <v>543</v>
      </c>
      <c r="C49" s="385">
        <v>82063</v>
      </c>
      <c r="D49" s="385">
        <v>99129</v>
      </c>
      <c r="E49" s="385">
        <v>82509</v>
      </c>
      <c r="F49" s="385">
        <v>38</v>
      </c>
      <c r="G49" s="385">
        <v>139689</v>
      </c>
      <c r="H49" s="385">
        <v>221327</v>
      </c>
      <c r="I49" s="385">
        <v>46</v>
      </c>
      <c r="J49" s="392">
        <v>37.08</v>
      </c>
      <c r="K49" s="89"/>
      <c r="L49" s="68"/>
      <c r="M49" s="95"/>
      <c r="N49" s="95"/>
      <c r="O49" s="397"/>
      <c r="P49" s="396"/>
      <c r="Q49" s="104"/>
      <c r="R49" s="104"/>
      <c r="S49" s="104"/>
      <c r="T49" s="398"/>
      <c r="U49" s="398"/>
      <c r="V49" s="396"/>
      <c r="W49" s="399"/>
      <c r="X49" s="399"/>
      <c r="Y49" s="399"/>
      <c r="Z49" s="399"/>
      <c r="AA49" s="399"/>
      <c r="AB49" s="399"/>
      <c r="AC49" s="399"/>
      <c r="AD49" s="399"/>
      <c r="AE49" s="399"/>
      <c r="AF49" s="396"/>
      <c r="AG49" s="95"/>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row>
    <row r="50" spans="1:158" ht="12">
      <c r="A50" s="80">
        <v>65</v>
      </c>
      <c r="B50" s="81" t="s">
        <v>544</v>
      </c>
      <c r="C50" s="385">
        <v>90006</v>
      </c>
      <c r="D50" s="385">
        <v>86036</v>
      </c>
      <c r="E50" s="385">
        <v>89889</v>
      </c>
      <c r="F50" s="385">
        <v>25</v>
      </c>
      <c r="G50" s="385">
        <v>148244</v>
      </c>
      <c r="H50" s="385">
        <v>263438</v>
      </c>
      <c r="I50" s="385">
        <v>11</v>
      </c>
      <c r="J50" s="392">
        <v>34.17</v>
      </c>
      <c r="K50" s="89"/>
      <c r="L50" s="68"/>
      <c r="M50" s="95"/>
      <c r="N50" s="95"/>
      <c r="O50" s="397"/>
      <c r="P50" s="396"/>
      <c r="Q50" s="104"/>
      <c r="R50" s="104"/>
      <c r="S50" s="104"/>
      <c r="T50" s="398"/>
      <c r="U50" s="398"/>
      <c r="V50" s="396"/>
      <c r="W50" s="399"/>
      <c r="X50" s="399"/>
      <c r="Y50" s="399"/>
      <c r="Z50" s="399"/>
      <c r="AA50" s="399"/>
      <c r="AB50" s="399"/>
      <c r="AC50" s="399"/>
      <c r="AD50" s="399"/>
      <c r="AE50" s="399"/>
      <c r="AF50" s="396"/>
      <c r="AG50" s="95"/>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row>
    <row r="51" spans="1:158" ht="12">
      <c r="A51" s="80">
        <v>70</v>
      </c>
      <c r="B51" s="81" t="s">
        <v>545</v>
      </c>
      <c r="C51" s="385">
        <v>92024</v>
      </c>
      <c r="D51" s="385">
        <v>106700</v>
      </c>
      <c r="E51" s="385">
        <v>92321</v>
      </c>
      <c r="F51" s="385">
        <v>19</v>
      </c>
      <c r="G51" s="385">
        <v>149900</v>
      </c>
      <c r="H51" s="385">
        <v>247235</v>
      </c>
      <c r="I51" s="385">
        <v>26</v>
      </c>
      <c r="J51" s="392">
        <v>37.22</v>
      </c>
      <c r="K51" s="89"/>
      <c r="L51" s="68"/>
      <c r="M51" s="95"/>
      <c r="N51" s="95"/>
      <c r="O51" s="397"/>
      <c r="P51" s="396"/>
      <c r="Q51" s="104"/>
      <c r="R51" s="104"/>
      <c r="S51" s="104"/>
      <c r="T51" s="398"/>
      <c r="U51" s="398"/>
      <c r="V51" s="396"/>
      <c r="W51" s="399"/>
      <c r="X51" s="399"/>
      <c r="Y51" s="399"/>
      <c r="Z51" s="399"/>
      <c r="AA51" s="399"/>
      <c r="AB51" s="399"/>
      <c r="AC51" s="399"/>
      <c r="AD51" s="399"/>
      <c r="AE51" s="399"/>
      <c r="AF51" s="396"/>
      <c r="AG51" s="95"/>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row>
    <row r="52" spans="1:158" ht="12">
      <c r="A52" s="80">
        <v>73</v>
      </c>
      <c r="B52" s="81" t="s">
        <v>546</v>
      </c>
      <c r="C52" s="385">
        <v>96563</v>
      </c>
      <c r="D52" s="385">
        <v>85497</v>
      </c>
      <c r="E52" s="385">
        <v>96337</v>
      </c>
      <c r="F52" s="385">
        <v>13</v>
      </c>
      <c r="G52" s="385">
        <v>156512</v>
      </c>
      <c r="H52" s="385">
        <v>257800</v>
      </c>
      <c r="I52" s="385">
        <v>14</v>
      </c>
      <c r="J52" s="392">
        <v>37.46</v>
      </c>
      <c r="K52" s="89"/>
      <c r="L52" s="68"/>
      <c r="M52" s="95"/>
      <c r="N52" s="95"/>
      <c r="O52" s="397"/>
      <c r="P52" s="396"/>
      <c r="Q52" s="104"/>
      <c r="R52" s="104"/>
      <c r="S52" s="104"/>
      <c r="T52" s="398"/>
      <c r="U52" s="398"/>
      <c r="V52" s="396"/>
      <c r="W52" s="399"/>
      <c r="X52" s="399"/>
      <c r="Y52" s="399"/>
      <c r="Z52" s="399"/>
      <c r="AA52" s="399"/>
      <c r="AB52" s="399"/>
      <c r="AC52" s="399"/>
      <c r="AD52" s="399"/>
      <c r="AE52" s="399"/>
      <c r="AF52" s="396"/>
      <c r="AG52" s="95"/>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row>
    <row r="53" spans="1:158" ht="12" customHeight="1">
      <c r="A53" s="80">
        <v>79</v>
      </c>
      <c r="B53" s="81" t="s">
        <v>547</v>
      </c>
      <c r="C53" s="385">
        <v>92356</v>
      </c>
      <c r="D53" s="385">
        <v>91834</v>
      </c>
      <c r="E53" s="385">
        <v>92345</v>
      </c>
      <c r="F53" s="385">
        <v>18</v>
      </c>
      <c r="G53" s="385">
        <v>151997</v>
      </c>
      <c r="H53" s="385">
        <v>261241</v>
      </c>
      <c r="I53" s="385">
        <v>12</v>
      </c>
      <c r="J53" s="392">
        <v>35.35</v>
      </c>
      <c r="K53" s="89"/>
      <c r="L53" s="68"/>
      <c r="M53" s="95"/>
      <c r="N53" s="95"/>
      <c r="O53" s="397"/>
      <c r="P53" s="396"/>
      <c r="Q53" s="104"/>
      <c r="R53" s="104"/>
      <c r="S53" s="104"/>
      <c r="T53" s="398"/>
      <c r="U53" s="398"/>
      <c r="V53" s="396"/>
      <c r="W53" s="399"/>
      <c r="X53" s="399"/>
      <c r="Y53" s="399"/>
      <c r="Z53" s="399"/>
      <c r="AA53" s="399"/>
      <c r="AB53" s="399"/>
      <c r="AC53" s="399"/>
      <c r="AD53" s="399"/>
      <c r="AE53" s="399"/>
      <c r="AF53" s="396"/>
      <c r="AG53" s="95"/>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row>
    <row r="54" spans="1:158" ht="12">
      <c r="A54" s="80">
        <v>86</v>
      </c>
      <c r="B54" s="81" t="s">
        <v>548</v>
      </c>
      <c r="C54" s="385">
        <v>109781</v>
      </c>
      <c r="D54" s="385">
        <v>107043</v>
      </c>
      <c r="E54" s="385">
        <v>109739</v>
      </c>
      <c r="F54" s="385">
        <v>3</v>
      </c>
      <c r="G54" s="385">
        <v>187734</v>
      </c>
      <c r="H54" s="385">
        <v>236629</v>
      </c>
      <c r="I54" s="385">
        <v>35</v>
      </c>
      <c r="J54" s="392">
        <v>46.39</v>
      </c>
      <c r="K54" s="89"/>
      <c r="L54" s="68"/>
      <c r="M54" s="95"/>
      <c r="N54" s="95"/>
      <c r="O54" s="397"/>
      <c r="P54" s="396"/>
      <c r="Q54" s="104"/>
      <c r="R54" s="104"/>
      <c r="S54" s="104"/>
      <c r="T54" s="398"/>
      <c r="U54" s="398"/>
      <c r="V54" s="396"/>
      <c r="W54" s="399"/>
      <c r="X54" s="399"/>
      <c r="Y54" s="399"/>
      <c r="Z54" s="399"/>
      <c r="AA54" s="399"/>
      <c r="AB54" s="399"/>
      <c r="AC54" s="399"/>
      <c r="AD54" s="399"/>
      <c r="AE54" s="399"/>
      <c r="AF54" s="396"/>
      <c r="AG54" s="95"/>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row>
    <row r="55" spans="1:158" ht="12">
      <c r="A55" s="80">
        <v>93</v>
      </c>
      <c r="B55" s="81" t="s">
        <v>549</v>
      </c>
      <c r="C55" s="385">
        <v>117249</v>
      </c>
      <c r="D55" s="385">
        <v>146072</v>
      </c>
      <c r="E55" s="385">
        <v>117694</v>
      </c>
      <c r="F55" s="385">
        <v>1</v>
      </c>
      <c r="G55" s="385">
        <v>209761</v>
      </c>
      <c r="H55" s="385">
        <v>256957</v>
      </c>
      <c r="I55" s="385">
        <v>15</v>
      </c>
      <c r="J55" s="392">
        <v>45.63</v>
      </c>
      <c r="K55" s="89"/>
      <c r="L55" s="68"/>
      <c r="M55" s="95"/>
      <c r="N55" s="95"/>
      <c r="O55" s="400"/>
      <c r="P55" s="396"/>
      <c r="Q55" s="104"/>
      <c r="R55" s="104"/>
      <c r="S55" s="104"/>
      <c r="T55" s="398"/>
      <c r="U55" s="398"/>
      <c r="V55" s="396"/>
      <c r="W55" s="399"/>
      <c r="X55" s="399"/>
      <c r="Y55" s="399"/>
      <c r="Z55" s="399"/>
      <c r="AA55" s="399"/>
      <c r="AB55" s="399"/>
      <c r="AC55" s="399"/>
      <c r="AD55" s="399"/>
      <c r="AE55" s="399"/>
      <c r="AF55" s="396"/>
      <c r="AG55" s="95"/>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row>
    <row r="56" spans="1:158" ht="12" customHeight="1">
      <c r="A56" s="80">
        <v>95</v>
      </c>
      <c r="B56" s="103" t="s">
        <v>197</v>
      </c>
      <c r="C56" s="385">
        <v>92987</v>
      </c>
      <c r="D56" s="385">
        <v>92293</v>
      </c>
      <c r="E56" s="385">
        <v>92973</v>
      </c>
      <c r="F56" s="385">
        <v>17</v>
      </c>
      <c r="G56" s="385">
        <v>156823</v>
      </c>
      <c r="H56" s="385">
        <v>235040</v>
      </c>
      <c r="I56" s="385">
        <v>36</v>
      </c>
      <c r="J56" s="392">
        <v>39.56</v>
      </c>
      <c r="K56" s="89"/>
      <c r="L56" s="68"/>
      <c r="M56" s="95"/>
      <c r="N56" s="95"/>
      <c r="O56" s="401"/>
      <c r="P56" s="396"/>
      <c r="Q56" s="104"/>
      <c r="R56" s="104"/>
      <c r="S56" s="104"/>
      <c r="T56" s="398"/>
      <c r="U56" s="398"/>
      <c r="V56" s="396"/>
      <c r="W56" s="399"/>
      <c r="X56" s="399"/>
      <c r="Y56" s="399"/>
      <c r="Z56" s="399"/>
      <c r="AA56" s="399"/>
      <c r="AB56" s="399"/>
      <c r="AC56" s="399"/>
      <c r="AD56" s="399"/>
      <c r="AE56" s="399"/>
      <c r="AF56" s="396"/>
      <c r="AG56" s="95"/>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row>
    <row r="57" spans="1:158" ht="11.25" customHeight="1">
      <c r="A57" s="80">
        <v>301</v>
      </c>
      <c r="B57" s="81" t="s">
        <v>70</v>
      </c>
      <c r="C57" s="385">
        <v>140542</v>
      </c>
      <c r="D57" s="385"/>
      <c r="E57" s="385">
        <v>140542</v>
      </c>
      <c r="F57" s="385"/>
      <c r="G57" s="385">
        <v>310069</v>
      </c>
      <c r="H57" s="385">
        <v>283083</v>
      </c>
      <c r="I57" s="385">
        <v>1</v>
      </c>
      <c r="J57" s="392">
        <v>49.65</v>
      </c>
      <c r="K57" s="89"/>
      <c r="L57" s="68"/>
      <c r="M57" s="95"/>
      <c r="N57" s="95"/>
      <c r="O57" s="401"/>
      <c r="P57" s="396"/>
      <c r="Q57" s="402"/>
      <c r="R57" s="104"/>
      <c r="S57" s="104"/>
      <c r="T57" s="398"/>
      <c r="U57" s="402"/>
      <c r="V57" s="396"/>
      <c r="W57" s="399"/>
      <c r="X57" s="399"/>
      <c r="Y57" s="399"/>
      <c r="Z57" s="399"/>
      <c r="AA57" s="399"/>
      <c r="AB57" s="399"/>
      <c r="AC57" s="399"/>
      <c r="AD57" s="399"/>
      <c r="AE57" s="399"/>
      <c r="AF57" s="396"/>
      <c r="AG57" s="95"/>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row>
    <row r="58" spans="1:158" ht="12" customHeight="1" hidden="1">
      <c r="A58" s="80">
        <v>302</v>
      </c>
      <c r="B58" s="103" t="s">
        <v>242</v>
      </c>
      <c r="C58" s="385" t="s">
        <v>536</v>
      </c>
      <c r="D58" s="385"/>
      <c r="E58" s="385" t="s">
        <v>536</v>
      </c>
      <c r="F58" s="385"/>
      <c r="G58" s="385" t="s">
        <v>536</v>
      </c>
      <c r="H58" s="385" t="s">
        <v>536</v>
      </c>
      <c r="I58" s="385" t="s">
        <v>536</v>
      </c>
      <c r="J58" s="392" t="s">
        <v>536</v>
      </c>
      <c r="K58" s="89"/>
      <c r="L58" s="68"/>
      <c r="M58" s="95"/>
      <c r="N58" s="95"/>
      <c r="O58" s="401"/>
      <c r="P58" s="396"/>
      <c r="Q58" s="402"/>
      <c r="R58" s="104"/>
      <c r="S58" s="104"/>
      <c r="T58" s="398"/>
      <c r="U58" s="402"/>
      <c r="V58" s="396"/>
      <c r="W58" s="399"/>
      <c r="X58" s="399"/>
      <c r="Y58" s="399"/>
      <c r="Z58" s="399"/>
      <c r="AA58" s="399"/>
      <c r="AB58" s="399"/>
      <c r="AC58" s="399"/>
      <c r="AD58" s="399"/>
      <c r="AE58" s="399"/>
      <c r="AF58" s="396"/>
      <c r="AG58" s="95"/>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row>
    <row r="59" spans="1:158" ht="12" customHeight="1">
      <c r="A59" s="80">
        <v>303</v>
      </c>
      <c r="B59" s="81" t="s">
        <v>74</v>
      </c>
      <c r="C59" s="385" t="s">
        <v>536</v>
      </c>
      <c r="D59" s="385"/>
      <c r="E59" s="385" t="s">
        <v>536</v>
      </c>
      <c r="F59" s="385"/>
      <c r="G59" s="385" t="s">
        <v>536</v>
      </c>
      <c r="H59" s="385" t="s">
        <v>536</v>
      </c>
      <c r="I59" s="385" t="s">
        <v>536</v>
      </c>
      <c r="J59" s="392" t="s">
        <v>536</v>
      </c>
      <c r="K59" s="89"/>
      <c r="L59" s="68"/>
      <c r="M59" s="95"/>
      <c r="N59" s="95"/>
      <c r="O59" s="401"/>
      <c r="P59" s="396"/>
      <c r="Q59" s="402"/>
      <c r="R59" s="104"/>
      <c r="S59" s="104"/>
      <c r="T59" s="398"/>
      <c r="U59" s="402"/>
      <c r="V59" s="396"/>
      <c r="W59" s="399"/>
      <c r="X59" s="399"/>
      <c r="Y59" s="399"/>
      <c r="Z59" s="399"/>
      <c r="AA59" s="399"/>
      <c r="AB59" s="399"/>
      <c r="AC59" s="399"/>
      <c r="AD59" s="399"/>
      <c r="AE59" s="399"/>
      <c r="AF59" s="396"/>
      <c r="AG59" s="95"/>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row>
    <row r="60" spans="1:158" ht="12" customHeight="1">
      <c r="A60" s="80">
        <v>305</v>
      </c>
      <c r="B60" s="81" t="s">
        <v>75</v>
      </c>
      <c r="C60" s="385">
        <v>130495</v>
      </c>
      <c r="D60" s="385"/>
      <c r="E60" s="385">
        <v>130495</v>
      </c>
      <c r="F60" s="385"/>
      <c r="G60" s="385">
        <v>302915</v>
      </c>
      <c r="H60" s="385">
        <v>251604</v>
      </c>
      <c r="I60" s="385">
        <v>20</v>
      </c>
      <c r="J60" s="392">
        <v>51.87</v>
      </c>
      <c r="K60" s="89"/>
      <c r="L60" s="68"/>
      <c r="M60" s="95"/>
      <c r="N60" s="95"/>
      <c r="O60" s="401"/>
      <c r="P60" s="396"/>
      <c r="Q60" s="402"/>
      <c r="R60" s="104"/>
      <c r="S60" s="104"/>
      <c r="T60" s="398"/>
      <c r="U60" s="402"/>
      <c r="V60" s="396"/>
      <c r="W60" s="399"/>
      <c r="X60" s="399"/>
      <c r="Y60" s="399"/>
      <c r="Z60" s="399"/>
      <c r="AA60" s="399"/>
      <c r="AB60" s="399"/>
      <c r="AC60" s="399"/>
      <c r="AD60" s="399"/>
      <c r="AE60" s="399"/>
      <c r="AF60" s="396"/>
      <c r="AG60" s="95"/>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row>
    <row r="61" spans="1:158" ht="12">
      <c r="A61" s="80">
        <v>306</v>
      </c>
      <c r="B61" s="81" t="s">
        <v>81</v>
      </c>
      <c r="C61" s="385">
        <v>201281</v>
      </c>
      <c r="D61" s="385"/>
      <c r="E61" s="385">
        <v>201281</v>
      </c>
      <c r="F61" s="385"/>
      <c r="G61" s="385">
        <v>333673</v>
      </c>
      <c r="H61" s="385">
        <v>247386</v>
      </c>
      <c r="I61" s="385">
        <v>25</v>
      </c>
      <c r="J61" s="392">
        <v>81.36</v>
      </c>
      <c r="K61" s="89"/>
      <c r="L61" s="68"/>
      <c r="M61" s="95"/>
      <c r="N61" s="95"/>
      <c r="O61" s="401"/>
      <c r="P61" s="396"/>
      <c r="Q61" s="402"/>
      <c r="R61" s="104"/>
      <c r="S61" s="104"/>
      <c r="T61" s="398"/>
      <c r="U61" s="402"/>
      <c r="V61" s="396"/>
      <c r="W61" s="399"/>
      <c r="X61" s="399"/>
      <c r="Y61" s="399"/>
      <c r="Z61" s="399"/>
      <c r="AA61" s="399"/>
      <c r="AB61" s="399"/>
      <c r="AC61" s="399"/>
      <c r="AD61" s="399"/>
      <c r="AE61" s="399"/>
      <c r="AF61" s="396"/>
      <c r="AG61" s="95"/>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row>
    <row r="62" spans="1:158" ht="12">
      <c r="A62" s="80">
        <v>307</v>
      </c>
      <c r="B62" s="81" t="s">
        <v>82</v>
      </c>
      <c r="C62" s="385">
        <v>243541</v>
      </c>
      <c r="D62" s="385"/>
      <c r="E62" s="385">
        <v>243541</v>
      </c>
      <c r="F62" s="385"/>
      <c r="G62" s="385">
        <v>407748</v>
      </c>
      <c r="H62" s="385">
        <v>248034</v>
      </c>
      <c r="I62" s="385">
        <v>23</v>
      </c>
      <c r="J62" s="392">
        <v>98.19</v>
      </c>
      <c r="K62" s="89"/>
      <c r="L62" s="68"/>
      <c r="M62" s="95"/>
      <c r="N62" s="95"/>
      <c r="O62" s="401"/>
      <c r="P62" s="396"/>
      <c r="Q62" s="402"/>
      <c r="R62" s="104"/>
      <c r="S62" s="104"/>
      <c r="T62" s="398"/>
      <c r="U62" s="402"/>
      <c r="V62" s="396"/>
      <c r="W62" s="399"/>
      <c r="X62" s="399"/>
      <c r="Y62" s="399"/>
      <c r="Z62" s="399"/>
      <c r="AA62" s="399"/>
      <c r="AB62" s="399"/>
      <c r="AC62" s="399"/>
      <c r="AD62" s="399"/>
      <c r="AE62" s="399"/>
      <c r="AF62" s="396"/>
      <c r="AG62" s="95"/>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row>
    <row r="63" spans="1:158" ht="12">
      <c r="A63" s="80">
        <v>308</v>
      </c>
      <c r="B63" s="103" t="s">
        <v>243</v>
      </c>
      <c r="C63" s="385">
        <v>293147</v>
      </c>
      <c r="D63" s="385"/>
      <c r="E63" s="385">
        <v>293147</v>
      </c>
      <c r="F63" s="385"/>
      <c r="G63" s="385">
        <v>415827</v>
      </c>
      <c r="H63" s="385">
        <v>272886</v>
      </c>
      <c r="I63" s="385">
        <v>5</v>
      </c>
      <c r="J63" s="392">
        <v>107.42</v>
      </c>
      <c r="K63" s="89"/>
      <c r="L63" s="68"/>
      <c r="M63" s="95"/>
      <c r="N63" s="95"/>
      <c r="O63" s="401"/>
      <c r="P63" s="396"/>
      <c r="Q63" s="402"/>
      <c r="R63" s="104"/>
      <c r="S63" s="104"/>
      <c r="T63" s="398"/>
      <c r="U63" s="402"/>
      <c r="V63" s="396"/>
      <c r="W63" s="399"/>
      <c r="X63" s="399"/>
      <c r="Y63" s="399"/>
      <c r="Z63" s="399"/>
      <c r="AA63" s="399"/>
      <c r="AB63" s="399"/>
      <c r="AC63" s="399"/>
      <c r="AD63" s="399"/>
      <c r="AE63" s="399"/>
      <c r="AF63" s="396"/>
      <c r="AG63" s="95"/>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row>
    <row r="64" spans="1:158" ht="12" customHeight="1">
      <c r="A64" s="106">
        <v>309</v>
      </c>
      <c r="B64" s="85" t="s">
        <v>88</v>
      </c>
      <c r="C64" s="385">
        <v>122656</v>
      </c>
      <c r="D64" s="385"/>
      <c r="E64" s="385">
        <v>122656</v>
      </c>
      <c r="F64" s="385"/>
      <c r="G64" s="385">
        <v>276707</v>
      </c>
      <c r="H64" s="385">
        <v>260408</v>
      </c>
      <c r="I64" s="385">
        <v>13</v>
      </c>
      <c r="J64" s="392">
        <v>47.1</v>
      </c>
      <c r="K64" s="89"/>
      <c r="L64" s="68"/>
      <c r="M64" s="95"/>
      <c r="N64" s="95"/>
      <c r="O64" s="397"/>
      <c r="P64" s="396"/>
      <c r="Q64" s="402"/>
      <c r="R64" s="104"/>
      <c r="S64" s="104"/>
      <c r="T64" s="398"/>
      <c r="U64" s="402"/>
      <c r="V64" s="396"/>
      <c r="W64" s="399"/>
      <c r="X64" s="399"/>
      <c r="Y64" s="399"/>
      <c r="Z64" s="399"/>
      <c r="AA64" s="399"/>
      <c r="AB64" s="399"/>
      <c r="AC64" s="399"/>
      <c r="AD64" s="399"/>
      <c r="AE64" s="399"/>
      <c r="AF64" s="396"/>
      <c r="AG64" s="95"/>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row>
    <row r="65" spans="1:158" ht="6.75" customHeight="1">
      <c r="A65" s="107"/>
      <c r="B65" s="107"/>
      <c r="C65" s="98"/>
      <c r="D65" s="98"/>
      <c r="E65" s="98"/>
      <c r="F65" s="98"/>
      <c r="G65" s="98"/>
      <c r="H65" s="98"/>
      <c r="I65" s="98"/>
      <c r="J65" s="98"/>
      <c r="K65" s="68"/>
      <c r="L65" s="68"/>
      <c r="M65" s="95"/>
      <c r="N65" s="95"/>
      <c r="O65" s="94"/>
      <c r="P65" s="95"/>
      <c r="Q65" s="95"/>
      <c r="R65" s="95"/>
      <c r="S65" s="94"/>
      <c r="T65" s="95"/>
      <c r="U65" s="95"/>
      <c r="V65" s="95"/>
      <c r="W65" s="95"/>
      <c r="X65" s="95"/>
      <c r="Y65" s="95"/>
      <c r="Z65" s="95"/>
      <c r="AA65" s="95"/>
      <c r="AB65" s="95"/>
      <c r="AC65" s="95"/>
      <c r="AD65" s="95"/>
      <c r="AE65" s="95"/>
      <c r="AF65" s="95"/>
      <c r="AG65" s="95"/>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row>
    <row r="66" spans="1:158" ht="12">
      <c r="A66" s="108" t="s">
        <v>550</v>
      </c>
      <c r="B66" s="35"/>
      <c r="C66" s="35"/>
      <c r="D66" s="35"/>
      <c r="E66" s="35"/>
      <c r="F66" s="35"/>
      <c r="G66" s="35"/>
      <c r="H66" s="35"/>
      <c r="I66" s="35"/>
      <c r="J66" s="35"/>
      <c r="K66" s="35"/>
      <c r="L66" s="35"/>
      <c r="M66" s="95"/>
      <c r="N66" s="95"/>
      <c r="O66" s="95"/>
      <c r="P66" s="95"/>
      <c r="Q66" s="95"/>
      <c r="R66" s="95"/>
      <c r="S66" s="95"/>
      <c r="T66" s="95"/>
      <c r="U66" s="95"/>
      <c r="V66" s="95"/>
      <c r="W66" s="95"/>
      <c r="X66" s="95"/>
      <c r="Y66" s="95"/>
      <c r="Z66" s="95"/>
      <c r="AA66" s="95"/>
      <c r="AB66" s="95"/>
      <c r="AC66" s="95"/>
      <c r="AD66" s="95"/>
      <c r="AE66" s="95"/>
      <c r="AF66" s="95"/>
      <c r="AG66" s="95"/>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row>
    <row r="67" spans="1:158" ht="12">
      <c r="A67" s="35" t="s">
        <v>551</v>
      </c>
      <c r="B67" s="35"/>
      <c r="C67" s="35"/>
      <c r="D67" s="35"/>
      <c r="E67" s="35"/>
      <c r="F67" s="35"/>
      <c r="G67" s="35"/>
      <c r="H67" s="35"/>
      <c r="I67" s="35"/>
      <c r="J67" s="35"/>
      <c r="K67" s="35"/>
      <c r="L67" s="35"/>
      <c r="M67" s="95"/>
      <c r="N67" s="95"/>
      <c r="O67" s="95"/>
      <c r="P67" s="95"/>
      <c r="Q67" s="95"/>
      <c r="R67" s="95"/>
      <c r="S67" s="95"/>
      <c r="T67" s="95"/>
      <c r="U67" s="95"/>
      <c r="V67" s="95"/>
      <c r="W67" s="95"/>
      <c r="X67" s="95"/>
      <c r="Y67" s="95"/>
      <c r="Z67" s="95"/>
      <c r="AA67" s="95"/>
      <c r="AB67" s="95"/>
      <c r="AC67" s="95"/>
      <c r="AD67" s="95"/>
      <c r="AE67" s="95"/>
      <c r="AF67" s="95"/>
      <c r="AG67" s="95"/>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row>
    <row r="68" spans="1:158" ht="12">
      <c r="A68" t="s">
        <v>552</v>
      </c>
      <c r="C68" s="68"/>
      <c r="D68" s="68"/>
      <c r="E68" s="68"/>
      <c r="F68" s="68"/>
      <c r="G68" s="68"/>
      <c r="H68" s="68"/>
      <c r="I68" s="68"/>
      <c r="J68" s="68"/>
      <c r="K68" s="68"/>
      <c r="L68" s="68"/>
      <c r="M68" s="95"/>
      <c r="N68" s="95"/>
      <c r="O68" s="95"/>
      <c r="P68" s="95"/>
      <c r="Q68" s="95"/>
      <c r="R68" s="95"/>
      <c r="S68" s="95"/>
      <c r="T68" s="95"/>
      <c r="U68" s="95"/>
      <c r="V68" s="95"/>
      <c r="W68" s="95"/>
      <c r="X68" s="95"/>
      <c r="Y68" s="95"/>
      <c r="Z68" s="95"/>
      <c r="AA68" s="95"/>
      <c r="AB68" s="95"/>
      <c r="AC68" s="95"/>
      <c r="AD68" s="95"/>
      <c r="AE68" s="95"/>
      <c r="AF68" s="95"/>
      <c r="AG68" s="95"/>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row>
    <row r="69" spans="1:158" ht="12">
      <c r="A69" s="1134" t="s">
        <v>608</v>
      </c>
      <c r="C69" s="68"/>
      <c r="D69" s="68"/>
      <c r="E69" s="68"/>
      <c r="F69" s="68"/>
      <c r="G69" s="68"/>
      <c r="H69" s="68"/>
      <c r="I69" s="68"/>
      <c r="J69" s="68"/>
      <c r="K69" s="68"/>
      <c r="L69" s="68"/>
      <c r="M69" s="95"/>
      <c r="N69" s="95"/>
      <c r="O69" s="95"/>
      <c r="P69" s="95"/>
      <c r="Q69" s="95"/>
      <c r="R69" s="95"/>
      <c r="S69" s="95"/>
      <c r="T69" s="95"/>
      <c r="U69" s="95"/>
      <c r="V69" s="95"/>
      <c r="W69" s="95"/>
      <c r="X69" s="95"/>
      <c r="Y69" s="95"/>
      <c r="Z69" s="95"/>
      <c r="AA69" s="95"/>
      <c r="AB69" s="95"/>
      <c r="AC69" s="95"/>
      <c r="AD69" s="95"/>
      <c r="AE69" s="95"/>
      <c r="AF69" s="95"/>
      <c r="AG69" s="95"/>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row>
    <row r="70" spans="1:158" ht="12">
      <c r="A70" s="109"/>
      <c r="B70" s="109"/>
      <c r="C70" s="109"/>
      <c r="D70" s="109"/>
      <c r="E70" s="109"/>
      <c r="F70" s="109"/>
      <c r="G70" s="109"/>
      <c r="H70" s="68"/>
      <c r="I70" s="68"/>
      <c r="J70" s="68"/>
      <c r="K70" s="68"/>
      <c r="L70" s="68"/>
      <c r="M70" s="95"/>
      <c r="N70" s="95"/>
      <c r="O70" s="95"/>
      <c r="P70" s="95"/>
      <c r="Q70" s="95"/>
      <c r="R70" s="95"/>
      <c r="S70" s="95"/>
      <c r="T70" s="95"/>
      <c r="U70" s="95"/>
      <c r="V70" s="95"/>
      <c r="W70" s="95"/>
      <c r="X70" s="95"/>
      <c r="Y70" s="95"/>
      <c r="Z70" s="95"/>
      <c r="AA70" s="95"/>
      <c r="AB70" s="95"/>
      <c r="AC70" s="95"/>
      <c r="AD70" s="95"/>
      <c r="AE70" s="95"/>
      <c r="AF70" s="95"/>
      <c r="AG70" s="95"/>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row>
    <row r="71" spans="1:158" ht="12">
      <c r="A71" s="109"/>
      <c r="B71" s="109"/>
      <c r="C71" s="95"/>
      <c r="D71" s="95"/>
      <c r="E71" s="95"/>
      <c r="F71" s="95"/>
      <c r="G71" s="95"/>
      <c r="H71" s="68"/>
      <c r="I71" s="68"/>
      <c r="J71" s="68"/>
      <c r="K71" s="68"/>
      <c r="L71" s="68"/>
      <c r="M71" s="95"/>
      <c r="N71" s="95"/>
      <c r="O71" s="95"/>
      <c r="P71" s="95"/>
      <c r="Q71" s="95"/>
      <c r="R71" s="95"/>
      <c r="S71" s="95"/>
      <c r="T71" s="95"/>
      <c r="U71" s="95"/>
      <c r="V71" s="95"/>
      <c r="W71" s="95"/>
      <c r="X71" s="95"/>
      <c r="Y71" s="95"/>
      <c r="Z71" s="95"/>
      <c r="AA71" s="95"/>
      <c r="AB71" s="95"/>
      <c r="AC71" s="95"/>
      <c r="AD71" s="95"/>
      <c r="AE71" s="95"/>
      <c r="AF71" s="95"/>
      <c r="AG71" s="95"/>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row>
    <row r="72" spans="1:158" ht="12">
      <c r="A72" s="109"/>
      <c r="B72" s="109"/>
      <c r="C72" s="109"/>
      <c r="D72" s="109"/>
      <c r="E72" s="95"/>
      <c r="F72" s="95"/>
      <c r="G72" s="95"/>
      <c r="H72" s="95"/>
      <c r="I72" s="68"/>
      <c r="J72" s="68"/>
      <c r="K72" s="68"/>
      <c r="L72" s="68"/>
      <c r="M72" s="95"/>
      <c r="N72" s="95"/>
      <c r="O72" s="95"/>
      <c r="P72" s="95"/>
      <c r="Q72" s="95"/>
      <c r="R72" s="95"/>
      <c r="S72" s="95"/>
      <c r="T72" s="95"/>
      <c r="U72" s="95"/>
      <c r="V72" s="95"/>
      <c r="W72" s="95"/>
      <c r="X72" s="95"/>
      <c r="Y72" s="95"/>
      <c r="Z72" s="95"/>
      <c r="AA72" s="95"/>
      <c r="AB72" s="95"/>
      <c r="AC72" s="95"/>
      <c r="AD72" s="95"/>
      <c r="AE72" s="95"/>
      <c r="AF72" s="95"/>
      <c r="AG72" s="95"/>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row>
    <row r="73" spans="1:158" ht="12">
      <c r="A73" s="109"/>
      <c r="B73" s="109"/>
      <c r="C73" s="95"/>
      <c r="D73" s="95"/>
      <c r="E73" s="95"/>
      <c r="F73" s="95"/>
      <c r="G73" s="95"/>
      <c r="H73" s="95"/>
      <c r="I73" s="68"/>
      <c r="J73" s="68"/>
      <c r="K73" s="68"/>
      <c r="L73" s="68"/>
      <c r="M73" s="95"/>
      <c r="N73" s="95"/>
      <c r="O73" s="95"/>
      <c r="P73" s="95"/>
      <c r="Q73" s="95"/>
      <c r="R73" s="95"/>
      <c r="S73" s="95"/>
      <c r="T73" s="95"/>
      <c r="U73" s="95"/>
      <c r="V73" s="95"/>
      <c r="W73" s="95"/>
      <c r="X73" s="95"/>
      <c r="Y73" s="95"/>
      <c r="Z73" s="95"/>
      <c r="AA73" s="95"/>
      <c r="AB73" s="95"/>
      <c r="AC73" s="95"/>
      <c r="AD73" s="95"/>
      <c r="AE73" s="95"/>
      <c r="AF73" s="95"/>
      <c r="AG73" s="95"/>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row>
    <row r="74" spans="1:158" ht="12">
      <c r="A74" s="109"/>
      <c r="B74" s="110"/>
      <c r="C74" s="95"/>
      <c r="D74" s="95"/>
      <c r="E74" s="95"/>
      <c r="F74" s="95"/>
      <c r="G74" s="95"/>
      <c r="H74" s="95"/>
      <c r="I74" s="68"/>
      <c r="J74" s="68"/>
      <c r="K74" s="68"/>
      <c r="L74" s="68"/>
      <c r="M74" s="95"/>
      <c r="N74" s="95"/>
      <c r="O74" s="95"/>
      <c r="P74" s="95"/>
      <c r="Q74" s="95"/>
      <c r="R74" s="95"/>
      <c r="S74" s="95"/>
      <c r="T74" s="95"/>
      <c r="U74" s="95"/>
      <c r="V74" s="95"/>
      <c r="W74" s="95"/>
      <c r="X74" s="95"/>
      <c r="Y74" s="95"/>
      <c r="Z74" s="95"/>
      <c r="AA74" s="95"/>
      <c r="AB74" s="95"/>
      <c r="AC74" s="95"/>
      <c r="AD74" s="95"/>
      <c r="AE74" s="95"/>
      <c r="AF74" s="95"/>
      <c r="AG74" s="95"/>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row>
    <row r="75" spans="1:158" ht="12">
      <c r="A75" s="109"/>
      <c r="B75" s="110"/>
      <c r="C75" s="95"/>
      <c r="D75" s="95"/>
      <c r="E75" s="95"/>
      <c r="F75" s="95"/>
      <c r="G75" s="95"/>
      <c r="H75" s="95"/>
      <c r="I75" s="68"/>
      <c r="J75" s="68"/>
      <c r="K75" s="68"/>
      <c r="L75" s="68"/>
      <c r="M75" s="95"/>
      <c r="N75" s="95"/>
      <c r="O75" s="95"/>
      <c r="P75" s="95"/>
      <c r="Q75" s="95"/>
      <c r="R75" s="95"/>
      <c r="S75" s="95"/>
      <c r="T75" s="95"/>
      <c r="U75" s="95"/>
      <c r="V75" s="95"/>
      <c r="W75" s="95"/>
      <c r="X75" s="95"/>
      <c r="Y75" s="95"/>
      <c r="Z75" s="95"/>
      <c r="AA75" s="95"/>
      <c r="AB75" s="95"/>
      <c r="AC75" s="95"/>
      <c r="AD75" s="95"/>
      <c r="AE75" s="95"/>
      <c r="AF75" s="95"/>
      <c r="AG75" s="95"/>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row>
    <row r="76" spans="1:158" ht="12">
      <c r="A76" s="109"/>
      <c r="B76" s="110"/>
      <c r="C76" s="95"/>
      <c r="D76" s="95"/>
      <c r="E76" s="95"/>
      <c r="F76" s="95"/>
      <c r="G76" s="95"/>
      <c r="H76" s="95"/>
      <c r="I76" s="68"/>
      <c r="J76" s="68"/>
      <c r="K76" s="68"/>
      <c r="L76" s="68"/>
      <c r="M76" s="95"/>
      <c r="N76" s="95"/>
      <c r="O76" s="95"/>
      <c r="P76" s="95"/>
      <c r="Q76" s="95"/>
      <c r="R76" s="95"/>
      <c r="S76" s="95"/>
      <c r="T76" s="95"/>
      <c r="U76" s="95"/>
      <c r="V76" s="95"/>
      <c r="W76" s="95"/>
      <c r="X76" s="95"/>
      <c r="Y76" s="95"/>
      <c r="Z76" s="95"/>
      <c r="AA76" s="95"/>
      <c r="AB76" s="95"/>
      <c r="AC76" s="95"/>
      <c r="AD76" s="95"/>
      <c r="AE76" s="95"/>
      <c r="AF76" s="95"/>
      <c r="AG76" s="95"/>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row>
    <row r="77" spans="1:158" ht="12">
      <c r="A77" s="109"/>
      <c r="B77" s="110"/>
      <c r="C77" s="95"/>
      <c r="D77" s="95"/>
      <c r="E77" s="95"/>
      <c r="F77" s="95"/>
      <c r="G77" s="95"/>
      <c r="H77" s="95"/>
      <c r="I77" s="68"/>
      <c r="J77" s="68"/>
      <c r="K77" s="68"/>
      <c r="L77" s="68"/>
      <c r="M77" s="95"/>
      <c r="N77" s="95"/>
      <c r="O77" s="95"/>
      <c r="P77" s="95"/>
      <c r="Q77" s="95"/>
      <c r="R77" s="95"/>
      <c r="S77" s="95"/>
      <c r="T77" s="95"/>
      <c r="U77" s="95"/>
      <c r="V77" s="95"/>
      <c r="W77" s="95"/>
      <c r="X77" s="95"/>
      <c r="Y77" s="95"/>
      <c r="Z77" s="95"/>
      <c r="AA77" s="95"/>
      <c r="AB77" s="95"/>
      <c r="AC77" s="95"/>
      <c r="AD77" s="95"/>
      <c r="AE77" s="95"/>
      <c r="AF77" s="95"/>
      <c r="AG77" s="95"/>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row>
    <row r="78" spans="1:158" ht="12">
      <c r="A78" s="109"/>
      <c r="B78" s="110"/>
      <c r="C78" s="95"/>
      <c r="D78" s="95"/>
      <c r="E78" s="95"/>
      <c r="F78" s="95"/>
      <c r="G78" s="95"/>
      <c r="H78" s="95"/>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row>
    <row r="79" spans="1:158" ht="12">
      <c r="A79" s="109"/>
      <c r="B79" s="110"/>
      <c r="C79" s="95"/>
      <c r="D79" s="95"/>
      <c r="E79" s="95"/>
      <c r="F79" s="95"/>
      <c r="G79" s="95"/>
      <c r="H79" s="95"/>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row>
    <row r="80" spans="1:158" ht="12">
      <c r="A80" s="109"/>
      <c r="B80" s="110"/>
      <c r="C80" s="95"/>
      <c r="D80" s="95"/>
      <c r="E80" s="95"/>
      <c r="F80" s="95"/>
      <c r="G80" s="95"/>
      <c r="H80" s="95"/>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row>
    <row r="81" spans="1:28" ht="12">
      <c r="A81" s="94"/>
      <c r="B81" s="110"/>
      <c r="C81" s="109"/>
      <c r="D81" s="109"/>
      <c r="E81" s="109"/>
      <c r="F81" s="109"/>
      <c r="G81" s="109"/>
      <c r="Y81" s="35"/>
      <c r="Z81" s="35"/>
      <c r="AA81" s="35"/>
      <c r="AB81" s="35"/>
    </row>
    <row r="82" spans="1:7" ht="12">
      <c r="A82" s="94"/>
      <c r="B82" s="109"/>
      <c r="C82" s="109"/>
      <c r="D82" s="109"/>
      <c r="E82" s="109"/>
      <c r="F82" s="94"/>
      <c r="G82" s="109"/>
    </row>
    <row r="83" spans="1:7" ht="12">
      <c r="A83" s="94"/>
      <c r="B83" s="109"/>
      <c r="C83" s="109"/>
      <c r="D83" s="109"/>
      <c r="E83" s="109"/>
      <c r="F83" s="94"/>
      <c r="G83" s="109"/>
    </row>
    <row r="84" spans="1:7" ht="12">
      <c r="A84" s="94"/>
      <c r="B84" s="109"/>
      <c r="C84" s="109"/>
      <c r="D84" s="109"/>
      <c r="E84" s="109"/>
      <c r="F84" s="94"/>
      <c r="G84" s="109"/>
    </row>
  </sheetData>
  <sheetProtection/>
  <printOptions horizontalCentered="1"/>
  <pageMargins left="0" right="0" top="0.5905511811023623" bottom="0" header="0" footer="0.1968503937007874"/>
  <pageSetup blackAndWhite="1" firstPageNumber="83" useFirstPageNumber="1" horizontalDpi="300" verticalDpi="300" orientation="portrait" paperSize="9" scale="94" r:id="rId1"/>
  <headerFooter alignWithMargins="0">
    <oddHeader>&amp;C&amp;F</oddHeader>
    <oddFooter>&amp;C&amp;A</oddFooter>
  </headerFooter>
</worksheet>
</file>

<file path=xl/worksheets/sheet6.xml><?xml version="1.0" encoding="utf-8"?>
<worksheet xmlns="http://schemas.openxmlformats.org/spreadsheetml/2006/main" xmlns:r="http://schemas.openxmlformats.org/officeDocument/2006/relationships">
  <dimension ref="A1:Z99"/>
  <sheetViews>
    <sheetView view="pageBreakPreview" zoomScaleSheetLayoutView="100" zoomScalePageLayoutView="0" workbookViewId="0" topLeftCell="A1">
      <selection activeCell="A1" sqref="A1"/>
    </sheetView>
  </sheetViews>
  <sheetFormatPr defaultColWidth="9.00390625" defaultRowHeight="12.75"/>
  <cols>
    <col min="1" max="1" width="4.00390625" style="115" customWidth="1"/>
    <col min="2" max="2" width="12.875" style="115" customWidth="1"/>
    <col min="3" max="3" width="12.125" style="113" customWidth="1"/>
    <col min="4" max="4" width="19.125" style="113" customWidth="1"/>
    <col min="5" max="5" width="10.00390625" style="113" customWidth="1"/>
    <col min="6" max="6" width="16.25390625" style="113" customWidth="1"/>
    <col min="7" max="7" width="12.75390625" style="113" customWidth="1"/>
    <col min="8" max="8" width="19.625" style="113" customWidth="1"/>
    <col min="9" max="9" width="19.125" style="113" customWidth="1"/>
    <col min="10" max="10" width="17.875" style="113" customWidth="1"/>
    <col min="11" max="11" width="14.375" style="113" customWidth="1"/>
    <col min="12" max="12" width="19.375" style="113" customWidth="1"/>
    <col min="13" max="13" width="12.875" style="115" customWidth="1"/>
    <col min="14" max="14" width="4.75390625" style="115" customWidth="1"/>
    <col min="15" max="16384" width="9.125" style="115" customWidth="1"/>
  </cols>
  <sheetData>
    <row r="1" spans="1:14" ht="17.25">
      <c r="A1" s="111"/>
      <c r="B1" s="111"/>
      <c r="C1" s="112" t="s">
        <v>553</v>
      </c>
      <c r="E1" s="114"/>
      <c r="F1" s="114"/>
      <c r="G1" s="114"/>
      <c r="H1" s="114"/>
      <c r="I1" s="114"/>
      <c r="J1" s="114"/>
      <c r="K1" s="114"/>
      <c r="L1" s="114"/>
      <c r="M1" s="111"/>
      <c r="N1" s="111"/>
    </row>
    <row r="2" spans="1:15" ht="17.25">
      <c r="A2" s="111"/>
      <c r="B2" s="111"/>
      <c r="C2" s="112"/>
      <c r="E2" s="114"/>
      <c r="F2" s="114"/>
      <c r="G2" s="114"/>
      <c r="H2" s="114"/>
      <c r="I2" s="114"/>
      <c r="J2" s="114"/>
      <c r="K2" s="114"/>
      <c r="L2" s="114"/>
      <c r="M2" s="122"/>
      <c r="N2" s="155"/>
      <c r="O2" s="144"/>
    </row>
    <row r="3" spans="1:15" ht="12">
      <c r="A3" s="116"/>
      <c r="B3" s="117"/>
      <c r="C3" s="118" t="s">
        <v>244</v>
      </c>
      <c r="D3" s="119"/>
      <c r="E3" s="118" t="s">
        <v>245</v>
      </c>
      <c r="F3" s="119"/>
      <c r="G3" s="120" t="s">
        <v>246</v>
      </c>
      <c r="H3" s="121"/>
      <c r="I3" s="118" t="s">
        <v>247</v>
      </c>
      <c r="J3" s="119"/>
      <c r="K3" s="119"/>
      <c r="L3" s="119"/>
      <c r="M3" s="123"/>
      <c r="N3" s="155"/>
      <c r="O3" s="155"/>
    </row>
    <row r="4" spans="1:15" ht="12">
      <c r="A4" s="123" t="s">
        <v>7</v>
      </c>
      <c r="B4" s="123" t="s">
        <v>8</v>
      </c>
      <c r="C4" s="124" t="s">
        <v>248</v>
      </c>
      <c r="D4" s="124" t="s">
        <v>249</v>
      </c>
      <c r="E4" s="125" t="s">
        <v>248</v>
      </c>
      <c r="F4" s="125" t="s">
        <v>249</v>
      </c>
      <c r="G4" s="126" t="s">
        <v>248</v>
      </c>
      <c r="H4" s="126" t="s">
        <v>249</v>
      </c>
      <c r="I4" s="124" t="s">
        <v>250</v>
      </c>
      <c r="J4" s="124" t="s">
        <v>251</v>
      </c>
      <c r="K4" s="124" t="s">
        <v>252</v>
      </c>
      <c r="L4" s="124" t="s">
        <v>554</v>
      </c>
      <c r="M4" s="123"/>
      <c r="N4" s="155"/>
      <c r="O4" s="155"/>
    </row>
    <row r="5" spans="1:15" ht="12">
      <c r="A5" s="116"/>
      <c r="B5" s="116"/>
      <c r="C5" s="127" t="s">
        <v>253</v>
      </c>
      <c r="D5" s="127" t="s">
        <v>33</v>
      </c>
      <c r="E5" s="127" t="s">
        <v>253</v>
      </c>
      <c r="F5" s="127" t="s">
        <v>33</v>
      </c>
      <c r="G5" s="128" t="s">
        <v>253</v>
      </c>
      <c r="H5" s="128" t="s">
        <v>33</v>
      </c>
      <c r="I5" s="127" t="s">
        <v>33</v>
      </c>
      <c r="J5" s="127" t="s">
        <v>33</v>
      </c>
      <c r="K5" s="127" t="s">
        <v>33</v>
      </c>
      <c r="L5" s="127" t="s">
        <v>33</v>
      </c>
      <c r="M5" s="122"/>
      <c r="N5" s="155"/>
      <c r="O5" s="155"/>
    </row>
    <row r="6" spans="1:23" ht="12">
      <c r="A6" s="122"/>
      <c r="B6" s="129" t="s">
        <v>673</v>
      </c>
      <c r="C6" s="130">
        <v>23139479</v>
      </c>
      <c r="D6" s="130">
        <v>470870702444</v>
      </c>
      <c r="E6" s="130">
        <v>843414</v>
      </c>
      <c r="F6" s="130">
        <v>7542270440</v>
      </c>
      <c r="G6" s="131">
        <v>23982893</v>
      </c>
      <c r="H6" s="131">
        <v>478412972884</v>
      </c>
      <c r="I6" s="130">
        <v>349893969082</v>
      </c>
      <c r="J6" s="130">
        <v>105305894076</v>
      </c>
      <c r="K6" s="132">
        <v>0</v>
      </c>
      <c r="L6" s="130">
        <v>23213109726</v>
      </c>
      <c r="M6" s="133"/>
      <c r="N6" s="143"/>
      <c r="O6" s="143"/>
      <c r="P6" s="135"/>
      <c r="Q6" s="135"/>
      <c r="R6" s="135"/>
      <c r="S6" s="135"/>
      <c r="T6" s="135"/>
      <c r="U6" s="135"/>
      <c r="V6" s="135"/>
      <c r="W6" s="135"/>
    </row>
    <row r="7" spans="1:23" ht="12">
      <c r="A7" s="122"/>
      <c r="B7" s="136" t="s">
        <v>184</v>
      </c>
      <c r="C7" s="130">
        <v>23412375</v>
      </c>
      <c r="D7" s="130">
        <v>481706263957</v>
      </c>
      <c r="E7" s="130">
        <v>847304</v>
      </c>
      <c r="F7" s="130">
        <v>7557067011</v>
      </c>
      <c r="G7" s="130">
        <v>24259679</v>
      </c>
      <c r="H7" s="131">
        <v>489263330968</v>
      </c>
      <c r="I7" s="130">
        <v>358318942703</v>
      </c>
      <c r="J7" s="130">
        <v>108094619798</v>
      </c>
      <c r="K7" s="132">
        <v>0</v>
      </c>
      <c r="L7" s="130">
        <v>22849768467</v>
      </c>
      <c r="M7" s="133"/>
      <c r="N7" s="143"/>
      <c r="O7" s="143"/>
      <c r="P7" s="135"/>
      <c r="Q7" s="135"/>
      <c r="R7" s="135"/>
      <c r="S7" s="135"/>
      <c r="T7" s="135"/>
      <c r="U7" s="135"/>
      <c r="V7" s="135"/>
      <c r="W7" s="135"/>
    </row>
    <row r="8" spans="1:23" ht="12">
      <c r="A8" s="137"/>
      <c r="B8" s="136" t="s">
        <v>446</v>
      </c>
      <c r="C8" s="130">
        <v>23515258</v>
      </c>
      <c r="D8" s="130">
        <v>497995973237</v>
      </c>
      <c r="E8" s="130">
        <v>842651</v>
      </c>
      <c r="F8" s="130">
        <v>7331840268</v>
      </c>
      <c r="G8" s="130">
        <v>24357909</v>
      </c>
      <c r="H8" s="131">
        <v>505327813505</v>
      </c>
      <c r="I8" s="130">
        <v>369969511423</v>
      </c>
      <c r="J8" s="130">
        <v>113741789750</v>
      </c>
      <c r="K8" s="130">
        <v>0</v>
      </c>
      <c r="L8" s="130">
        <v>21616512332</v>
      </c>
      <c r="M8" s="133"/>
      <c r="N8" s="143"/>
      <c r="O8" s="143"/>
      <c r="P8" s="135"/>
      <c r="Q8" s="135"/>
      <c r="R8" s="135"/>
      <c r="S8" s="135"/>
      <c r="T8" s="135"/>
      <c r="U8" s="135"/>
      <c r="V8" s="135"/>
      <c r="W8" s="135"/>
    </row>
    <row r="9" spans="1:23" ht="12">
      <c r="A9" s="138"/>
      <c r="B9" s="136" t="s">
        <v>618</v>
      </c>
      <c r="C9" s="130">
        <v>23071829</v>
      </c>
      <c r="D9" s="130">
        <v>491841507123</v>
      </c>
      <c r="E9" s="130">
        <v>794895</v>
      </c>
      <c r="F9" s="130">
        <v>6926512865</v>
      </c>
      <c r="G9" s="130">
        <v>23866724</v>
      </c>
      <c r="H9" s="139">
        <v>498768019988</v>
      </c>
      <c r="I9" s="130">
        <v>363988888324</v>
      </c>
      <c r="J9" s="130">
        <v>115092103001</v>
      </c>
      <c r="K9" s="130">
        <v>0</v>
      </c>
      <c r="L9" s="130">
        <v>19687028663</v>
      </c>
      <c r="M9" s="133"/>
      <c r="N9" s="143"/>
      <c r="O9" s="143"/>
      <c r="P9" s="135"/>
      <c r="Q9" s="135"/>
      <c r="R9" s="135"/>
      <c r="S9" s="135"/>
      <c r="T9" s="135"/>
      <c r="U9" s="135"/>
      <c r="V9" s="135"/>
      <c r="W9" s="135"/>
    </row>
    <row r="10" spans="1:23" ht="12">
      <c r="A10" s="122"/>
      <c r="B10" s="140" t="s">
        <v>619</v>
      </c>
      <c r="C10" s="403">
        <v>22440027</v>
      </c>
      <c r="D10" s="403">
        <v>483473888154</v>
      </c>
      <c r="E10" s="403">
        <v>739008</v>
      </c>
      <c r="F10" s="403">
        <v>6397787385</v>
      </c>
      <c r="G10" s="403">
        <v>23179035</v>
      </c>
      <c r="H10" s="404">
        <v>489871675539</v>
      </c>
      <c r="I10" s="403">
        <v>357700102604</v>
      </c>
      <c r="J10" s="403">
        <v>114478522083</v>
      </c>
      <c r="K10" s="403">
        <v>0</v>
      </c>
      <c r="L10" s="403">
        <v>17693050852</v>
      </c>
      <c r="M10" s="410"/>
      <c r="N10" s="229"/>
      <c r="O10" s="143"/>
      <c r="P10" s="135"/>
      <c r="Q10" s="135"/>
      <c r="R10" s="135"/>
      <c r="S10" s="135"/>
      <c r="T10" s="135"/>
      <c r="U10" s="135"/>
      <c r="V10" s="135"/>
      <c r="W10" s="135"/>
    </row>
    <row r="11" spans="1:23" ht="12">
      <c r="A11" s="122"/>
      <c r="B11" s="123" t="s">
        <v>185</v>
      </c>
      <c r="C11" s="130">
        <v>20028561</v>
      </c>
      <c r="D11" s="130">
        <v>436181470419</v>
      </c>
      <c r="E11" s="130">
        <v>659780</v>
      </c>
      <c r="F11" s="130">
        <v>5799006022</v>
      </c>
      <c r="G11" s="130">
        <v>20688341</v>
      </c>
      <c r="H11" s="131">
        <v>441980476441</v>
      </c>
      <c r="I11" s="130">
        <v>323092071950</v>
      </c>
      <c r="J11" s="130">
        <v>102791503269</v>
      </c>
      <c r="K11" s="130">
        <v>0</v>
      </c>
      <c r="L11" s="130">
        <v>16096901222</v>
      </c>
      <c r="M11" s="123"/>
      <c r="N11" s="143"/>
      <c r="O11" s="143"/>
      <c r="P11" s="135"/>
      <c r="Q11" s="135"/>
      <c r="R11" s="135"/>
      <c r="S11" s="135"/>
      <c r="T11" s="135"/>
      <c r="U11" s="135"/>
      <c r="V11" s="135"/>
      <c r="W11" s="135"/>
    </row>
    <row r="12" spans="1:23" ht="12">
      <c r="A12" s="122"/>
      <c r="B12" s="123" t="s">
        <v>186</v>
      </c>
      <c r="C12" s="130">
        <v>1032267</v>
      </c>
      <c r="D12" s="130">
        <v>23983158373</v>
      </c>
      <c r="E12" s="130">
        <v>25162</v>
      </c>
      <c r="F12" s="130">
        <v>218494783</v>
      </c>
      <c r="G12" s="130">
        <v>1057429</v>
      </c>
      <c r="H12" s="131">
        <v>24201653156</v>
      </c>
      <c r="I12" s="130">
        <v>17714497803</v>
      </c>
      <c r="J12" s="130">
        <v>5694605481</v>
      </c>
      <c r="K12" s="130">
        <v>0</v>
      </c>
      <c r="L12" s="130">
        <v>792549872</v>
      </c>
      <c r="M12" s="123"/>
      <c r="N12" s="143"/>
      <c r="O12" s="143"/>
      <c r="P12" s="135"/>
      <c r="Q12" s="135"/>
      <c r="R12" s="135"/>
      <c r="S12" s="135"/>
      <c r="T12" s="135"/>
      <c r="U12" s="135"/>
      <c r="V12" s="135"/>
      <c r="W12" s="135"/>
    </row>
    <row r="13" spans="1:23" ht="12">
      <c r="A13" s="122"/>
      <c r="B13" s="123" t="s">
        <v>36</v>
      </c>
      <c r="C13" s="130">
        <v>21060828</v>
      </c>
      <c r="D13" s="130">
        <v>460164628792</v>
      </c>
      <c r="E13" s="130">
        <v>684942</v>
      </c>
      <c r="F13" s="130">
        <v>6017500805</v>
      </c>
      <c r="G13" s="130">
        <v>21745770</v>
      </c>
      <c r="H13" s="131">
        <v>466182129597</v>
      </c>
      <c r="I13" s="130">
        <v>340806569753</v>
      </c>
      <c r="J13" s="130">
        <v>108486108750</v>
      </c>
      <c r="K13" s="130">
        <v>0</v>
      </c>
      <c r="L13" s="130">
        <v>16889451094</v>
      </c>
      <c r="M13" s="123"/>
      <c r="N13" s="143"/>
      <c r="O13" s="143"/>
      <c r="P13" s="135"/>
      <c r="Q13" s="135"/>
      <c r="R13" s="135"/>
      <c r="S13" s="135"/>
      <c r="T13" s="135"/>
      <c r="U13" s="135"/>
      <c r="V13" s="135"/>
      <c r="W13" s="135"/>
    </row>
    <row r="14" spans="1:26" ht="12">
      <c r="A14" s="122"/>
      <c r="B14" s="123" t="s">
        <v>38</v>
      </c>
      <c r="C14" s="130">
        <v>1379199</v>
      </c>
      <c r="D14" s="130">
        <v>23309259362</v>
      </c>
      <c r="E14" s="130">
        <v>54066</v>
      </c>
      <c r="F14" s="130">
        <v>380286580</v>
      </c>
      <c r="G14" s="130">
        <v>1433265</v>
      </c>
      <c r="H14" s="131">
        <v>23689545942</v>
      </c>
      <c r="I14" s="130">
        <v>16893532851</v>
      </c>
      <c r="J14" s="130">
        <v>5992413333</v>
      </c>
      <c r="K14" s="130">
        <v>0</v>
      </c>
      <c r="L14" s="130">
        <v>803599758</v>
      </c>
      <c r="M14" s="123"/>
      <c r="N14" s="143"/>
      <c r="O14" s="143"/>
      <c r="P14" s="135"/>
      <c r="Q14" s="135"/>
      <c r="R14" s="135"/>
      <c r="S14" s="135"/>
      <c r="T14" s="135"/>
      <c r="U14" s="135"/>
      <c r="V14" s="135"/>
      <c r="W14" s="135"/>
      <c r="X14" s="111"/>
      <c r="Y14" s="111"/>
      <c r="Z14" s="111"/>
    </row>
    <row r="15" spans="1:26" ht="12">
      <c r="A15" s="122"/>
      <c r="B15" s="122"/>
      <c r="C15" s="130"/>
      <c r="D15" s="130"/>
      <c r="E15" s="130"/>
      <c r="F15" s="130"/>
      <c r="G15" s="131"/>
      <c r="H15" s="131"/>
      <c r="I15" s="130"/>
      <c r="J15" s="130"/>
      <c r="K15" s="130"/>
      <c r="L15" s="130"/>
      <c r="M15" s="122"/>
      <c r="N15" s="143"/>
      <c r="O15" s="143"/>
      <c r="P15" s="135"/>
      <c r="Q15" s="135"/>
      <c r="R15" s="135"/>
      <c r="S15" s="135"/>
      <c r="T15" s="135"/>
      <c r="U15" s="135"/>
      <c r="V15" s="135"/>
      <c r="W15" s="135"/>
      <c r="X15" s="111"/>
      <c r="Y15" s="111"/>
      <c r="Z15" s="111"/>
    </row>
    <row r="16" spans="1:23" ht="11.25" customHeight="1">
      <c r="A16" s="122">
        <v>1</v>
      </c>
      <c r="B16" s="141" t="s">
        <v>40</v>
      </c>
      <c r="C16" s="142">
        <v>5836564</v>
      </c>
      <c r="D16" s="142">
        <v>126237643152</v>
      </c>
      <c r="E16" s="130">
        <v>195812</v>
      </c>
      <c r="F16" s="130">
        <v>1703865578</v>
      </c>
      <c r="G16" s="142">
        <v>6032376</v>
      </c>
      <c r="H16" s="142">
        <v>127941508730</v>
      </c>
      <c r="I16" s="142">
        <v>93549561916</v>
      </c>
      <c r="J16" s="142">
        <v>29744108967</v>
      </c>
      <c r="K16" s="142">
        <v>0</v>
      </c>
      <c r="L16" s="406">
        <v>4647837847</v>
      </c>
      <c r="M16" s="141"/>
      <c r="N16" s="143"/>
      <c r="O16" s="143"/>
      <c r="P16" s="135"/>
      <c r="Q16" s="135"/>
      <c r="R16" s="135"/>
      <c r="S16" s="135"/>
      <c r="T16" s="135"/>
      <c r="U16" s="135"/>
      <c r="V16" s="135"/>
      <c r="W16" s="135"/>
    </row>
    <row r="17" spans="1:23" ht="11.25" customHeight="1">
      <c r="A17" s="122">
        <v>2</v>
      </c>
      <c r="B17" s="141" t="s">
        <v>41</v>
      </c>
      <c r="C17" s="142">
        <v>1954870</v>
      </c>
      <c r="D17" s="142">
        <v>43317449438</v>
      </c>
      <c r="E17" s="130">
        <v>56228</v>
      </c>
      <c r="F17" s="130">
        <v>484393344</v>
      </c>
      <c r="G17" s="142">
        <v>2011098</v>
      </c>
      <c r="H17" s="142">
        <v>43801842782</v>
      </c>
      <c r="I17" s="142">
        <v>31988315932</v>
      </c>
      <c r="J17" s="142">
        <v>10251460491</v>
      </c>
      <c r="K17" s="142">
        <v>0</v>
      </c>
      <c r="L17" s="406">
        <v>1562066359</v>
      </c>
      <c r="M17" s="141"/>
      <c r="N17" s="143"/>
      <c r="O17" s="143"/>
      <c r="P17" s="135"/>
      <c r="Q17" s="135"/>
      <c r="R17" s="135"/>
      <c r="S17" s="135"/>
      <c r="T17" s="135"/>
      <c r="U17" s="135"/>
      <c r="V17" s="135"/>
      <c r="W17" s="135"/>
    </row>
    <row r="18" spans="1:23" ht="11.25" customHeight="1">
      <c r="A18" s="122">
        <v>3</v>
      </c>
      <c r="B18" s="141" t="s">
        <v>42</v>
      </c>
      <c r="C18" s="142">
        <v>1711209</v>
      </c>
      <c r="D18" s="142">
        <v>38536941649</v>
      </c>
      <c r="E18" s="130">
        <v>72543</v>
      </c>
      <c r="F18" s="130">
        <v>692152541</v>
      </c>
      <c r="G18" s="142">
        <v>1783752</v>
      </c>
      <c r="H18" s="142">
        <v>39229094190</v>
      </c>
      <c r="I18" s="142">
        <v>28678172628</v>
      </c>
      <c r="J18" s="142">
        <v>9032816061</v>
      </c>
      <c r="K18" s="142">
        <v>0</v>
      </c>
      <c r="L18" s="406">
        <v>1518105501</v>
      </c>
      <c r="M18" s="141"/>
      <c r="N18" s="143"/>
      <c r="O18" s="143"/>
      <c r="P18" s="135"/>
      <c r="Q18" s="135"/>
      <c r="R18" s="135"/>
      <c r="S18" s="135"/>
      <c r="T18" s="135"/>
      <c r="U18" s="135"/>
      <c r="V18" s="135"/>
      <c r="W18" s="135"/>
    </row>
    <row r="19" spans="1:23" ht="11.25" customHeight="1">
      <c r="A19" s="122">
        <v>4</v>
      </c>
      <c r="B19" s="141" t="s">
        <v>43</v>
      </c>
      <c r="C19" s="142">
        <v>1127080</v>
      </c>
      <c r="D19" s="142">
        <v>23886193085</v>
      </c>
      <c r="E19" s="130">
        <v>32462</v>
      </c>
      <c r="F19" s="130">
        <v>286571546</v>
      </c>
      <c r="G19" s="142">
        <v>1159542</v>
      </c>
      <c r="H19" s="142">
        <v>24172764631</v>
      </c>
      <c r="I19" s="142">
        <v>17694177761</v>
      </c>
      <c r="J19" s="142">
        <v>5533473894</v>
      </c>
      <c r="K19" s="142">
        <v>0</v>
      </c>
      <c r="L19" s="406">
        <v>945112976</v>
      </c>
      <c r="M19" s="141"/>
      <c r="N19" s="143"/>
      <c r="O19" s="143"/>
      <c r="P19" s="135"/>
      <c r="Q19" s="135"/>
      <c r="R19" s="135"/>
      <c r="S19" s="135"/>
      <c r="T19" s="135"/>
      <c r="U19" s="135"/>
      <c r="V19" s="135"/>
      <c r="W19" s="135"/>
    </row>
    <row r="20" spans="1:23" ht="11.25" customHeight="1">
      <c r="A20" s="122">
        <v>5</v>
      </c>
      <c r="B20" s="141" t="s">
        <v>44</v>
      </c>
      <c r="C20" s="142">
        <v>1622520</v>
      </c>
      <c r="D20" s="142">
        <v>34125065075</v>
      </c>
      <c r="E20" s="130">
        <v>68942</v>
      </c>
      <c r="F20" s="130">
        <v>599823074</v>
      </c>
      <c r="G20" s="142">
        <v>1691462</v>
      </c>
      <c r="H20" s="142">
        <v>34724888149</v>
      </c>
      <c r="I20" s="142">
        <v>25342519952</v>
      </c>
      <c r="J20" s="142">
        <v>8043697423</v>
      </c>
      <c r="K20" s="142">
        <v>0</v>
      </c>
      <c r="L20" s="406">
        <v>1338670774</v>
      </c>
      <c r="M20" s="141"/>
      <c r="N20" s="143"/>
      <c r="O20" s="143"/>
      <c r="P20" s="135"/>
      <c r="Q20" s="135"/>
      <c r="R20" s="135"/>
      <c r="S20" s="135"/>
      <c r="T20" s="135"/>
      <c r="U20" s="135"/>
      <c r="V20" s="135"/>
      <c r="W20" s="135"/>
    </row>
    <row r="21" spans="1:23" ht="11.25" customHeight="1">
      <c r="A21" s="122">
        <v>6</v>
      </c>
      <c r="B21" s="141" t="s">
        <v>45</v>
      </c>
      <c r="C21" s="142">
        <v>202988</v>
      </c>
      <c r="D21" s="142">
        <v>4650145091</v>
      </c>
      <c r="E21" s="130">
        <v>7233</v>
      </c>
      <c r="F21" s="130">
        <v>58492972</v>
      </c>
      <c r="G21" s="142">
        <v>210221</v>
      </c>
      <c r="H21" s="142">
        <v>4708638063</v>
      </c>
      <c r="I21" s="142">
        <v>3435417667</v>
      </c>
      <c r="J21" s="142">
        <v>1130165224</v>
      </c>
      <c r="K21" s="142">
        <v>0</v>
      </c>
      <c r="L21" s="406">
        <v>143055172</v>
      </c>
      <c r="M21" s="141"/>
      <c r="N21" s="143"/>
      <c r="O21" s="143"/>
      <c r="P21" s="135"/>
      <c r="Q21" s="135"/>
      <c r="R21" s="135"/>
      <c r="S21" s="135"/>
      <c r="T21" s="135"/>
      <c r="U21" s="135"/>
      <c r="V21" s="135"/>
      <c r="W21" s="135"/>
    </row>
    <row r="22" spans="1:23" ht="11.25" customHeight="1">
      <c r="A22" s="122">
        <v>7</v>
      </c>
      <c r="B22" s="141" t="s">
        <v>46</v>
      </c>
      <c r="C22" s="142">
        <v>366832</v>
      </c>
      <c r="D22" s="142">
        <v>7233301470</v>
      </c>
      <c r="E22" s="130">
        <v>14718</v>
      </c>
      <c r="F22" s="130">
        <v>119505449</v>
      </c>
      <c r="G22" s="142">
        <v>381550</v>
      </c>
      <c r="H22" s="142">
        <v>7352806919</v>
      </c>
      <c r="I22" s="142">
        <v>5363279297</v>
      </c>
      <c r="J22" s="142">
        <v>1748795749</v>
      </c>
      <c r="K22" s="142">
        <v>0</v>
      </c>
      <c r="L22" s="406">
        <v>240731873</v>
      </c>
      <c r="M22" s="141"/>
      <c r="N22" s="143"/>
      <c r="O22" s="143"/>
      <c r="P22" s="135"/>
      <c r="Q22" s="135"/>
      <c r="R22" s="135"/>
      <c r="S22" s="135"/>
      <c r="T22" s="135"/>
      <c r="U22" s="135"/>
      <c r="V22" s="135"/>
      <c r="W22" s="135"/>
    </row>
    <row r="23" spans="1:23" ht="11.25" customHeight="1">
      <c r="A23" s="122">
        <v>8</v>
      </c>
      <c r="B23" s="141" t="s">
        <v>47</v>
      </c>
      <c r="C23" s="142">
        <v>708824</v>
      </c>
      <c r="D23" s="142">
        <v>15532109480</v>
      </c>
      <c r="E23" s="130">
        <v>29450</v>
      </c>
      <c r="F23" s="130">
        <v>295370214</v>
      </c>
      <c r="G23" s="142">
        <v>738274</v>
      </c>
      <c r="H23" s="142">
        <v>15827479694</v>
      </c>
      <c r="I23" s="142">
        <v>11608439589</v>
      </c>
      <c r="J23" s="142">
        <v>3681708597</v>
      </c>
      <c r="K23" s="142">
        <v>0</v>
      </c>
      <c r="L23" s="406">
        <v>537331508</v>
      </c>
      <c r="M23" s="141"/>
      <c r="N23" s="143"/>
      <c r="O23" s="143"/>
      <c r="P23" s="135"/>
      <c r="Q23" s="135"/>
      <c r="R23" s="135"/>
      <c r="S23" s="135"/>
      <c r="T23" s="135"/>
      <c r="U23" s="135"/>
      <c r="V23" s="135"/>
      <c r="W23" s="135"/>
    </row>
    <row r="24" spans="1:23" ht="11.25" customHeight="1">
      <c r="A24" s="122">
        <v>9</v>
      </c>
      <c r="B24" s="141" t="s">
        <v>48</v>
      </c>
      <c r="C24" s="142">
        <v>115694</v>
      </c>
      <c r="D24" s="142">
        <v>3163316429</v>
      </c>
      <c r="E24" s="130">
        <v>3249</v>
      </c>
      <c r="F24" s="130">
        <v>30430171</v>
      </c>
      <c r="G24" s="142">
        <v>118943</v>
      </c>
      <c r="H24" s="142">
        <v>3193746600</v>
      </c>
      <c r="I24" s="142">
        <v>2345558874</v>
      </c>
      <c r="J24" s="142">
        <v>727033905</v>
      </c>
      <c r="K24" s="142">
        <v>0</v>
      </c>
      <c r="L24" s="406">
        <v>121153821</v>
      </c>
      <c r="M24" s="141"/>
      <c r="N24" s="143"/>
      <c r="O24" s="143"/>
      <c r="P24" s="135"/>
      <c r="Q24" s="135"/>
      <c r="R24" s="135"/>
      <c r="S24" s="135"/>
      <c r="T24" s="135"/>
      <c r="U24" s="135"/>
      <c r="V24" s="135"/>
      <c r="W24" s="135"/>
    </row>
    <row r="25" spans="1:23" s="144" customFormat="1" ht="11.25" customHeight="1">
      <c r="A25" s="122">
        <v>11</v>
      </c>
      <c r="B25" s="141" t="s">
        <v>50</v>
      </c>
      <c r="C25" s="142">
        <v>1124943</v>
      </c>
      <c r="D25" s="142">
        <v>22949830455</v>
      </c>
      <c r="E25" s="130">
        <v>27248</v>
      </c>
      <c r="F25" s="130">
        <v>242765622</v>
      </c>
      <c r="G25" s="142">
        <v>1152191</v>
      </c>
      <c r="H25" s="142">
        <v>23192596077</v>
      </c>
      <c r="I25" s="142">
        <v>16988965869</v>
      </c>
      <c r="J25" s="142">
        <v>5260106196</v>
      </c>
      <c r="K25" s="142">
        <v>0</v>
      </c>
      <c r="L25" s="406">
        <v>943524012</v>
      </c>
      <c r="M25" s="141"/>
      <c r="N25" s="143"/>
      <c r="O25" s="143"/>
      <c r="P25" s="143"/>
      <c r="Q25" s="143"/>
      <c r="R25" s="143"/>
      <c r="S25" s="143"/>
      <c r="T25" s="143"/>
      <c r="U25" s="143"/>
      <c r="V25" s="143"/>
      <c r="W25" s="143"/>
    </row>
    <row r="26" spans="1:23" ht="14.25" customHeight="1">
      <c r="A26" s="122">
        <v>13</v>
      </c>
      <c r="B26" s="141" t="s">
        <v>51</v>
      </c>
      <c r="C26" s="142">
        <v>175375</v>
      </c>
      <c r="D26" s="142">
        <v>4443990839</v>
      </c>
      <c r="E26" s="130">
        <v>4968</v>
      </c>
      <c r="F26" s="130">
        <v>42049063</v>
      </c>
      <c r="G26" s="142">
        <v>180343</v>
      </c>
      <c r="H26" s="142">
        <v>4486039902</v>
      </c>
      <c r="I26" s="142">
        <v>3291775289</v>
      </c>
      <c r="J26" s="142">
        <v>1040661163</v>
      </c>
      <c r="K26" s="142">
        <v>0</v>
      </c>
      <c r="L26" s="406">
        <v>153603450</v>
      </c>
      <c r="M26" s="141"/>
      <c r="N26" s="143"/>
      <c r="O26" s="143"/>
      <c r="P26" s="135"/>
      <c r="Q26" s="135"/>
      <c r="R26" s="135"/>
      <c r="S26" s="135"/>
      <c r="T26" s="135"/>
      <c r="U26" s="135"/>
      <c r="V26" s="135"/>
      <c r="W26" s="135"/>
    </row>
    <row r="27" spans="1:23" ht="11.25" customHeight="1">
      <c r="A27" s="122">
        <v>14</v>
      </c>
      <c r="B27" s="141" t="s">
        <v>52</v>
      </c>
      <c r="C27" s="142">
        <v>167049</v>
      </c>
      <c r="D27" s="142">
        <v>3687913134</v>
      </c>
      <c r="E27" s="130">
        <v>3714</v>
      </c>
      <c r="F27" s="130">
        <v>24991212</v>
      </c>
      <c r="G27" s="142">
        <v>170763</v>
      </c>
      <c r="H27" s="142">
        <v>3712904346</v>
      </c>
      <c r="I27" s="142">
        <v>2716338564</v>
      </c>
      <c r="J27" s="142">
        <v>869556995</v>
      </c>
      <c r="K27" s="142">
        <v>0</v>
      </c>
      <c r="L27" s="406">
        <v>127008787</v>
      </c>
      <c r="M27" s="141"/>
      <c r="N27" s="143"/>
      <c r="O27" s="143"/>
      <c r="P27" s="135"/>
      <c r="Q27" s="135"/>
      <c r="R27" s="135"/>
      <c r="S27" s="135"/>
      <c r="T27" s="135"/>
      <c r="U27" s="135"/>
      <c r="V27" s="135"/>
      <c r="W27" s="135"/>
    </row>
    <row r="28" spans="1:23" ht="11.25" customHeight="1">
      <c r="A28" s="122">
        <v>15</v>
      </c>
      <c r="B28" s="123" t="s">
        <v>187</v>
      </c>
      <c r="C28" s="142">
        <v>871016</v>
      </c>
      <c r="D28" s="142">
        <v>17859231711</v>
      </c>
      <c r="E28" s="130">
        <v>31861</v>
      </c>
      <c r="F28" s="130">
        <v>276087438</v>
      </c>
      <c r="G28" s="142">
        <v>902877</v>
      </c>
      <c r="H28" s="142">
        <v>18135319149</v>
      </c>
      <c r="I28" s="142">
        <v>13284141137</v>
      </c>
      <c r="J28" s="142">
        <v>4053111991</v>
      </c>
      <c r="K28" s="142">
        <v>0</v>
      </c>
      <c r="L28" s="406">
        <v>798066021</v>
      </c>
      <c r="M28" s="123"/>
      <c r="N28" s="143"/>
      <c r="O28" s="143"/>
      <c r="P28" s="135"/>
      <c r="Q28" s="135"/>
      <c r="R28" s="135"/>
      <c r="S28" s="135"/>
      <c r="T28" s="135"/>
      <c r="U28" s="135"/>
      <c r="V28" s="135"/>
      <c r="W28" s="135"/>
    </row>
    <row r="29" spans="1:23" ht="11.25" customHeight="1">
      <c r="A29" s="122">
        <v>16</v>
      </c>
      <c r="B29" s="141" t="s">
        <v>54</v>
      </c>
      <c r="C29" s="142">
        <v>343269</v>
      </c>
      <c r="D29" s="142">
        <v>7966009808</v>
      </c>
      <c r="E29" s="130">
        <v>9910</v>
      </c>
      <c r="F29" s="130">
        <v>80308673</v>
      </c>
      <c r="G29" s="142">
        <v>353179</v>
      </c>
      <c r="H29" s="142">
        <v>8046318481</v>
      </c>
      <c r="I29" s="142">
        <v>5890832891</v>
      </c>
      <c r="J29" s="142">
        <v>1864250113</v>
      </c>
      <c r="K29" s="142">
        <v>0</v>
      </c>
      <c r="L29" s="406">
        <v>291235477</v>
      </c>
      <c r="M29" s="141"/>
      <c r="N29" s="143"/>
      <c r="O29" s="143"/>
      <c r="P29" s="135"/>
      <c r="Q29" s="135"/>
      <c r="R29" s="135"/>
      <c r="S29" s="135"/>
      <c r="T29" s="135"/>
      <c r="U29" s="135"/>
      <c r="V29" s="135"/>
      <c r="W29" s="135"/>
    </row>
    <row r="30" spans="1:23" ht="11.25" customHeight="1">
      <c r="A30" s="122">
        <v>17</v>
      </c>
      <c r="B30" s="123" t="s">
        <v>55</v>
      </c>
      <c r="C30" s="142">
        <v>396504</v>
      </c>
      <c r="D30" s="142">
        <v>8327411729</v>
      </c>
      <c r="E30" s="130">
        <v>10162</v>
      </c>
      <c r="F30" s="130">
        <v>87463222</v>
      </c>
      <c r="G30" s="142">
        <v>406666</v>
      </c>
      <c r="H30" s="142">
        <v>8414874951</v>
      </c>
      <c r="I30" s="142">
        <v>6154327819</v>
      </c>
      <c r="J30" s="142">
        <v>1961589323</v>
      </c>
      <c r="K30" s="142">
        <v>0</v>
      </c>
      <c r="L30" s="406">
        <v>298957809</v>
      </c>
      <c r="M30" s="123"/>
      <c r="N30" s="143"/>
      <c r="O30" s="143"/>
      <c r="P30" s="135"/>
      <c r="Q30" s="135"/>
      <c r="R30" s="135"/>
      <c r="S30" s="135"/>
      <c r="T30" s="135"/>
      <c r="U30" s="135"/>
      <c r="V30" s="135"/>
      <c r="W30" s="135"/>
    </row>
    <row r="31" spans="1:23" ht="11.25" customHeight="1">
      <c r="A31" s="122">
        <v>18</v>
      </c>
      <c r="B31" s="123" t="s">
        <v>56</v>
      </c>
      <c r="C31" s="142">
        <v>581712</v>
      </c>
      <c r="D31" s="142">
        <v>12957632437</v>
      </c>
      <c r="E31" s="130">
        <v>19869</v>
      </c>
      <c r="F31" s="130">
        <v>178828823</v>
      </c>
      <c r="G31" s="142">
        <v>601581</v>
      </c>
      <c r="H31" s="142">
        <v>13136461260</v>
      </c>
      <c r="I31" s="142">
        <v>9651391474</v>
      </c>
      <c r="J31" s="142">
        <v>3084588547</v>
      </c>
      <c r="K31" s="142">
        <v>0</v>
      </c>
      <c r="L31" s="406">
        <v>400481239</v>
      </c>
      <c r="M31" s="123"/>
      <c r="N31" s="143"/>
      <c r="O31" s="143"/>
      <c r="P31" s="135"/>
      <c r="Q31" s="135"/>
      <c r="R31" s="135"/>
      <c r="S31" s="135"/>
      <c r="T31" s="135"/>
      <c r="U31" s="135"/>
      <c r="V31" s="135"/>
      <c r="W31" s="135"/>
    </row>
    <row r="32" spans="1:23" ht="11.25" customHeight="1">
      <c r="A32" s="122">
        <v>19</v>
      </c>
      <c r="B32" s="123" t="s">
        <v>57</v>
      </c>
      <c r="C32" s="142">
        <v>183651</v>
      </c>
      <c r="D32" s="142">
        <v>4264653259</v>
      </c>
      <c r="E32" s="130">
        <v>5609</v>
      </c>
      <c r="F32" s="130">
        <v>44260856</v>
      </c>
      <c r="G32" s="142">
        <v>189260</v>
      </c>
      <c r="H32" s="142">
        <v>4308914115</v>
      </c>
      <c r="I32" s="142">
        <v>3142327562</v>
      </c>
      <c r="J32" s="142">
        <v>1003014448</v>
      </c>
      <c r="K32" s="142">
        <v>0</v>
      </c>
      <c r="L32" s="406">
        <v>163572105</v>
      </c>
      <c r="M32" s="123"/>
      <c r="N32" s="143"/>
      <c r="O32" s="143"/>
      <c r="P32" s="135"/>
      <c r="Q32" s="135"/>
      <c r="R32" s="135"/>
      <c r="S32" s="135"/>
      <c r="T32" s="135"/>
      <c r="U32" s="135"/>
      <c r="V32" s="135"/>
      <c r="W32" s="135"/>
    </row>
    <row r="33" spans="1:23" ht="11.25" customHeight="1">
      <c r="A33" s="122">
        <v>20</v>
      </c>
      <c r="B33" s="123" t="s">
        <v>58</v>
      </c>
      <c r="C33" s="142">
        <v>352602</v>
      </c>
      <c r="D33" s="142">
        <v>7831986242</v>
      </c>
      <c r="E33" s="130">
        <v>8613</v>
      </c>
      <c r="F33" s="130">
        <v>75164539</v>
      </c>
      <c r="G33" s="142">
        <v>361215</v>
      </c>
      <c r="H33" s="142">
        <v>7907150781</v>
      </c>
      <c r="I33" s="142">
        <v>5752139957</v>
      </c>
      <c r="J33" s="142">
        <v>1879363727</v>
      </c>
      <c r="K33" s="142">
        <v>0</v>
      </c>
      <c r="L33" s="406">
        <v>275647097</v>
      </c>
      <c r="M33" s="123"/>
      <c r="N33" s="143"/>
      <c r="O33" s="143"/>
      <c r="P33" s="135"/>
      <c r="Q33" s="135"/>
      <c r="R33" s="135"/>
      <c r="S33" s="135"/>
      <c r="T33" s="135"/>
      <c r="U33" s="135"/>
      <c r="V33" s="135"/>
      <c r="W33" s="135"/>
    </row>
    <row r="34" spans="1:23" s="144" customFormat="1" ht="11.25" customHeight="1">
      <c r="A34" s="122">
        <v>21</v>
      </c>
      <c r="B34" s="123" t="s">
        <v>59</v>
      </c>
      <c r="C34" s="142">
        <v>188481</v>
      </c>
      <c r="D34" s="142">
        <v>4018788915</v>
      </c>
      <c r="E34" s="130">
        <v>4516</v>
      </c>
      <c r="F34" s="130">
        <v>39804264</v>
      </c>
      <c r="G34" s="142">
        <v>192997</v>
      </c>
      <c r="H34" s="142">
        <v>4058593179</v>
      </c>
      <c r="I34" s="142">
        <v>2962902861</v>
      </c>
      <c r="J34" s="142">
        <v>962579507</v>
      </c>
      <c r="K34" s="142">
        <v>0</v>
      </c>
      <c r="L34" s="406">
        <v>133110811</v>
      </c>
      <c r="M34" s="123"/>
      <c r="N34" s="143"/>
      <c r="O34" s="143"/>
      <c r="P34" s="143"/>
      <c r="Q34" s="143"/>
      <c r="R34" s="143"/>
      <c r="S34" s="143"/>
      <c r="T34" s="143"/>
      <c r="U34" s="143"/>
      <c r="V34" s="143"/>
      <c r="W34" s="143"/>
    </row>
    <row r="35" spans="1:23" ht="11.25" customHeight="1">
      <c r="A35" s="122">
        <v>22</v>
      </c>
      <c r="B35" s="123" t="s">
        <v>188</v>
      </c>
      <c r="C35" s="142">
        <v>114552</v>
      </c>
      <c r="D35" s="142">
        <v>2653213466</v>
      </c>
      <c r="E35" s="130">
        <v>3719</v>
      </c>
      <c r="F35" s="130">
        <v>32754596</v>
      </c>
      <c r="G35" s="142">
        <v>118271</v>
      </c>
      <c r="H35" s="142">
        <v>2685968062</v>
      </c>
      <c r="I35" s="142">
        <v>1975896950</v>
      </c>
      <c r="J35" s="142">
        <v>641053997</v>
      </c>
      <c r="K35" s="142">
        <v>0</v>
      </c>
      <c r="L35" s="406">
        <v>69017115</v>
      </c>
      <c r="M35" s="123"/>
      <c r="N35" s="143"/>
      <c r="O35" s="143"/>
      <c r="P35" s="135"/>
      <c r="Q35" s="135"/>
      <c r="R35" s="135"/>
      <c r="S35" s="135"/>
      <c r="T35" s="135"/>
      <c r="U35" s="135"/>
      <c r="V35" s="135"/>
      <c r="W35" s="135"/>
    </row>
    <row r="36" spans="1:23" ht="14.25" customHeight="1">
      <c r="A36" s="122">
        <v>24</v>
      </c>
      <c r="B36" s="123" t="s">
        <v>555</v>
      </c>
      <c r="C36" s="142">
        <v>134856</v>
      </c>
      <c r="D36" s="142">
        <v>3015206499</v>
      </c>
      <c r="E36" s="130">
        <v>3431</v>
      </c>
      <c r="F36" s="130">
        <v>27031249</v>
      </c>
      <c r="G36" s="142">
        <v>138287</v>
      </c>
      <c r="H36" s="142">
        <v>3042237748</v>
      </c>
      <c r="I36" s="142">
        <v>2213017695</v>
      </c>
      <c r="J36" s="142">
        <v>729963086</v>
      </c>
      <c r="K36" s="142">
        <v>0</v>
      </c>
      <c r="L36" s="406">
        <v>99256967</v>
      </c>
      <c r="M36" s="141"/>
      <c r="N36" s="143"/>
      <c r="O36" s="143"/>
      <c r="P36" s="135"/>
      <c r="Q36" s="135"/>
      <c r="R36" s="135"/>
      <c r="S36" s="135"/>
      <c r="T36" s="135"/>
      <c r="U36" s="135"/>
      <c r="V36" s="135"/>
      <c r="W36" s="135"/>
    </row>
    <row r="37" spans="1:23" ht="11.25" customHeight="1">
      <c r="A37" s="122">
        <v>27</v>
      </c>
      <c r="B37" s="123" t="s">
        <v>556</v>
      </c>
      <c r="C37" s="142">
        <v>81692</v>
      </c>
      <c r="D37" s="142">
        <v>1902089527</v>
      </c>
      <c r="E37" s="130">
        <v>2185</v>
      </c>
      <c r="F37" s="130">
        <v>13236478</v>
      </c>
      <c r="G37" s="142">
        <v>83877</v>
      </c>
      <c r="H37" s="142">
        <v>1915326005</v>
      </c>
      <c r="I37" s="142">
        <v>1398369663</v>
      </c>
      <c r="J37" s="142">
        <v>455912024</v>
      </c>
      <c r="K37" s="142">
        <v>0</v>
      </c>
      <c r="L37" s="406">
        <v>61044318</v>
      </c>
      <c r="M37" s="123"/>
      <c r="N37" s="143"/>
      <c r="O37" s="143"/>
      <c r="P37" s="135"/>
      <c r="Q37" s="135"/>
      <c r="R37" s="135"/>
      <c r="S37" s="135"/>
      <c r="T37" s="135"/>
      <c r="U37" s="135"/>
      <c r="V37" s="135"/>
      <c r="W37" s="135"/>
    </row>
    <row r="38" spans="1:23" s="144" customFormat="1" ht="11.25" customHeight="1">
      <c r="A38" s="122">
        <v>31</v>
      </c>
      <c r="B38" s="123" t="s">
        <v>62</v>
      </c>
      <c r="C38" s="142">
        <v>142804</v>
      </c>
      <c r="D38" s="142">
        <v>3125141384</v>
      </c>
      <c r="E38" s="130">
        <v>3550</v>
      </c>
      <c r="F38" s="130">
        <v>30016506</v>
      </c>
      <c r="G38" s="142">
        <v>146354</v>
      </c>
      <c r="H38" s="142">
        <v>3155157890</v>
      </c>
      <c r="I38" s="142">
        <v>2310408605</v>
      </c>
      <c r="J38" s="142">
        <v>736997799</v>
      </c>
      <c r="K38" s="142">
        <v>0</v>
      </c>
      <c r="L38" s="406">
        <v>107751486</v>
      </c>
      <c r="M38" s="123"/>
      <c r="N38" s="143"/>
      <c r="O38" s="143"/>
      <c r="P38" s="143"/>
      <c r="Q38" s="143"/>
      <c r="R38" s="143"/>
      <c r="S38" s="143"/>
      <c r="T38" s="143"/>
      <c r="U38" s="143"/>
      <c r="V38" s="143"/>
      <c r="W38" s="143"/>
    </row>
    <row r="39" spans="1:23" ht="11.25" customHeight="1">
      <c r="A39" s="122">
        <v>32</v>
      </c>
      <c r="B39" s="123" t="s">
        <v>63</v>
      </c>
      <c r="C39" s="142">
        <v>139534</v>
      </c>
      <c r="D39" s="142">
        <v>3241299166</v>
      </c>
      <c r="E39" s="130">
        <v>3101</v>
      </c>
      <c r="F39" s="130">
        <v>32043385</v>
      </c>
      <c r="G39" s="142">
        <v>142635</v>
      </c>
      <c r="H39" s="142">
        <v>3273342551</v>
      </c>
      <c r="I39" s="142">
        <v>2406625935</v>
      </c>
      <c r="J39" s="142">
        <v>753389965</v>
      </c>
      <c r="K39" s="142">
        <v>0</v>
      </c>
      <c r="L39" s="406">
        <v>113326651</v>
      </c>
      <c r="M39" s="123"/>
      <c r="N39" s="143"/>
      <c r="O39" s="143"/>
      <c r="P39" s="135"/>
      <c r="Q39" s="135"/>
      <c r="R39" s="135"/>
      <c r="S39" s="135"/>
      <c r="T39" s="135"/>
      <c r="U39" s="135"/>
      <c r="V39" s="135"/>
      <c r="W39" s="135"/>
    </row>
    <row r="40" spans="1:23" ht="11.25" customHeight="1">
      <c r="A40" s="122">
        <v>37</v>
      </c>
      <c r="B40" s="123" t="s">
        <v>64</v>
      </c>
      <c r="C40" s="142">
        <v>57168</v>
      </c>
      <c r="D40" s="142">
        <v>1221310993</v>
      </c>
      <c r="E40" s="130">
        <v>1305</v>
      </c>
      <c r="F40" s="130">
        <v>13509036</v>
      </c>
      <c r="G40" s="142">
        <v>58473</v>
      </c>
      <c r="H40" s="142">
        <v>1234820029</v>
      </c>
      <c r="I40" s="142">
        <v>899222317</v>
      </c>
      <c r="J40" s="142">
        <v>293108503</v>
      </c>
      <c r="K40" s="142">
        <v>0</v>
      </c>
      <c r="L40" s="406">
        <v>42489209</v>
      </c>
      <c r="M40" s="123"/>
      <c r="N40" s="143"/>
      <c r="O40" s="143"/>
      <c r="P40" s="135"/>
      <c r="Q40" s="135"/>
      <c r="R40" s="135"/>
      <c r="S40" s="135"/>
      <c r="T40" s="135"/>
      <c r="U40" s="135"/>
      <c r="V40" s="135"/>
      <c r="W40" s="135"/>
    </row>
    <row r="41" spans="1:23" ht="11.25" customHeight="1">
      <c r="A41" s="122">
        <v>39</v>
      </c>
      <c r="B41" s="123" t="s">
        <v>65</v>
      </c>
      <c r="C41" s="142">
        <v>76376</v>
      </c>
      <c r="D41" s="142">
        <v>1590465746</v>
      </c>
      <c r="E41" s="130">
        <v>1915</v>
      </c>
      <c r="F41" s="130">
        <v>15297211</v>
      </c>
      <c r="G41" s="142">
        <v>78291</v>
      </c>
      <c r="H41" s="142">
        <v>1605762957</v>
      </c>
      <c r="I41" s="142">
        <v>1175395044</v>
      </c>
      <c r="J41" s="142">
        <v>372004692</v>
      </c>
      <c r="K41" s="142">
        <v>0</v>
      </c>
      <c r="L41" s="406">
        <v>58363221</v>
      </c>
      <c r="M41" s="123"/>
      <c r="N41" s="143"/>
      <c r="O41" s="143"/>
      <c r="P41" s="135"/>
      <c r="Q41" s="135"/>
      <c r="R41" s="135"/>
      <c r="S41" s="135"/>
      <c r="T41" s="135"/>
      <c r="U41" s="135"/>
      <c r="V41" s="135"/>
      <c r="W41" s="135"/>
    </row>
    <row r="42" spans="1:23" ht="11.25" customHeight="1">
      <c r="A42" s="122">
        <v>40</v>
      </c>
      <c r="B42" s="123" t="s">
        <v>557</v>
      </c>
      <c r="C42" s="142">
        <v>47470</v>
      </c>
      <c r="D42" s="142">
        <v>1153839096</v>
      </c>
      <c r="E42" s="130">
        <v>1318</v>
      </c>
      <c r="F42" s="130">
        <v>8245864</v>
      </c>
      <c r="G42" s="142">
        <v>48788</v>
      </c>
      <c r="H42" s="142">
        <v>1162084960</v>
      </c>
      <c r="I42" s="142">
        <v>848280922</v>
      </c>
      <c r="J42" s="142">
        <v>271034832</v>
      </c>
      <c r="K42" s="142">
        <v>0</v>
      </c>
      <c r="L42" s="406">
        <v>42769206</v>
      </c>
      <c r="M42" s="123"/>
      <c r="N42" s="143"/>
      <c r="O42" s="143"/>
      <c r="P42" s="135"/>
      <c r="Q42" s="135"/>
      <c r="R42" s="135"/>
      <c r="S42" s="135"/>
      <c r="T42" s="135"/>
      <c r="U42" s="135"/>
      <c r="V42" s="135"/>
      <c r="W42" s="135"/>
    </row>
    <row r="43" spans="1:23" s="144" customFormat="1" ht="11.25" customHeight="1">
      <c r="A43" s="122">
        <v>42</v>
      </c>
      <c r="B43" s="123" t="s">
        <v>66</v>
      </c>
      <c r="C43" s="142">
        <v>123517</v>
      </c>
      <c r="D43" s="142">
        <v>2586287977</v>
      </c>
      <c r="E43" s="130">
        <v>2969</v>
      </c>
      <c r="F43" s="130">
        <v>26977959</v>
      </c>
      <c r="G43" s="142">
        <v>126486</v>
      </c>
      <c r="H43" s="142">
        <v>2613265936</v>
      </c>
      <c r="I43" s="142">
        <v>1910140069</v>
      </c>
      <c r="J43" s="142">
        <v>611748516</v>
      </c>
      <c r="K43" s="142">
        <v>0</v>
      </c>
      <c r="L43" s="406">
        <v>91377351</v>
      </c>
      <c r="M43" s="123"/>
      <c r="N43" s="143"/>
      <c r="O43" s="143"/>
      <c r="P43" s="143"/>
      <c r="Q43" s="143"/>
      <c r="R43" s="143"/>
      <c r="S43" s="143"/>
      <c r="T43" s="143"/>
      <c r="U43" s="143"/>
      <c r="V43" s="143"/>
      <c r="W43" s="143"/>
    </row>
    <row r="44" spans="1:23" s="144" customFormat="1" ht="11.25" customHeight="1">
      <c r="A44" s="122">
        <v>43</v>
      </c>
      <c r="B44" s="123" t="s">
        <v>540</v>
      </c>
      <c r="C44" s="142">
        <v>324811</v>
      </c>
      <c r="D44" s="142">
        <v>7161244863</v>
      </c>
      <c r="E44" s="130">
        <v>7505</v>
      </c>
      <c r="F44" s="130">
        <v>64665761</v>
      </c>
      <c r="G44" s="142">
        <v>332316</v>
      </c>
      <c r="H44" s="142">
        <v>7225910624</v>
      </c>
      <c r="I44" s="142">
        <v>5289555603</v>
      </c>
      <c r="J44" s="142">
        <v>1696248829</v>
      </c>
      <c r="K44" s="142">
        <v>0</v>
      </c>
      <c r="L44" s="406">
        <v>240106192</v>
      </c>
      <c r="M44" s="123"/>
      <c r="N44" s="143"/>
      <c r="O44" s="143"/>
      <c r="P44" s="135"/>
      <c r="Q44" s="135"/>
      <c r="R44" s="143"/>
      <c r="S44" s="143"/>
      <c r="T44" s="143"/>
      <c r="U44" s="143"/>
      <c r="V44" s="143"/>
      <c r="W44" s="143"/>
    </row>
    <row r="45" spans="1:23" s="144" customFormat="1" ht="11.25" customHeight="1">
      <c r="A45" s="122">
        <v>45</v>
      </c>
      <c r="B45" s="123" t="s">
        <v>67</v>
      </c>
      <c r="C45" s="142">
        <v>63271</v>
      </c>
      <c r="D45" s="142">
        <v>1769269157</v>
      </c>
      <c r="E45" s="130">
        <v>1772</v>
      </c>
      <c r="F45" s="130">
        <v>14693142</v>
      </c>
      <c r="G45" s="142">
        <v>65043</v>
      </c>
      <c r="H45" s="142">
        <v>1783962299</v>
      </c>
      <c r="I45" s="142">
        <v>1306667530</v>
      </c>
      <c r="J45" s="142">
        <v>421558997</v>
      </c>
      <c r="K45" s="142">
        <v>0</v>
      </c>
      <c r="L45" s="406">
        <v>55735772</v>
      </c>
      <c r="M45" s="123"/>
      <c r="N45" s="143"/>
      <c r="O45" s="143"/>
      <c r="P45" s="135"/>
      <c r="Q45" s="135"/>
      <c r="R45" s="143"/>
      <c r="S45" s="143"/>
      <c r="T45" s="143"/>
      <c r="U45" s="143"/>
      <c r="V45" s="143"/>
      <c r="W45" s="143"/>
    </row>
    <row r="46" spans="1:23" s="144" customFormat="1" ht="14.25" customHeight="1">
      <c r="A46" s="122">
        <v>46</v>
      </c>
      <c r="B46" s="123" t="s">
        <v>68</v>
      </c>
      <c r="C46" s="142">
        <v>67743</v>
      </c>
      <c r="D46" s="142">
        <v>1721199971</v>
      </c>
      <c r="E46" s="130">
        <v>1238</v>
      </c>
      <c r="F46" s="130">
        <v>14379604</v>
      </c>
      <c r="G46" s="142">
        <v>68981</v>
      </c>
      <c r="H46" s="142">
        <v>1735579575</v>
      </c>
      <c r="I46" s="142">
        <v>1264317537</v>
      </c>
      <c r="J46" s="142">
        <v>416018943</v>
      </c>
      <c r="K46" s="142">
        <v>0</v>
      </c>
      <c r="L46" s="406">
        <v>55243095</v>
      </c>
      <c r="M46" s="123"/>
      <c r="N46" s="143"/>
      <c r="O46" s="143"/>
      <c r="P46" s="135"/>
      <c r="Q46" s="135"/>
      <c r="R46" s="143"/>
      <c r="S46" s="143"/>
      <c r="T46" s="143"/>
      <c r="U46" s="143"/>
      <c r="V46" s="143"/>
      <c r="W46" s="143"/>
    </row>
    <row r="47" spans="1:23" s="144" customFormat="1" ht="11.25" customHeight="1">
      <c r="A47" s="145">
        <v>50</v>
      </c>
      <c r="B47" s="146" t="s">
        <v>558</v>
      </c>
      <c r="C47" s="142">
        <v>144893</v>
      </c>
      <c r="D47" s="142">
        <v>3486590261</v>
      </c>
      <c r="E47" s="130">
        <v>3507</v>
      </c>
      <c r="F47" s="130">
        <v>29815422</v>
      </c>
      <c r="G47" s="142">
        <v>148400</v>
      </c>
      <c r="H47" s="142">
        <v>3516405683</v>
      </c>
      <c r="I47" s="142">
        <v>2563348929</v>
      </c>
      <c r="J47" s="142">
        <v>846341519</v>
      </c>
      <c r="K47" s="142">
        <v>0</v>
      </c>
      <c r="L47" s="406">
        <v>106715235</v>
      </c>
      <c r="M47" s="123"/>
      <c r="N47" s="143"/>
      <c r="O47" s="143"/>
      <c r="P47" s="143"/>
      <c r="Q47" s="143"/>
      <c r="R47" s="143"/>
      <c r="S47" s="143"/>
      <c r="T47" s="143"/>
      <c r="U47" s="143"/>
      <c r="V47" s="143"/>
      <c r="W47" s="143"/>
    </row>
    <row r="48" spans="1:23" s="144" customFormat="1" ht="11.25" customHeight="1">
      <c r="A48" s="122">
        <v>57</v>
      </c>
      <c r="B48" s="123" t="s">
        <v>559</v>
      </c>
      <c r="C48" s="142">
        <v>66735</v>
      </c>
      <c r="D48" s="142">
        <v>1679915247</v>
      </c>
      <c r="E48" s="130">
        <v>1025</v>
      </c>
      <c r="F48" s="130">
        <v>8912052</v>
      </c>
      <c r="G48" s="142">
        <v>67760</v>
      </c>
      <c r="H48" s="142">
        <v>1688827299</v>
      </c>
      <c r="I48" s="142">
        <v>1235841082</v>
      </c>
      <c r="J48" s="142">
        <v>402450731</v>
      </c>
      <c r="K48" s="142">
        <v>0</v>
      </c>
      <c r="L48" s="406">
        <v>50535486</v>
      </c>
      <c r="M48" s="123"/>
      <c r="N48" s="143"/>
      <c r="O48" s="143"/>
      <c r="P48" s="135"/>
      <c r="Q48" s="135"/>
      <c r="R48" s="143"/>
      <c r="S48" s="143"/>
      <c r="T48" s="143"/>
      <c r="U48" s="143"/>
      <c r="V48" s="143"/>
      <c r="W48" s="143"/>
    </row>
    <row r="49" spans="1:23" s="144" customFormat="1" ht="11.25" customHeight="1">
      <c r="A49" s="122">
        <v>62</v>
      </c>
      <c r="B49" s="123" t="s">
        <v>560</v>
      </c>
      <c r="C49" s="142">
        <v>51405</v>
      </c>
      <c r="D49" s="142">
        <v>1339126643</v>
      </c>
      <c r="E49" s="130">
        <v>1065</v>
      </c>
      <c r="F49" s="130">
        <v>8428950</v>
      </c>
      <c r="G49" s="142">
        <v>52470</v>
      </c>
      <c r="H49" s="142">
        <v>1347555593</v>
      </c>
      <c r="I49" s="142">
        <v>983332149</v>
      </c>
      <c r="J49" s="142">
        <v>319326482</v>
      </c>
      <c r="K49" s="142">
        <v>0</v>
      </c>
      <c r="L49" s="406">
        <v>44896962</v>
      </c>
      <c r="M49" s="123"/>
      <c r="N49" s="143"/>
      <c r="O49" s="143"/>
      <c r="P49" s="135"/>
      <c r="Q49" s="135"/>
      <c r="R49" s="143"/>
      <c r="S49" s="143"/>
      <c r="T49" s="143"/>
      <c r="U49" s="143"/>
      <c r="V49" s="143"/>
      <c r="W49" s="143"/>
    </row>
    <row r="50" spans="1:23" ht="11.25" customHeight="1">
      <c r="A50" s="122">
        <v>65</v>
      </c>
      <c r="B50" s="123" t="s">
        <v>190</v>
      </c>
      <c r="C50" s="142">
        <v>93560</v>
      </c>
      <c r="D50" s="142">
        <v>2432555389</v>
      </c>
      <c r="E50" s="130">
        <v>1726</v>
      </c>
      <c r="F50" s="130">
        <v>14596788</v>
      </c>
      <c r="G50" s="142">
        <v>95286</v>
      </c>
      <c r="H50" s="142">
        <v>2447152177</v>
      </c>
      <c r="I50" s="142">
        <v>1782561531</v>
      </c>
      <c r="J50" s="142">
        <v>588800679</v>
      </c>
      <c r="K50" s="142">
        <v>0</v>
      </c>
      <c r="L50" s="406">
        <v>75789967</v>
      </c>
      <c r="M50" s="123"/>
      <c r="N50" s="143"/>
      <c r="O50" s="143"/>
      <c r="P50" s="135"/>
      <c r="Q50" s="135"/>
      <c r="R50" s="135"/>
      <c r="S50" s="135"/>
      <c r="T50" s="135"/>
      <c r="U50" s="135"/>
      <c r="V50" s="135"/>
      <c r="W50" s="135"/>
    </row>
    <row r="51" spans="1:23" ht="11.25" customHeight="1">
      <c r="A51" s="122">
        <v>70</v>
      </c>
      <c r="B51" s="123" t="s">
        <v>561</v>
      </c>
      <c r="C51" s="142">
        <v>115122</v>
      </c>
      <c r="D51" s="142">
        <v>2777955348</v>
      </c>
      <c r="E51" s="130">
        <v>1674</v>
      </c>
      <c r="F51" s="130">
        <v>14730535</v>
      </c>
      <c r="G51" s="142">
        <v>116796</v>
      </c>
      <c r="H51" s="142">
        <v>2792685883</v>
      </c>
      <c r="I51" s="142">
        <v>2029063216</v>
      </c>
      <c r="J51" s="142">
        <v>679024083</v>
      </c>
      <c r="K51" s="142">
        <v>0</v>
      </c>
      <c r="L51" s="406">
        <v>84598584</v>
      </c>
      <c r="M51" s="123"/>
      <c r="N51" s="143"/>
      <c r="O51" s="143"/>
      <c r="P51" s="135"/>
      <c r="Q51" s="135"/>
      <c r="R51" s="135"/>
      <c r="S51" s="135"/>
      <c r="T51" s="135"/>
      <c r="U51" s="135"/>
      <c r="V51" s="135"/>
      <c r="W51" s="135"/>
    </row>
    <row r="52" spans="1:23" ht="11.25" customHeight="1">
      <c r="A52" s="122">
        <v>73</v>
      </c>
      <c r="B52" s="123" t="s">
        <v>192</v>
      </c>
      <c r="C52" s="142">
        <v>257434</v>
      </c>
      <c r="D52" s="142">
        <v>5790659516</v>
      </c>
      <c r="E52" s="130">
        <v>6339</v>
      </c>
      <c r="F52" s="130">
        <v>52024746</v>
      </c>
      <c r="G52" s="142">
        <v>263773</v>
      </c>
      <c r="H52" s="142">
        <v>5842684262</v>
      </c>
      <c r="I52" s="142">
        <v>4269204637</v>
      </c>
      <c r="J52" s="142">
        <v>1375229456</v>
      </c>
      <c r="K52" s="142">
        <v>0</v>
      </c>
      <c r="L52" s="406">
        <v>198250169</v>
      </c>
      <c r="M52" s="123"/>
      <c r="N52" s="143"/>
      <c r="O52" s="143"/>
      <c r="P52" s="135"/>
      <c r="Q52" s="135"/>
      <c r="R52" s="135"/>
      <c r="S52" s="135"/>
      <c r="T52" s="135"/>
      <c r="U52" s="135"/>
      <c r="V52" s="135"/>
      <c r="W52" s="135"/>
    </row>
    <row r="53" spans="1:23" s="144" customFormat="1" ht="11.25" customHeight="1">
      <c r="A53" s="122">
        <v>79</v>
      </c>
      <c r="B53" s="123" t="s">
        <v>194</v>
      </c>
      <c r="C53" s="142">
        <v>165366</v>
      </c>
      <c r="D53" s="142">
        <v>3803773806</v>
      </c>
      <c r="E53" s="130">
        <v>4320</v>
      </c>
      <c r="F53" s="130">
        <v>30577808</v>
      </c>
      <c r="G53" s="142">
        <v>169686</v>
      </c>
      <c r="H53" s="142">
        <v>3834351614</v>
      </c>
      <c r="I53" s="142">
        <v>2783120549</v>
      </c>
      <c r="J53" s="142">
        <v>930959519</v>
      </c>
      <c r="K53" s="142">
        <v>0</v>
      </c>
      <c r="L53" s="406">
        <v>120271546</v>
      </c>
      <c r="M53" s="123"/>
      <c r="N53" s="143"/>
      <c r="O53" s="143"/>
      <c r="P53" s="143"/>
      <c r="Q53" s="143"/>
      <c r="R53" s="143"/>
      <c r="S53" s="143"/>
      <c r="T53" s="143"/>
      <c r="U53" s="143"/>
      <c r="V53" s="143"/>
      <c r="W53" s="143"/>
    </row>
    <row r="54" spans="1:23" ht="11.25" customHeight="1">
      <c r="A54" s="122">
        <v>86</v>
      </c>
      <c r="B54" s="123" t="s">
        <v>562</v>
      </c>
      <c r="C54" s="142">
        <v>220403</v>
      </c>
      <c r="D54" s="142">
        <v>4697654958</v>
      </c>
      <c r="E54" s="130">
        <v>9277</v>
      </c>
      <c r="F54" s="130">
        <v>68963540</v>
      </c>
      <c r="G54" s="142">
        <v>229680</v>
      </c>
      <c r="H54" s="142">
        <v>4766618498</v>
      </c>
      <c r="I54" s="142">
        <v>3460686594</v>
      </c>
      <c r="J54" s="142">
        <v>1135149660</v>
      </c>
      <c r="K54" s="142">
        <v>0</v>
      </c>
      <c r="L54" s="406">
        <v>170782244</v>
      </c>
      <c r="M54" s="123"/>
      <c r="N54" s="143"/>
      <c r="O54" s="143"/>
      <c r="P54" s="135"/>
      <c r="Q54" s="135"/>
      <c r="R54" s="135"/>
      <c r="S54" s="135"/>
      <c r="T54" s="135"/>
      <c r="U54" s="135"/>
      <c r="V54" s="135"/>
      <c r="W54" s="135"/>
    </row>
    <row r="55" spans="1:23" ht="11.25" customHeight="1">
      <c r="A55" s="122">
        <v>93</v>
      </c>
      <c r="B55" s="123" t="s">
        <v>196</v>
      </c>
      <c r="C55" s="142">
        <v>238582</v>
      </c>
      <c r="D55" s="142">
        <v>5185347886</v>
      </c>
      <c r="E55" s="130">
        <v>8035</v>
      </c>
      <c r="F55" s="130">
        <v>58212876</v>
      </c>
      <c r="G55" s="142">
        <v>246617</v>
      </c>
      <c r="H55" s="142">
        <v>5243560762</v>
      </c>
      <c r="I55" s="142">
        <v>3805350999</v>
      </c>
      <c r="J55" s="142">
        <v>1274376030</v>
      </c>
      <c r="K55" s="142">
        <v>0</v>
      </c>
      <c r="L55" s="406">
        <v>163833733</v>
      </c>
      <c r="M55" s="123"/>
      <c r="N55" s="143"/>
      <c r="O55" s="143"/>
      <c r="P55" s="135"/>
      <c r="Q55" s="135"/>
      <c r="R55" s="135"/>
      <c r="S55" s="135"/>
      <c r="T55" s="135"/>
      <c r="U55" s="135"/>
      <c r="V55" s="135"/>
      <c r="W55" s="135"/>
    </row>
    <row r="56" spans="1:23" ht="14.25" customHeight="1">
      <c r="A56" s="148">
        <v>95</v>
      </c>
      <c r="B56" s="149" t="s">
        <v>197</v>
      </c>
      <c r="C56" s="150">
        <v>302351</v>
      </c>
      <c r="D56" s="150">
        <v>6840868495</v>
      </c>
      <c r="E56" s="405">
        <v>6859</v>
      </c>
      <c r="F56" s="405">
        <v>76058696</v>
      </c>
      <c r="G56" s="150">
        <v>309210</v>
      </c>
      <c r="H56" s="150">
        <v>6916927191</v>
      </c>
      <c r="I56" s="150">
        <v>5055575158</v>
      </c>
      <c r="J56" s="150">
        <v>1663328087</v>
      </c>
      <c r="K56" s="150">
        <v>0</v>
      </c>
      <c r="L56" s="407">
        <v>198023946</v>
      </c>
      <c r="M56" s="123"/>
      <c r="N56" s="143"/>
      <c r="O56" s="143"/>
      <c r="P56" s="135"/>
      <c r="Q56" s="135"/>
      <c r="R56" s="135"/>
      <c r="S56" s="135"/>
      <c r="T56" s="135"/>
      <c r="U56" s="135"/>
      <c r="V56" s="135"/>
      <c r="W56" s="135"/>
    </row>
    <row r="57" spans="1:23" ht="14.25" customHeight="1">
      <c r="A57" s="122">
        <v>301</v>
      </c>
      <c r="B57" s="123" t="s">
        <v>70</v>
      </c>
      <c r="C57" s="142">
        <v>17840</v>
      </c>
      <c r="D57" s="142">
        <v>360443901</v>
      </c>
      <c r="E57" s="130">
        <v>808</v>
      </c>
      <c r="F57" s="130">
        <v>6352117</v>
      </c>
      <c r="G57" s="142">
        <v>18648</v>
      </c>
      <c r="H57" s="142">
        <v>366796018</v>
      </c>
      <c r="I57" s="142">
        <v>267119831</v>
      </c>
      <c r="J57" s="142">
        <v>89243858</v>
      </c>
      <c r="K57" s="142">
        <v>0</v>
      </c>
      <c r="L57" s="406">
        <v>10432329</v>
      </c>
      <c r="M57" s="123"/>
      <c r="N57" s="143"/>
      <c r="O57" s="143"/>
      <c r="P57" s="135"/>
      <c r="Q57" s="135"/>
      <c r="R57" s="135"/>
      <c r="S57" s="135"/>
      <c r="T57" s="135"/>
      <c r="U57" s="135"/>
      <c r="V57" s="135"/>
      <c r="W57" s="135"/>
    </row>
    <row r="58" spans="1:23" ht="11.25" customHeight="1">
      <c r="A58" s="122">
        <v>303</v>
      </c>
      <c r="B58" s="123" t="s">
        <v>74</v>
      </c>
      <c r="C58" s="142">
        <v>0</v>
      </c>
      <c r="D58" s="142">
        <v>-27940</v>
      </c>
      <c r="E58" s="130">
        <v>1</v>
      </c>
      <c r="F58" s="130">
        <v>4720</v>
      </c>
      <c r="G58" s="142">
        <v>1</v>
      </c>
      <c r="H58" s="142">
        <v>-23220</v>
      </c>
      <c r="I58" s="142">
        <v>-16254</v>
      </c>
      <c r="J58" s="142">
        <v>-6966</v>
      </c>
      <c r="K58" s="142">
        <v>0</v>
      </c>
      <c r="L58" s="406">
        <v>0</v>
      </c>
      <c r="M58" s="123"/>
      <c r="N58" s="143"/>
      <c r="O58" s="143"/>
      <c r="P58" s="135"/>
      <c r="Q58" s="135"/>
      <c r="R58" s="135"/>
      <c r="S58" s="135"/>
      <c r="T58" s="135"/>
      <c r="U58" s="135"/>
      <c r="V58" s="135"/>
      <c r="W58" s="135"/>
    </row>
    <row r="59" spans="1:23" ht="11.25" customHeight="1">
      <c r="A59" s="122">
        <v>305</v>
      </c>
      <c r="B59" s="123" t="s">
        <v>75</v>
      </c>
      <c r="C59" s="142">
        <v>30399</v>
      </c>
      <c r="D59" s="142">
        <v>551331452</v>
      </c>
      <c r="E59" s="130">
        <v>1760</v>
      </c>
      <c r="F59" s="130">
        <v>13019210</v>
      </c>
      <c r="G59" s="142">
        <v>32159</v>
      </c>
      <c r="H59" s="142">
        <v>564350662</v>
      </c>
      <c r="I59" s="142">
        <v>407653465</v>
      </c>
      <c r="J59" s="142">
        <v>137727246</v>
      </c>
      <c r="K59" s="142">
        <v>0</v>
      </c>
      <c r="L59" s="406">
        <v>18969951</v>
      </c>
      <c r="M59" s="123"/>
      <c r="N59" s="143"/>
      <c r="O59" s="143"/>
      <c r="P59" s="135"/>
      <c r="Q59" s="135"/>
      <c r="R59" s="135"/>
      <c r="S59" s="135"/>
      <c r="T59" s="135"/>
      <c r="U59" s="135"/>
      <c r="V59" s="135"/>
      <c r="W59" s="135"/>
    </row>
    <row r="60" spans="1:23" ht="11.25" customHeight="1">
      <c r="A60" s="122">
        <v>306</v>
      </c>
      <c r="B60" s="123" t="s">
        <v>81</v>
      </c>
      <c r="C60" s="142">
        <v>149838</v>
      </c>
      <c r="D60" s="142">
        <v>2260305750</v>
      </c>
      <c r="E60" s="130">
        <v>6693</v>
      </c>
      <c r="F60" s="130">
        <v>38370011</v>
      </c>
      <c r="G60" s="142">
        <v>156531</v>
      </c>
      <c r="H60" s="142">
        <v>2298675761</v>
      </c>
      <c r="I60" s="142">
        <v>1624580238</v>
      </c>
      <c r="J60" s="142">
        <v>614837816</v>
      </c>
      <c r="K60" s="142">
        <v>0</v>
      </c>
      <c r="L60" s="406">
        <v>59257707</v>
      </c>
      <c r="M60" s="123"/>
      <c r="N60" s="143"/>
      <c r="O60" s="143"/>
      <c r="P60" s="135"/>
      <c r="Q60" s="135"/>
      <c r="R60" s="135"/>
      <c r="S60" s="135"/>
      <c r="T60" s="135"/>
      <c r="U60" s="135"/>
      <c r="V60" s="135"/>
      <c r="W60" s="135"/>
    </row>
    <row r="61" spans="1:23" ht="11.25" customHeight="1">
      <c r="A61" s="122">
        <v>307</v>
      </c>
      <c r="B61" s="123" t="s">
        <v>82</v>
      </c>
      <c r="C61" s="142">
        <v>200080</v>
      </c>
      <c r="D61" s="142">
        <v>3445125108</v>
      </c>
      <c r="E61" s="130">
        <v>3786</v>
      </c>
      <c r="F61" s="130">
        <v>24543414</v>
      </c>
      <c r="G61" s="142">
        <v>203866</v>
      </c>
      <c r="H61" s="142">
        <v>3469668522</v>
      </c>
      <c r="I61" s="142">
        <v>2442534748</v>
      </c>
      <c r="J61" s="142">
        <v>959257356</v>
      </c>
      <c r="K61" s="142">
        <v>0</v>
      </c>
      <c r="L61" s="406">
        <v>67876418</v>
      </c>
      <c r="M61" s="123"/>
      <c r="N61" s="143"/>
      <c r="O61" s="143"/>
      <c r="P61" s="135"/>
      <c r="Q61" s="135"/>
      <c r="R61" s="135"/>
      <c r="S61" s="135"/>
      <c r="T61" s="135"/>
      <c r="U61" s="135"/>
      <c r="V61" s="135"/>
      <c r="W61" s="135"/>
    </row>
    <row r="62" spans="1:23" ht="11.25" customHeight="1">
      <c r="A62" s="122">
        <v>308</v>
      </c>
      <c r="B62" s="123" t="s">
        <v>87</v>
      </c>
      <c r="C62" s="142">
        <v>39762</v>
      </c>
      <c r="D62" s="142">
        <v>551830029</v>
      </c>
      <c r="E62" s="130">
        <v>1296</v>
      </c>
      <c r="F62" s="130">
        <v>8137767</v>
      </c>
      <c r="G62" s="142">
        <v>41058</v>
      </c>
      <c r="H62" s="142">
        <v>559967796</v>
      </c>
      <c r="I62" s="142">
        <v>395180783</v>
      </c>
      <c r="J62" s="142">
        <v>150318771</v>
      </c>
      <c r="K62" s="142">
        <v>0</v>
      </c>
      <c r="L62" s="406">
        <v>14468242</v>
      </c>
      <c r="M62" s="123"/>
      <c r="N62" s="143"/>
      <c r="O62" s="143"/>
      <c r="P62" s="135"/>
      <c r="Q62" s="135"/>
      <c r="R62" s="135"/>
      <c r="S62" s="135"/>
      <c r="T62" s="135"/>
      <c r="U62" s="135"/>
      <c r="V62" s="135"/>
      <c r="W62" s="135"/>
    </row>
    <row r="63" spans="1:23" ht="12" customHeight="1">
      <c r="A63" s="122">
        <v>309</v>
      </c>
      <c r="B63" s="123" t="s">
        <v>88</v>
      </c>
      <c r="C63" s="142">
        <v>941280</v>
      </c>
      <c r="D63" s="142">
        <v>16140251062</v>
      </c>
      <c r="E63" s="130">
        <v>39722</v>
      </c>
      <c r="F63" s="130">
        <v>289859341</v>
      </c>
      <c r="G63" s="142">
        <v>981002</v>
      </c>
      <c r="H63" s="142">
        <v>16430110403</v>
      </c>
      <c r="I63" s="142">
        <v>11756480040</v>
      </c>
      <c r="J63" s="142">
        <v>4041035252</v>
      </c>
      <c r="K63" s="142">
        <v>0</v>
      </c>
      <c r="L63" s="406">
        <v>632595111</v>
      </c>
      <c r="M63" s="123"/>
      <c r="N63" s="143"/>
      <c r="O63" s="143"/>
      <c r="P63" s="135"/>
      <c r="Q63" s="135"/>
      <c r="R63" s="135"/>
      <c r="S63" s="135"/>
      <c r="T63" s="135"/>
      <c r="U63" s="135"/>
      <c r="V63" s="135"/>
      <c r="W63" s="135"/>
    </row>
    <row r="64" spans="1:23" ht="30" customHeight="1">
      <c r="A64" s="151"/>
      <c r="B64" s="151"/>
      <c r="C64" s="152"/>
      <c r="D64" s="152"/>
      <c r="E64" s="152"/>
      <c r="F64" s="152"/>
      <c r="G64" s="152"/>
      <c r="H64" s="152"/>
      <c r="I64" s="153" t="s">
        <v>563</v>
      </c>
      <c r="J64" s="154"/>
      <c r="K64" s="154"/>
      <c r="L64" s="154"/>
      <c r="M64" s="408"/>
      <c r="N64" s="143"/>
      <c r="O64" s="135"/>
      <c r="P64" s="135"/>
      <c r="Q64" s="135"/>
      <c r="R64" s="135"/>
      <c r="S64" s="135"/>
      <c r="T64" s="135"/>
      <c r="U64" s="135"/>
      <c r="V64" s="135"/>
      <c r="W64" s="135"/>
    </row>
    <row r="65" spans="1:23" ht="12" customHeight="1">
      <c r="A65" s="155"/>
      <c r="B65" s="155"/>
      <c r="C65" s="156"/>
      <c r="D65" s="156"/>
      <c r="E65" s="156"/>
      <c r="F65" s="156"/>
      <c r="G65" s="156"/>
      <c r="H65" s="156"/>
      <c r="I65" s="157"/>
      <c r="J65" s="158"/>
      <c r="K65" s="158"/>
      <c r="L65" s="158"/>
      <c r="M65" s="159"/>
      <c r="N65" s="143"/>
      <c r="O65" s="135"/>
      <c r="P65" s="135"/>
      <c r="Q65" s="135"/>
      <c r="R65" s="135"/>
      <c r="S65" s="135"/>
      <c r="T65" s="135"/>
      <c r="U65" s="135"/>
      <c r="V65" s="135"/>
      <c r="W65" s="135"/>
    </row>
    <row r="66" spans="3:23" ht="12">
      <c r="C66" s="160"/>
      <c r="D66" s="160"/>
      <c r="E66" s="160"/>
      <c r="F66" s="160"/>
      <c r="G66" s="160"/>
      <c r="H66" s="160"/>
      <c r="I66" s="160"/>
      <c r="J66" s="160"/>
      <c r="K66" s="160"/>
      <c r="L66" s="160"/>
      <c r="N66" s="135"/>
      <c r="O66" s="135"/>
      <c r="P66" s="135"/>
      <c r="Q66" s="135"/>
      <c r="R66" s="135"/>
      <c r="S66" s="135"/>
      <c r="T66" s="135"/>
      <c r="U66" s="135"/>
      <c r="V66" s="135"/>
      <c r="W66" s="135"/>
    </row>
    <row r="67" spans="3:23" ht="22.5" customHeight="1">
      <c r="C67" s="161"/>
      <c r="D67" s="161"/>
      <c r="E67" s="161"/>
      <c r="F67" s="161"/>
      <c r="G67" s="161"/>
      <c r="H67" s="161"/>
      <c r="I67" s="161"/>
      <c r="J67" s="161"/>
      <c r="K67" s="161"/>
      <c r="L67" s="161"/>
      <c r="N67" s="135"/>
      <c r="O67" s="135"/>
      <c r="P67" s="135"/>
      <c r="Q67" s="135"/>
      <c r="R67" s="135"/>
      <c r="S67" s="135"/>
      <c r="T67" s="135"/>
      <c r="U67" s="135"/>
      <c r="V67" s="135"/>
      <c r="W67" s="135"/>
    </row>
    <row r="68" spans="3:23" ht="12">
      <c r="C68" s="161"/>
      <c r="D68" s="161"/>
      <c r="E68" s="161"/>
      <c r="F68" s="161"/>
      <c r="G68" s="161"/>
      <c r="H68" s="161"/>
      <c r="I68" s="161"/>
      <c r="J68" s="161"/>
      <c r="K68" s="161"/>
      <c r="L68" s="161"/>
      <c r="N68" s="135"/>
      <c r="O68" s="135"/>
      <c r="P68" s="135"/>
      <c r="Q68" s="135"/>
      <c r="R68" s="135"/>
      <c r="S68" s="135"/>
      <c r="T68" s="135"/>
      <c r="U68" s="135"/>
      <c r="V68" s="135"/>
      <c r="W68" s="135"/>
    </row>
    <row r="69" spans="3:23" ht="12">
      <c r="C69" s="161"/>
      <c r="D69" s="161"/>
      <c r="E69" s="161"/>
      <c r="F69" s="161"/>
      <c r="G69" s="161"/>
      <c r="H69" s="161"/>
      <c r="I69" s="161"/>
      <c r="J69" s="161"/>
      <c r="K69" s="161"/>
      <c r="L69" s="161"/>
      <c r="N69" s="135"/>
      <c r="O69" s="135"/>
      <c r="P69" s="135"/>
      <c r="Q69" s="135"/>
      <c r="R69" s="135"/>
      <c r="S69" s="135"/>
      <c r="T69" s="135"/>
      <c r="U69" s="135"/>
      <c r="V69" s="135"/>
      <c r="W69" s="135"/>
    </row>
    <row r="70" spans="3:23" ht="12">
      <c r="C70" s="161"/>
      <c r="D70" s="161"/>
      <c r="E70" s="161"/>
      <c r="F70" s="161"/>
      <c r="G70" s="161"/>
      <c r="H70" s="161"/>
      <c r="I70" s="161"/>
      <c r="J70" s="161"/>
      <c r="K70" s="161"/>
      <c r="L70" s="161"/>
      <c r="N70" s="135"/>
      <c r="O70" s="135"/>
      <c r="P70" s="135"/>
      <c r="Q70" s="135"/>
      <c r="R70" s="135"/>
      <c r="S70" s="135"/>
      <c r="T70" s="135"/>
      <c r="U70" s="135"/>
      <c r="V70" s="135"/>
      <c r="W70" s="135"/>
    </row>
    <row r="71" spans="3:23" ht="12">
      <c r="C71" s="161"/>
      <c r="D71" s="161"/>
      <c r="E71" s="161"/>
      <c r="F71" s="161"/>
      <c r="G71" s="161"/>
      <c r="H71" s="161"/>
      <c r="I71" s="161"/>
      <c r="J71" s="161"/>
      <c r="K71" s="161"/>
      <c r="L71" s="161"/>
      <c r="N71" s="135"/>
      <c r="O71" s="135"/>
      <c r="P71" s="135"/>
      <c r="Q71" s="135"/>
      <c r="R71" s="135"/>
      <c r="S71" s="135"/>
      <c r="T71" s="135"/>
      <c r="U71" s="135"/>
      <c r="V71" s="135"/>
      <c r="W71" s="135"/>
    </row>
    <row r="72" spans="3:23" ht="12">
      <c r="C72" s="161"/>
      <c r="D72" s="161"/>
      <c r="E72" s="161"/>
      <c r="F72" s="161"/>
      <c r="G72" s="161"/>
      <c r="H72" s="161"/>
      <c r="I72" s="161"/>
      <c r="J72" s="161"/>
      <c r="K72" s="161"/>
      <c r="L72" s="161"/>
      <c r="N72" s="135"/>
      <c r="O72" s="135"/>
      <c r="P72" s="135"/>
      <c r="Q72" s="135"/>
      <c r="R72" s="135"/>
      <c r="S72" s="135"/>
      <c r="T72" s="135"/>
      <c r="U72" s="135"/>
      <c r="V72" s="135"/>
      <c r="W72" s="135"/>
    </row>
    <row r="73" spans="3:23" ht="12">
      <c r="C73" s="161"/>
      <c r="D73" s="161"/>
      <c r="E73" s="161"/>
      <c r="F73" s="161"/>
      <c r="G73" s="161"/>
      <c r="H73" s="161"/>
      <c r="I73" s="161"/>
      <c r="J73" s="161"/>
      <c r="K73" s="161"/>
      <c r="L73" s="161"/>
      <c r="N73" s="135"/>
      <c r="O73" s="135"/>
      <c r="P73" s="135"/>
      <c r="Q73" s="135"/>
      <c r="R73" s="135"/>
      <c r="S73" s="135"/>
      <c r="T73" s="135"/>
      <c r="U73" s="135"/>
      <c r="V73" s="135"/>
      <c r="W73" s="135"/>
    </row>
    <row r="74" spans="3:23" ht="12">
      <c r="C74" s="161"/>
      <c r="D74" s="161"/>
      <c r="E74" s="161"/>
      <c r="F74" s="161"/>
      <c r="G74" s="161"/>
      <c r="H74" s="161"/>
      <c r="I74" s="161"/>
      <c r="J74" s="161"/>
      <c r="K74" s="161"/>
      <c r="L74" s="161"/>
      <c r="N74" s="135"/>
      <c r="O74" s="135"/>
      <c r="P74" s="135"/>
      <c r="Q74" s="135"/>
      <c r="R74" s="135"/>
      <c r="S74" s="135"/>
      <c r="T74" s="135"/>
      <c r="U74" s="135"/>
      <c r="V74" s="135"/>
      <c r="W74" s="135"/>
    </row>
    <row r="75" spans="15:16" ht="12">
      <c r="O75" s="111">
        <f>C75+E75-G75</f>
        <v>0</v>
      </c>
      <c r="P75" s="111">
        <f>D75+F75-H75</f>
        <v>0</v>
      </c>
    </row>
    <row r="81" spans="3:12" ht="12">
      <c r="C81" s="162"/>
      <c r="D81" s="162"/>
      <c r="H81" s="162"/>
      <c r="I81" s="162"/>
      <c r="J81" s="162"/>
      <c r="K81" s="162"/>
      <c r="L81" s="162"/>
    </row>
    <row r="82" spans="3:12" ht="12">
      <c r="C82" s="162"/>
      <c r="D82" s="162"/>
      <c r="H82" s="162"/>
      <c r="I82" s="162"/>
      <c r="J82" s="162"/>
      <c r="K82" s="162"/>
      <c r="L82" s="162"/>
    </row>
    <row r="83" spans="3:12" ht="12">
      <c r="C83" s="162"/>
      <c r="D83" s="162"/>
      <c r="H83" s="162"/>
      <c r="I83" s="162"/>
      <c r="J83" s="162"/>
      <c r="K83" s="162"/>
      <c r="L83" s="162"/>
    </row>
    <row r="84" spans="3:4" ht="12">
      <c r="C84" s="162"/>
      <c r="D84" s="162"/>
    </row>
    <row r="85" spans="3:4" ht="12">
      <c r="C85" s="162"/>
      <c r="D85" s="162"/>
    </row>
    <row r="86" spans="3:4" ht="12">
      <c r="C86" s="162"/>
      <c r="D86" s="162"/>
    </row>
    <row r="87" spans="3:4" ht="12">
      <c r="C87" s="162"/>
      <c r="D87" s="162"/>
    </row>
    <row r="88" spans="3:4" ht="12">
      <c r="C88" s="162"/>
      <c r="D88" s="162"/>
    </row>
    <row r="89" spans="3:4" ht="12">
      <c r="C89" s="162"/>
      <c r="D89" s="162"/>
    </row>
    <row r="90" spans="3:4" ht="12">
      <c r="C90" s="162"/>
      <c r="D90" s="162"/>
    </row>
    <row r="91" spans="3:4" ht="12">
      <c r="C91" s="162"/>
      <c r="D91" s="162"/>
    </row>
    <row r="92" spans="3:4" ht="12">
      <c r="C92" s="162"/>
      <c r="D92" s="162"/>
    </row>
    <row r="93" spans="3:4" ht="12">
      <c r="C93" s="162"/>
      <c r="D93" s="162"/>
    </row>
    <row r="94" spans="3:4" ht="12">
      <c r="C94" s="162"/>
      <c r="D94" s="162"/>
    </row>
    <row r="95" spans="3:4" ht="12">
      <c r="C95" s="162"/>
      <c r="D95" s="162"/>
    </row>
    <row r="96" spans="3:4" ht="12">
      <c r="C96" s="162"/>
      <c r="D96" s="162"/>
    </row>
    <row r="97" spans="3:4" ht="12">
      <c r="C97" s="162"/>
      <c r="D97" s="162"/>
    </row>
    <row r="98" spans="3:4" ht="12">
      <c r="C98" s="162"/>
      <c r="D98" s="162"/>
    </row>
    <row r="99" spans="3:4" ht="12">
      <c r="C99" s="162"/>
      <c r="D99" s="162"/>
    </row>
  </sheetData>
  <sheetProtection/>
  <printOptions/>
  <pageMargins left="0.7480314960629921" right="0.5511811023622047" top="0.7086614173228347" bottom="0.7480314960629921" header="0.5118110236220472" footer="0.5118110236220472"/>
  <pageSetup horizontalDpi="600" verticalDpi="600" orientation="portrait" paperSize="9" scale="94" r:id="rId1"/>
  <headerFooter alignWithMargins="0">
    <oddHeader>&amp;C&amp;F</oddHeader>
  </headerFooter>
  <colBreaks count="1" manualBreakCount="1">
    <brk id="8" max="64" man="1"/>
  </colBreaks>
</worksheet>
</file>

<file path=xl/worksheets/sheet7.xml><?xml version="1.0" encoding="utf-8"?>
<worksheet xmlns="http://schemas.openxmlformats.org/spreadsheetml/2006/main" xmlns:r="http://schemas.openxmlformats.org/officeDocument/2006/relationships">
  <dimension ref="A1:O113"/>
  <sheetViews>
    <sheetView view="pageBreakPreview" zoomScaleSheetLayoutView="100" zoomScalePageLayoutView="0" workbookViewId="0" topLeftCell="A1">
      <selection activeCell="A1" sqref="A1"/>
    </sheetView>
  </sheetViews>
  <sheetFormatPr defaultColWidth="9.00390625" defaultRowHeight="12.75"/>
  <cols>
    <col min="1" max="1" width="4.75390625" style="164" customWidth="1"/>
    <col min="2" max="2" width="15.75390625" style="164" customWidth="1"/>
    <col min="3" max="3" width="10.00390625" style="165" customWidth="1"/>
    <col min="4" max="4" width="18.625" style="165" customWidth="1"/>
    <col min="5" max="5" width="8.75390625" style="165" customWidth="1"/>
    <col min="6" max="6" width="17.25390625" style="165" customWidth="1"/>
    <col min="7" max="7" width="8.75390625" style="165" customWidth="1"/>
    <col min="8" max="8" width="17.00390625" style="165" customWidth="1"/>
    <col min="9" max="9" width="10.75390625" style="213" customWidth="1"/>
    <col min="10" max="10" width="16.00390625" style="213" customWidth="1"/>
    <col min="11" max="11" width="10.75390625" style="165" customWidth="1"/>
    <col min="12" max="12" width="17.75390625" style="165" customWidth="1"/>
    <col min="13" max="13" width="12.875" style="164" customWidth="1"/>
    <col min="14" max="14" width="4.625" style="164" customWidth="1"/>
    <col min="15" max="16384" width="9.125" style="164" customWidth="1"/>
  </cols>
  <sheetData>
    <row r="1" spans="1:15" ht="18">
      <c r="A1" s="163"/>
      <c r="B1" s="1162"/>
      <c r="C1" s="112" t="s">
        <v>674</v>
      </c>
      <c r="E1" s="166"/>
      <c r="F1" s="166"/>
      <c r="G1" s="166"/>
      <c r="H1" s="166"/>
      <c r="I1" s="167"/>
      <c r="J1" s="167"/>
      <c r="K1" s="166"/>
      <c r="L1" s="1163"/>
      <c r="M1" s="417"/>
      <c r="N1" s="413"/>
      <c r="O1" s="198"/>
    </row>
    <row r="2" spans="1:15" ht="12" customHeight="1">
      <c r="A2" s="163"/>
      <c r="C2" s="112"/>
      <c r="E2" s="166"/>
      <c r="F2" s="166"/>
      <c r="G2" s="166"/>
      <c r="H2" s="166"/>
      <c r="I2" s="167"/>
      <c r="J2" s="167"/>
      <c r="K2" s="166"/>
      <c r="L2" s="1163"/>
      <c r="M2" s="417"/>
      <c r="N2" s="413"/>
      <c r="O2" s="198"/>
    </row>
    <row r="3" spans="1:15" ht="13.5">
      <c r="A3" s="168"/>
      <c r="B3" s="168"/>
      <c r="C3" s="169"/>
      <c r="D3" s="170"/>
      <c r="E3" s="171" t="s">
        <v>254</v>
      </c>
      <c r="F3" s="172"/>
      <c r="G3" s="172"/>
      <c r="H3" s="173"/>
      <c r="I3" s="174" t="s">
        <v>255</v>
      </c>
      <c r="J3" s="175"/>
      <c r="K3" s="172"/>
      <c r="L3" s="176"/>
      <c r="M3" s="182"/>
      <c r="N3" s="414"/>
      <c r="O3" s="414"/>
    </row>
    <row r="4" spans="1:15" ht="13.5">
      <c r="A4" s="177" t="s">
        <v>7</v>
      </c>
      <c r="B4" s="177" t="s">
        <v>8</v>
      </c>
      <c r="C4" s="178" t="s">
        <v>256</v>
      </c>
      <c r="D4" s="179"/>
      <c r="E4" s="171" t="s">
        <v>257</v>
      </c>
      <c r="F4" s="172"/>
      <c r="G4" s="180" t="s">
        <v>258</v>
      </c>
      <c r="H4" s="176"/>
      <c r="I4" s="181" t="s">
        <v>19</v>
      </c>
      <c r="J4" s="175"/>
      <c r="K4" s="171" t="s">
        <v>218</v>
      </c>
      <c r="L4" s="176"/>
      <c r="M4" s="177"/>
      <c r="N4" s="413"/>
      <c r="O4" s="413"/>
    </row>
    <row r="5" spans="1:15" ht="13.5">
      <c r="A5" s="182"/>
      <c r="B5" s="177"/>
      <c r="C5" s="183" t="s">
        <v>248</v>
      </c>
      <c r="D5" s="183" t="s">
        <v>259</v>
      </c>
      <c r="E5" s="183" t="s">
        <v>248</v>
      </c>
      <c r="F5" s="183" t="s">
        <v>259</v>
      </c>
      <c r="G5" s="183" t="s">
        <v>248</v>
      </c>
      <c r="H5" s="184" t="s">
        <v>259</v>
      </c>
      <c r="I5" s="181" t="s">
        <v>248</v>
      </c>
      <c r="J5" s="181" t="s">
        <v>259</v>
      </c>
      <c r="K5" s="183" t="s">
        <v>248</v>
      </c>
      <c r="L5" s="184" t="s">
        <v>259</v>
      </c>
      <c r="M5" s="177"/>
      <c r="N5" s="413"/>
      <c r="O5" s="413"/>
    </row>
    <row r="6" spans="1:15" ht="13.5">
      <c r="A6" s="168"/>
      <c r="B6" s="168"/>
      <c r="C6" s="185" t="s">
        <v>253</v>
      </c>
      <c r="D6" s="185" t="s">
        <v>33</v>
      </c>
      <c r="E6" s="185" t="s">
        <v>253</v>
      </c>
      <c r="F6" s="185" t="s">
        <v>33</v>
      </c>
      <c r="G6" s="185" t="s">
        <v>253</v>
      </c>
      <c r="H6" s="186" t="s">
        <v>33</v>
      </c>
      <c r="I6" s="187" t="s">
        <v>253</v>
      </c>
      <c r="J6" s="187" t="s">
        <v>33</v>
      </c>
      <c r="K6" s="185" t="s">
        <v>253</v>
      </c>
      <c r="L6" s="186" t="s">
        <v>33</v>
      </c>
      <c r="M6" s="182"/>
      <c r="N6" s="413"/>
      <c r="O6" s="413"/>
    </row>
    <row r="7" spans="1:15" ht="13.5">
      <c r="A7" s="182"/>
      <c r="B7" s="188" t="s">
        <v>673</v>
      </c>
      <c r="C7" s="189">
        <v>630947</v>
      </c>
      <c r="D7" s="189">
        <v>39979726328</v>
      </c>
      <c r="E7" s="189">
        <v>7180</v>
      </c>
      <c r="F7" s="189">
        <v>3000102971</v>
      </c>
      <c r="G7" s="189">
        <v>8329</v>
      </c>
      <c r="H7" s="190">
        <v>409170000</v>
      </c>
      <c r="I7" s="191">
        <v>90312</v>
      </c>
      <c r="J7" s="191">
        <v>699824985</v>
      </c>
      <c r="K7" s="189">
        <v>105821</v>
      </c>
      <c r="L7" s="190">
        <v>4109097956</v>
      </c>
      <c r="M7" s="192"/>
      <c r="N7" s="415"/>
      <c r="O7" s="415"/>
    </row>
    <row r="8" spans="1:15" ht="13.5">
      <c r="A8" s="182"/>
      <c r="B8" s="193" t="s">
        <v>184</v>
      </c>
      <c r="C8" s="189">
        <v>679257</v>
      </c>
      <c r="D8" s="189">
        <v>42061087416</v>
      </c>
      <c r="E8" s="189">
        <v>6797</v>
      </c>
      <c r="F8" s="189">
        <v>2813083834</v>
      </c>
      <c r="G8" s="189">
        <v>8217</v>
      </c>
      <c r="H8" s="190">
        <v>398945000</v>
      </c>
      <c r="I8" s="191">
        <v>56827</v>
      </c>
      <c r="J8" s="191">
        <v>511572654</v>
      </c>
      <c r="K8" s="189">
        <v>71841</v>
      </c>
      <c r="L8" s="190">
        <v>3723601488</v>
      </c>
      <c r="M8" s="192"/>
      <c r="N8" s="415"/>
      <c r="O8" s="415"/>
    </row>
    <row r="9" spans="1:15" ht="13.5">
      <c r="A9" s="182"/>
      <c r="B9" s="193" t="s">
        <v>446</v>
      </c>
      <c r="C9" s="189">
        <v>757122</v>
      </c>
      <c r="D9" s="189">
        <v>46153605246</v>
      </c>
      <c r="E9" s="189">
        <v>6448</v>
      </c>
      <c r="F9" s="189">
        <v>2666917382</v>
      </c>
      <c r="G9" s="189">
        <v>8178</v>
      </c>
      <c r="H9" s="190">
        <v>399290000</v>
      </c>
      <c r="I9" s="191">
        <v>45228</v>
      </c>
      <c r="J9" s="191">
        <v>414879427</v>
      </c>
      <c r="K9" s="189">
        <v>59854</v>
      </c>
      <c r="L9" s="190">
        <v>3481086809</v>
      </c>
      <c r="M9" s="192"/>
      <c r="N9" s="415"/>
      <c r="O9" s="415"/>
    </row>
    <row r="10" spans="1:15" ht="13.5">
      <c r="A10" s="182"/>
      <c r="B10" s="193" t="s">
        <v>618</v>
      </c>
      <c r="C10" s="189">
        <v>806696</v>
      </c>
      <c r="D10" s="189">
        <v>49153091458</v>
      </c>
      <c r="E10" s="189">
        <v>6004</v>
      </c>
      <c r="F10" s="189">
        <v>2500254584</v>
      </c>
      <c r="G10" s="189">
        <v>7711</v>
      </c>
      <c r="H10" s="194">
        <v>374795000</v>
      </c>
      <c r="I10" s="191">
        <v>46663</v>
      </c>
      <c r="J10" s="191">
        <v>394696356</v>
      </c>
      <c r="K10" s="189">
        <v>60378</v>
      </c>
      <c r="L10" s="190">
        <v>3269745940</v>
      </c>
      <c r="M10" s="192"/>
      <c r="N10" s="415"/>
      <c r="O10" s="415"/>
    </row>
    <row r="11" spans="1:15" ht="13.5">
      <c r="A11" s="182"/>
      <c r="B11" s="140" t="s">
        <v>619</v>
      </c>
      <c r="C11" s="403">
        <v>856550</v>
      </c>
      <c r="D11" s="403">
        <v>48283505522</v>
      </c>
      <c r="E11" s="403">
        <v>5404</v>
      </c>
      <c r="F11" s="403">
        <v>2220134240</v>
      </c>
      <c r="G11" s="403">
        <v>7511</v>
      </c>
      <c r="H11" s="404">
        <v>368350000</v>
      </c>
      <c r="I11" s="411">
        <v>47140</v>
      </c>
      <c r="J11" s="411">
        <v>418495871</v>
      </c>
      <c r="K11" s="403">
        <v>60055</v>
      </c>
      <c r="L11" s="404">
        <v>3006980111</v>
      </c>
      <c r="M11" s="418"/>
      <c r="N11" s="415"/>
      <c r="O11" s="415"/>
    </row>
    <row r="12" spans="1:15" ht="13.5">
      <c r="A12" s="182"/>
      <c r="B12" s="177" t="s">
        <v>185</v>
      </c>
      <c r="C12" s="130">
        <v>794505</v>
      </c>
      <c r="D12" s="130">
        <v>44099521709</v>
      </c>
      <c r="E12" s="130">
        <v>4280</v>
      </c>
      <c r="F12" s="130">
        <v>1749295998</v>
      </c>
      <c r="G12" s="130">
        <v>6896</v>
      </c>
      <c r="H12" s="131">
        <v>327320000</v>
      </c>
      <c r="I12" s="412">
        <v>35526</v>
      </c>
      <c r="J12" s="412">
        <v>48558580</v>
      </c>
      <c r="K12" s="130">
        <v>46702</v>
      </c>
      <c r="L12" s="131">
        <v>2125174578</v>
      </c>
      <c r="M12" s="177"/>
      <c r="N12" s="415"/>
      <c r="O12" s="415"/>
    </row>
    <row r="13" spans="1:15" ht="13.5">
      <c r="A13" s="182"/>
      <c r="B13" s="177" t="s">
        <v>186</v>
      </c>
      <c r="C13" s="130">
        <v>43777</v>
      </c>
      <c r="D13" s="130">
        <v>2481189382</v>
      </c>
      <c r="E13" s="130">
        <v>166</v>
      </c>
      <c r="F13" s="130">
        <v>68562940</v>
      </c>
      <c r="G13" s="130">
        <v>399</v>
      </c>
      <c r="H13" s="131">
        <v>19950000</v>
      </c>
      <c r="I13" s="412">
        <v>2779</v>
      </c>
      <c r="J13" s="412">
        <v>3561979</v>
      </c>
      <c r="K13" s="130">
        <v>3344</v>
      </c>
      <c r="L13" s="131">
        <v>92074919</v>
      </c>
      <c r="M13" s="177"/>
      <c r="N13" s="415"/>
      <c r="O13" s="415"/>
    </row>
    <row r="14" spans="1:15" ht="13.5">
      <c r="A14" s="182"/>
      <c r="B14" s="177" t="s">
        <v>36</v>
      </c>
      <c r="C14" s="130">
        <v>838282</v>
      </c>
      <c r="D14" s="130">
        <v>46580711091</v>
      </c>
      <c r="E14" s="130">
        <v>4446</v>
      </c>
      <c r="F14" s="130">
        <v>1817858938</v>
      </c>
      <c r="G14" s="130">
        <v>7295</v>
      </c>
      <c r="H14" s="131">
        <v>347270000</v>
      </c>
      <c r="I14" s="412">
        <v>38305</v>
      </c>
      <c r="J14" s="412">
        <v>52120559</v>
      </c>
      <c r="K14" s="130">
        <v>50046</v>
      </c>
      <c r="L14" s="131">
        <v>2217249497</v>
      </c>
      <c r="M14" s="177"/>
      <c r="N14" s="415"/>
      <c r="O14" s="415"/>
    </row>
    <row r="15" spans="1:15" ht="13.5">
      <c r="A15" s="182"/>
      <c r="B15" s="177" t="s">
        <v>38</v>
      </c>
      <c r="C15" s="130">
        <v>18268</v>
      </c>
      <c r="D15" s="130">
        <v>1702794431</v>
      </c>
      <c r="E15" s="130">
        <v>958</v>
      </c>
      <c r="F15" s="130">
        <v>402275302</v>
      </c>
      <c r="G15" s="130">
        <v>216</v>
      </c>
      <c r="H15" s="131">
        <v>21080000</v>
      </c>
      <c r="I15" s="412">
        <v>8835</v>
      </c>
      <c r="J15" s="412">
        <v>366375312</v>
      </c>
      <c r="K15" s="130">
        <v>10009</v>
      </c>
      <c r="L15" s="131">
        <v>789730614</v>
      </c>
      <c r="M15" s="177"/>
      <c r="N15" s="415"/>
      <c r="O15" s="415"/>
    </row>
    <row r="16" spans="1:15" ht="13.5">
      <c r="A16" s="182"/>
      <c r="B16" s="182"/>
      <c r="C16" s="189"/>
      <c r="D16" s="189"/>
      <c r="E16" s="189"/>
      <c r="F16" s="189"/>
      <c r="G16" s="189"/>
      <c r="H16" s="190"/>
      <c r="I16" s="191"/>
      <c r="J16" s="191"/>
      <c r="K16" s="189"/>
      <c r="L16" s="190"/>
      <c r="M16" s="182"/>
      <c r="N16" s="415"/>
      <c r="O16" s="415"/>
    </row>
    <row r="17" spans="1:15" ht="11.25" customHeight="1">
      <c r="A17" s="195">
        <v>1</v>
      </c>
      <c r="B17" s="196" t="s">
        <v>40</v>
      </c>
      <c r="C17" s="142">
        <v>242398</v>
      </c>
      <c r="D17" s="142">
        <v>13052757920</v>
      </c>
      <c r="E17" s="142">
        <v>1387</v>
      </c>
      <c r="F17" s="142">
        <v>540504688</v>
      </c>
      <c r="G17" s="142">
        <v>1847</v>
      </c>
      <c r="H17" s="142">
        <v>92350000</v>
      </c>
      <c r="I17" s="197">
        <v>0</v>
      </c>
      <c r="J17" s="197">
        <v>0</v>
      </c>
      <c r="K17" s="142">
        <v>3234</v>
      </c>
      <c r="L17" s="142">
        <v>632854688</v>
      </c>
      <c r="M17" s="196"/>
      <c r="N17" s="416"/>
      <c r="O17" s="415"/>
    </row>
    <row r="18" spans="1:15" ht="11.25" customHeight="1">
      <c r="A18" s="195">
        <v>2</v>
      </c>
      <c r="B18" s="196" t="s">
        <v>41</v>
      </c>
      <c r="C18" s="142">
        <v>72928</v>
      </c>
      <c r="D18" s="142">
        <v>4501439260</v>
      </c>
      <c r="E18" s="142">
        <v>536</v>
      </c>
      <c r="F18" s="142">
        <v>224580001</v>
      </c>
      <c r="G18" s="142">
        <v>757</v>
      </c>
      <c r="H18" s="142">
        <v>37850000</v>
      </c>
      <c r="I18" s="197">
        <v>171</v>
      </c>
      <c r="J18" s="197">
        <v>192898</v>
      </c>
      <c r="K18" s="142">
        <v>1464</v>
      </c>
      <c r="L18" s="142">
        <v>262622899</v>
      </c>
      <c r="M18" s="196"/>
      <c r="N18" s="416"/>
      <c r="O18" s="415"/>
    </row>
    <row r="19" spans="1:15" ht="11.25" customHeight="1">
      <c r="A19" s="195">
        <v>3</v>
      </c>
      <c r="B19" s="196" t="s">
        <v>42</v>
      </c>
      <c r="C19" s="142">
        <v>74707</v>
      </c>
      <c r="D19" s="142">
        <v>3899283880</v>
      </c>
      <c r="E19" s="142">
        <v>441</v>
      </c>
      <c r="F19" s="142">
        <v>184820000</v>
      </c>
      <c r="G19" s="142">
        <v>652</v>
      </c>
      <c r="H19" s="142">
        <v>19560000</v>
      </c>
      <c r="I19" s="197">
        <v>21406</v>
      </c>
      <c r="J19" s="197">
        <v>29731040</v>
      </c>
      <c r="K19" s="142">
        <v>22499</v>
      </c>
      <c r="L19" s="142">
        <v>234111040</v>
      </c>
      <c r="M19" s="196"/>
      <c r="N19" s="416"/>
      <c r="O19" s="415"/>
    </row>
    <row r="20" spans="1:15" ht="11.25" customHeight="1">
      <c r="A20" s="195">
        <v>4</v>
      </c>
      <c r="B20" s="196" t="s">
        <v>43</v>
      </c>
      <c r="C20" s="142">
        <v>41017</v>
      </c>
      <c r="D20" s="142">
        <v>2339111597</v>
      </c>
      <c r="E20" s="142">
        <v>233</v>
      </c>
      <c r="F20" s="142">
        <v>97668000</v>
      </c>
      <c r="G20" s="142">
        <v>357</v>
      </c>
      <c r="H20" s="142">
        <v>17850000</v>
      </c>
      <c r="I20" s="197">
        <v>77</v>
      </c>
      <c r="J20" s="197">
        <v>29968</v>
      </c>
      <c r="K20" s="142">
        <v>667</v>
      </c>
      <c r="L20" s="142">
        <v>115547968</v>
      </c>
      <c r="M20" s="196"/>
      <c r="N20" s="416"/>
      <c r="O20" s="415"/>
    </row>
    <row r="21" spans="1:15" ht="11.25" customHeight="1">
      <c r="A21" s="195">
        <v>5</v>
      </c>
      <c r="B21" s="196" t="s">
        <v>44</v>
      </c>
      <c r="C21" s="142">
        <v>69649</v>
      </c>
      <c r="D21" s="142">
        <v>3360819154</v>
      </c>
      <c r="E21" s="142">
        <v>343</v>
      </c>
      <c r="F21" s="142">
        <v>143596000</v>
      </c>
      <c r="G21" s="142">
        <v>481</v>
      </c>
      <c r="H21" s="142">
        <v>24050000</v>
      </c>
      <c r="I21" s="197">
        <v>195</v>
      </c>
      <c r="J21" s="197">
        <v>413979</v>
      </c>
      <c r="K21" s="142">
        <v>1019</v>
      </c>
      <c r="L21" s="142">
        <v>168059979</v>
      </c>
      <c r="M21" s="196"/>
      <c r="N21" s="416"/>
      <c r="O21" s="415"/>
    </row>
    <row r="22" spans="1:15" ht="11.25" customHeight="1">
      <c r="A22" s="195">
        <v>6</v>
      </c>
      <c r="B22" s="196" t="s">
        <v>45</v>
      </c>
      <c r="C22" s="142">
        <v>9439</v>
      </c>
      <c r="D22" s="142">
        <v>494984489</v>
      </c>
      <c r="E22" s="142">
        <v>33</v>
      </c>
      <c r="F22" s="142">
        <v>13796000</v>
      </c>
      <c r="G22" s="142">
        <v>75</v>
      </c>
      <c r="H22" s="142">
        <v>3750000</v>
      </c>
      <c r="I22" s="197">
        <v>10</v>
      </c>
      <c r="J22" s="197">
        <v>2673</v>
      </c>
      <c r="K22" s="142">
        <v>118</v>
      </c>
      <c r="L22" s="142">
        <v>17548673</v>
      </c>
      <c r="M22" s="196"/>
      <c r="N22" s="416"/>
      <c r="O22" s="415"/>
    </row>
    <row r="23" spans="1:15" ht="11.25" customHeight="1">
      <c r="A23" s="195">
        <v>7</v>
      </c>
      <c r="B23" s="196" t="s">
        <v>46</v>
      </c>
      <c r="C23" s="142">
        <v>14273</v>
      </c>
      <c r="D23" s="142">
        <v>658222520</v>
      </c>
      <c r="E23" s="142">
        <v>62</v>
      </c>
      <c r="F23" s="142">
        <v>26332000</v>
      </c>
      <c r="G23" s="142">
        <v>92</v>
      </c>
      <c r="H23" s="142">
        <v>4600000</v>
      </c>
      <c r="I23" s="197">
        <v>4179</v>
      </c>
      <c r="J23" s="197">
        <v>6471467</v>
      </c>
      <c r="K23" s="142">
        <v>4333</v>
      </c>
      <c r="L23" s="142">
        <v>37403467</v>
      </c>
      <c r="M23" s="196"/>
      <c r="N23" s="416"/>
      <c r="O23" s="415"/>
    </row>
    <row r="24" spans="1:15" ht="11.25" customHeight="1">
      <c r="A24" s="195">
        <v>8</v>
      </c>
      <c r="B24" s="196" t="s">
        <v>47</v>
      </c>
      <c r="C24" s="142">
        <v>31326</v>
      </c>
      <c r="D24" s="142">
        <v>1581640418</v>
      </c>
      <c r="E24" s="142">
        <v>144</v>
      </c>
      <c r="F24" s="142">
        <v>60432000</v>
      </c>
      <c r="G24" s="142">
        <v>222</v>
      </c>
      <c r="H24" s="142">
        <v>6660000</v>
      </c>
      <c r="I24" s="197">
        <v>20</v>
      </c>
      <c r="J24" s="197">
        <v>12015</v>
      </c>
      <c r="K24" s="142">
        <v>386</v>
      </c>
      <c r="L24" s="142">
        <v>67104015</v>
      </c>
      <c r="M24" s="196"/>
      <c r="N24" s="416"/>
      <c r="O24" s="415"/>
    </row>
    <row r="25" spans="1:15" ht="11.25" customHeight="1">
      <c r="A25" s="195">
        <v>9</v>
      </c>
      <c r="B25" s="196" t="s">
        <v>48</v>
      </c>
      <c r="C25" s="142">
        <v>4934</v>
      </c>
      <c r="D25" s="142">
        <v>332736289</v>
      </c>
      <c r="E25" s="142">
        <v>27</v>
      </c>
      <c r="F25" s="142">
        <v>11336630</v>
      </c>
      <c r="G25" s="142">
        <v>54</v>
      </c>
      <c r="H25" s="142">
        <v>2700000</v>
      </c>
      <c r="I25" s="197">
        <v>3633</v>
      </c>
      <c r="J25" s="197">
        <v>4596491</v>
      </c>
      <c r="K25" s="142">
        <v>3714</v>
      </c>
      <c r="L25" s="142">
        <v>18633121</v>
      </c>
      <c r="M25" s="196"/>
      <c r="N25" s="416"/>
      <c r="O25" s="415"/>
    </row>
    <row r="26" spans="1:15" s="198" customFormat="1" ht="11.25" customHeight="1">
      <c r="A26" s="195">
        <v>11</v>
      </c>
      <c r="B26" s="196" t="s">
        <v>50</v>
      </c>
      <c r="C26" s="142">
        <v>39043</v>
      </c>
      <c r="D26" s="142">
        <v>2202943044</v>
      </c>
      <c r="E26" s="142">
        <v>181</v>
      </c>
      <c r="F26" s="142">
        <v>75924000</v>
      </c>
      <c r="G26" s="142">
        <v>403</v>
      </c>
      <c r="H26" s="142">
        <v>20150000</v>
      </c>
      <c r="I26" s="197">
        <v>113</v>
      </c>
      <c r="J26" s="197">
        <v>39387</v>
      </c>
      <c r="K26" s="142">
        <v>697</v>
      </c>
      <c r="L26" s="142">
        <v>96113387</v>
      </c>
      <c r="M26" s="196"/>
      <c r="N26" s="416"/>
      <c r="O26" s="415"/>
    </row>
    <row r="27" spans="1:15" ht="15" customHeight="1">
      <c r="A27" s="195">
        <v>13</v>
      </c>
      <c r="B27" s="196" t="s">
        <v>51</v>
      </c>
      <c r="C27" s="142">
        <v>7127</v>
      </c>
      <c r="D27" s="142">
        <v>452107679</v>
      </c>
      <c r="E27" s="142">
        <v>20</v>
      </c>
      <c r="F27" s="142">
        <v>8820000</v>
      </c>
      <c r="G27" s="142">
        <v>88</v>
      </c>
      <c r="H27" s="142">
        <v>4400000</v>
      </c>
      <c r="I27" s="197">
        <v>5468</v>
      </c>
      <c r="J27" s="197">
        <v>6965347</v>
      </c>
      <c r="K27" s="142">
        <v>5576</v>
      </c>
      <c r="L27" s="142">
        <v>20185347</v>
      </c>
      <c r="M27" s="196"/>
      <c r="N27" s="416"/>
      <c r="O27" s="415"/>
    </row>
    <row r="28" spans="1:15" ht="11.25" customHeight="1">
      <c r="A28" s="195">
        <v>14</v>
      </c>
      <c r="B28" s="196" t="s">
        <v>52</v>
      </c>
      <c r="C28" s="142">
        <v>6707</v>
      </c>
      <c r="D28" s="142">
        <v>400005324</v>
      </c>
      <c r="E28" s="142">
        <v>20</v>
      </c>
      <c r="F28" s="142">
        <v>8844991</v>
      </c>
      <c r="G28" s="142">
        <v>58</v>
      </c>
      <c r="H28" s="142">
        <v>2900000</v>
      </c>
      <c r="I28" s="197">
        <v>18</v>
      </c>
      <c r="J28" s="197">
        <v>3426</v>
      </c>
      <c r="K28" s="142">
        <v>96</v>
      </c>
      <c r="L28" s="142">
        <v>11748417</v>
      </c>
      <c r="M28" s="196"/>
      <c r="N28" s="416"/>
      <c r="O28" s="415"/>
    </row>
    <row r="29" spans="1:15" ht="11.25" customHeight="1">
      <c r="A29" s="195">
        <v>15</v>
      </c>
      <c r="B29" s="196" t="s">
        <v>187</v>
      </c>
      <c r="C29" s="142">
        <v>28839</v>
      </c>
      <c r="D29" s="142">
        <v>1697370445</v>
      </c>
      <c r="E29" s="142">
        <v>151</v>
      </c>
      <c r="F29" s="142">
        <v>63240041</v>
      </c>
      <c r="G29" s="142">
        <v>280</v>
      </c>
      <c r="H29" s="142">
        <v>14000000</v>
      </c>
      <c r="I29" s="197">
        <v>0</v>
      </c>
      <c r="J29" s="197">
        <v>0</v>
      </c>
      <c r="K29" s="142">
        <v>431</v>
      </c>
      <c r="L29" s="142">
        <v>77240041</v>
      </c>
      <c r="M29" s="196"/>
      <c r="N29" s="416"/>
      <c r="O29" s="415"/>
    </row>
    <row r="30" spans="1:15" ht="11.25" customHeight="1">
      <c r="A30" s="195">
        <v>16</v>
      </c>
      <c r="B30" s="196" t="s">
        <v>54</v>
      </c>
      <c r="C30" s="142">
        <v>9489</v>
      </c>
      <c r="D30" s="142">
        <v>766725093</v>
      </c>
      <c r="E30" s="142">
        <v>48</v>
      </c>
      <c r="F30" s="142">
        <v>20019501</v>
      </c>
      <c r="G30" s="142">
        <v>131</v>
      </c>
      <c r="H30" s="142">
        <v>6550000</v>
      </c>
      <c r="I30" s="197">
        <v>34</v>
      </c>
      <c r="J30" s="197">
        <v>10155</v>
      </c>
      <c r="K30" s="142">
        <v>213</v>
      </c>
      <c r="L30" s="142">
        <v>26579656</v>
      </c>
      <c r="M30" s="196"/>
      <c r="N30" s="416"/>
      <c r="O30" s="415"/>
    </row>
    <row r="31" spans="1:15" ht="11.25" customHeight="1">
      <c r="A31" s="195">
        <v>17</v>
      </c>
      <c r="B31" s="196" t="s">
        <v>55</v>
      </c>
      <c r="C31" s="142">
        <v>13231</v>
      </c>
      <c r="D31" s="142">
        <v>782863417</v>
      </c>
      <c r="E31" s="142">
        <v>62</v>
      </c>
      <c r="F31" s="142">
        <v>25992000</v>
      </c>
      <c r="G31" s="142">
        <v>148</v>
      </c>
      <c r="H31" s="142">
        <v>7400000</v>
      </c>
      <c r="I31" s="197">
        <v>64</v>
      </c>
      <c r="J31" s="197">
        <v>18346</v>
      </c>
      <c r="K31" s="142">
        <v>274</v>
      </c>
      <c r="L31" s="142">
        <v>33410346</v>
      </c>
      <c r="M31" s="196"/>
      <c r="N31" s="416"/>
      <c r="O31" s="415"/>
    </row>
    <row r="32" spans="1:15" ht="11.25" customHeight="1">
      <c r="A32" s="195">
        <v>18</v>
      </c>
      <c r="B32" s="196" t="s">
        <v>56</v>
      </c>
      <c r="C32" s="142">
        <v>24557</v>
      </c>
      <c r="D32" s="142">
        <v>1305291344</v>
      </c>
      <c r="E32" s="142">
        <v>88</v>
      </c>
      <c r="F32" s="142">
        <v>36043034</v>
      </c>
      <c r="G32" s="142">
        <v>201</v>
      </c>
      <c r="H32" s="142">
        <v>10050000</v>
      </c>
      <c r="I32" s="197">
        <v>0</v>
      </c>
      <c r="J32" s="197">
        <v>0</v>
      </c>
      <c r="K32" s="142">
        <v>289</v>
      </c>
      <c r="L32" s="142">
        <v>46093034</v>
      </c>
      <c r="M32" s="196"/>
      <c r="N32" s="416"/>
      <c r="O32" s="415"/>
    </row>
    <row r="33" spans="1:15" ht="11.25" customHeight="1">
      <c r="A33" s="195">
        <v>19</v>
      </c>
      <c r="B33" s="196" t="s">
        <v>57</v>
      </c>
      <c r="C33" s="142">
        <v>8418</v>
      </c>
      <c r="D33" s="142">
        <v>461923676</v>
      </c>
      <c r="E33" s="142">
        <v>26</v>
      </c>
      <c r="F33" s="142">
        <v>9587100</v>
      </c>
      <c r="G33" s="142">
        <v>54</v>
      </c>
      <c r="H33" s="142">
        <v>2700000</v>
      </c>
      <c r="I33" s="197">
        <v>20</v>
      </c>
      <c r="J33" s="197">
        <v>15537</v>
      </c>
      <c r="K33" s="142">
        <v>100</v>
      </c>
      <c r="L33" s="142">
        <v>12302637</v>
      </c>
      <c r="M33" s="196"/>
      <c r="N33" s="416"/>
      <c r="O33" s="415"/>
    </row>
    <row r="34" spans="1:15" ht="11.25" customHeight="1">
      <c r="A34" s="195">
        <v>20</v>
      </c>
      <c r="B34" s="196" t="s">
        <v>58</v>
      </c>
      <c r="C34" s="142">
        <v>12124</v>
      </c>
      <c r="D34" s="142">
        <v>790020027</v>
      </c>
      <c r="E34" s="142">
        <v>71</v>
      </c>
      <c r="F34" s="142">
        <v>29739910</v>
      </c>
      <c r="G34" s="142">
        <v>111</v>
      </c>
      <c r="H34" s="142">
        <v>5550000</v>
      </c>
      <c r="I34" s="197">
        <v>16</v>
      </c>
      <c r="J34" s="197">
        <v>6993</v>
      </c>
      <c r="K34" s="142">
        <v>198</v>
      </c>
      <c r="L34" s="142">
        <v>35296903</v>
      </c>
      <c r="M34" s="196"/>
      <c r="N34" s="416"/>
      <c r="O34" s="415"/>
    </row>
    <row r="35" spans="1:15" s="198" customFormat="1" ht="11.25" customHeight="1">
      <c r="A35" s="195">
        <v>21</v>
      </c>
      <c r="B35" s="196" t="s">
        <v>59</v>
      </c>
      <c r="C35" s="142">
        <v>7295</v>
      </c>
      <c r="D35" s="142">
        <v>403082115</v>
      </c>
      <c r="E35" s="142">
        <v>38</v>
      </c>
      <c r="F35" s="142">
        <v>15926580</v>
      </c>
      <c r="G35" s="142">
        <v>56</v>
      </c>
      <c r="H35" s="142">
        <v>2800000</v>
      </c>
      <c r="I35" s="197">
        <v>0</v>
      </c>
      <c r="J35" s="197">
        <v>0</v>
      </c>
      <c r="K35" s="142">
        <v>94</v>
      </c>
      <c r="L35" s="142">
        <v>18726580</v>
      </c>
      <c r="M35" s="196"/>
      <c r="N35" s="416"/>
      <c r="O35" s="415"/>
    </row>
    <row r="36" spans="1:15" ht="11.25" customHeight="1">
      <c r="A36" s="195">
        <v>22</v>
      </c>
      <c r="B36" s="196" t="s">
        <v>188</v>
      </c>
      <c r="C36" s="142">
        <v>4680</v>
      </c>
      <c r="D36" s="142">
        <v>276787790</v>
      </c>
      <c r="E36" s="142">
        <v>19</v>
      </c>
      <c r="F36" s="142">
        <v>7964000</v>
      </c>
      <c r="G36" s="142">
        <v>42</v>
      </c>
      <c r="H36" s="142">
        <v>2100000</v>
      </c>
      <c r="I36" s="197">
        <v>0</v>
      </c>
      <c r="J36" s="197">
        <v>0</v>
      </c>
      <c r="K36" s="142">
        <v>61</v>
      </c>
      <c r="L36" s="142">
        <v>10064000</v>
      </c>
      <c r="M36" s="196"/>
      <c r="N36" s="416"/>
      <c r="O36" s="415"/>
    </row>
    <row r="37" spans="1:15" ht="15" customHeight="1">
      <c r="A37" s="195">
        <v>24</v>
      </c>
      <c r="B37" s="196" t="s">
        <v>537</v>
      </c>
      <c r="C37" s="142">
        <v>4876</v>
      </c>
      <c r="D37" s="142">
        <v>302805191</v>
      </c>
      <c r="E37" s="142">
        <v>31</v>
      </c>
      <c r="F37" s="142">
        <v>13004000</v>
      </c>
      <c r="G37" s="142">
        <v>32</v>
      </c>
      <c r="H37" s="142">
        <v>1600000</v>
      </c>
      <c r="I37" s="197">
        <v>3</v>
      </c>
      <c r="J37" s="197">
        <v>1112</v>
      </c>
      <c r="K37" s="142">
        <v>66</v>
      </c>
      <c r="L37" s="142">
        <v>14605112</v>
      </c>
      <c r="M37" s="196"/>
      <c r="N37" s="416"/>
      <c r="O37" s="415"/>
    </row>
    <row r="38" spans="1:15" ht="11.25" customHeight="1">
      <c r="A38" s="195">
        <v>27</v>
      </c>
      <c r="B38" s="196" t="s">
        <v>538</v>
      </c>
      <c r="C38" s="142">
        <v>3309</v>
      </c>
      <c r="D38" s="142">
        <v>205339101</v>
      </c>
      <c r="E38" s="142">
        <v>12</v>
      </c>
      <c r="F38" s="142">
        <v>4802460</v>
      </c>
      <c r="G38" s="142">
        <v>32</v>
      </c>
      <c r="H38" s="142">
        <v>1600000</v>
      </c>
      <c r="I38" s="197">
        <v>6</v>
      </c>
      <c r="J38" s="197">
        <v>4064</v>
      </c>
      <c r="K38" s="142">
        <v>50</v>
      </c>
      <c r="L38" s="142">
        <v>6406524</v>
      </c>
      <c r="M38" s="196"/>
      <c r="N38" s="416"/>
      <c r="O38" s="415"/>
    </row>
    <row r="39" spans="1:15" s="198" customFormat="1" ht="11.25" customHeight="1">
      <c r="A39" s="195">
        <v>31</v>
      </c>
      <c r="B39" s="196" t="s">
        <v>62</v>
      </c>
      <c r="C39" s="142">
        <v>4251</v>
      </c>
      <c r="D39" s="142">
        <v>293318527</v>
      </c>
      <c r="E39" s="142">
        <v>21</v>
      </c>
      <c r="F39" s="142">
        <v>8384000</v>
      </c>
      <c r="G39" s="142">
        <v>54</v>
      </c>
      <c r="H39" s="142">
        <v>2700000</v>
      </c>
      <c r="I39" s="197">
        <v>26</v>
      </c>
      <c r="J39" s="197">
        <v>11365</v>
      </c>
      <c r="K39" s="142">
        <v>101</v>
      </c>
      <c r="L39" s="142">
        <v>11095365</v>
      </c>
      <c r="M39" s="196"/>
      <c r="N39" s="416"/>
      <c r="O39" s="415"/>
    </row>
    <row r="40" spans="1:15" ht="11.25" customHeight="1">
      <c r="A40" s="195">
        <v>32</v>
      </c>
      <c r="B40" s="196" t="s">
        <v>63</v>
      </c>
      <c r="C40" s="142">
        <v>5676</v>
      </c>
      <c r="D40" s="142">
        <v>337125315</v>
      </c>
      <c r="E40" s="142">
        <v>28</v>
      </c>
      <c r="F40" s="142">
        <v>11760000</v>
      </c>
      <c r="G40" s="142">
        <v>45</v>
      </c>
      <c r="H40" s="142">
        <v>2250000</v>
      </c>
      <c r="I40" s="197">
        <v>0</v>
      </c>
      <c r="J40" s="197">
        <v>0</v>
      </c>
      <c r="K40" s="142">
        <v>73</v>
      </c>
      <c r="L40" s="142">
        <v>14010000</v>
      </c>
      <c r="M40" s="196"/>
      <c r="N40" s="416"/>
      <c r="O40" s="415"/>
    </row>
    <row r="41" spans="1:15" ht="11.25" customHeight="1">
      <c r="A41" s="195">
        <v>37</v>
      </c>
      <c r="B41" s="196" t="s">
        <v>64</v>
      </c>
      <c r="C41" s="142">
        <v>2146</v>
      </c>
      <c r="D41" s="142">
        <v>130939351</v>
      </c>
      <c r="E41" s="142">
        <v>10</v>
      </c>
      <c r="F41" s="142">
        <v>4150800</v>
      </c>
      <c r="G41" s="142">
        <v>24</v>
      </c>
      <c r="H41" s="142">
        <v>1200000</v>
      </c>
      <c r="I41" s="197">
        <v>0</v>
      </c>
      <c r="J41" s="197">
        <v>0</v>
      </c>
      <c r="K41" s="142">
        <v>34</v>
      </c>
      <c r="L41" s="142">
        <v>5350800</v>
      </c>
      <c r="M41" s="196"/>
      <c r="N41" s="416"/>
      <c r="O41" s="415"/>
    </row>
    <row r="42" spans="1:15" ht="11.25" customHeight="1">
      <c r="A42" s="195">
        <v>39</v>
      </c>
      <c r="B42" s="196" t="s">
        <v>65</v>
      </c>
      <c r="C42" s="142">
        <v>2690</v>
      </c>
      <c r="D42" s="142">
        <v>156814569</v>
      </c>
      <c r="E42" s="142">
        <v>11</v>
      </c>
      <c r="F42" s="142">
        <v>4620000</v>
      </c>
      <c r="G42" s="142">
        <v>32</v>
      </c>
      <c r="H42" s="142">
        <v>1600000</v>
      </c>
      <c r="I42" s="197">
        <v>1642</v>
      </c>
      <c r="J42" s="197">
        <v>2243205</v>
      </c>
      <c r="K42" s="142">
        <v>1685</v>
      </c>
      <c r="L42" s="142">
        <v>8463205</v>
      </c>
      <c r="M42" s="196"/>
      <c r="N42" s="416"/>
      <c r="O42" s="415"/>
    </row>
    <row r="43" spans="1:15" ht="11.25" customHeight="1">
      <c r="A43" s="195">
        <v>40</v>
      </c>
      <c r="B43" s="196" t="s">
        <v>539</v>
      </c>
      <c r="C43" s="142">
        <v>1833</v>
      </c>
      <c r="D43" s="142">
        <v>126611725</v>
      </c>
      <c r="E43" s="142">
        <v>4</v>
      </c>
      <c r="F43" s="142">
        <v>1680000</v>
      </c>
      <c r="G43" s="142">
        <v>16</v>
      </c>
      <c r="H43" s="142">
        <v>800000</v>
      </c>
      <c r="I43" s="197">
        <v>1099</v>
      </c>
      <c r="J43" s="197">
        <v>1300102</v>
      </c>
      <c r="K43" s="142">
        <v>1119</v>
      </c>
      <c r="L43" s="142">
        <v>3780102</v>
      </c>
      <c r="M43" s="196"/>
      <c r="N43" s="416"/>
      <c r="O43" s="415"/>
    </row>
    <row r="44" spans="1:15" s="198" customFormat="1" ht="11.25" customHeight="1">
      <c r="A44" s="195">
        <v>42</v>
      </c>
      <c r="B44" s="196" t="s">
        <v>66</v>
      </c>
      <c r="C44" s="142">
        <v>4518</v>
      </c>
      <c r="D44" s="142">
        <v>245761215</v>
      </c>
      <c r="E44" s="142">
        <v>27</v>
      </c>
      <c r="F44" s="142">
        <v>11340000</v>
      </c>
      <c r="G44" s="142">
        <v>38</v>
      </c>
      <c r="H44" s="142">
        <v>1900000</v>
      </c>
      <c r="I44" s="197">
        <v>3</v>
      </c>
      <c r="J44" s="197">
        <v>528</v>
      </c>
      <c r="K44" s="142">
        <v>68</v>
      </c>
      <c r="L44" s="142">
        <v>13240528</v>
      </c>
      <c r="M44" s="196"/>
      <c r="N44" s="416"/>
      <c r="O44" s="415"/>
    </row>
    <row r="45" spans="1:15" ht="11.25" customHeight="1">
      <c r="A45" s="195">
        <v>43</v>
      </c>
      <c r="B45" s="196" t="s">
        <v>540</v>
      </c>
      <c r="C45" s="142">
        <v>12667</v>
      </c>
      <c r="D45" s="142">
        <v>726149612</v>
      </c>
      <c r="E45" s="142">
        <v>65</v>
      </c>
      <c r="F45" s="142">
        <v>25214690</v>
      </c>
      <c r="G45" s="142">
        <v>113</v>
      </c>
      <c r="H45" s="142">
        <v>5650000</v>
      </c>
      <c r="I45" s="197">
        <v>13</v>
      </c>
      <c r="J45" s="197">
        <v>12757</v>
      </c>
      <c r="K45" s="142">
        <v>191</v>
      </c>
      <c r="L45" s="142">
        <v>30877447</v>
      </c>
      <c r="M45" s="196"/>
      <c r="N45" s="416"/>
      <c r="O45" s="415"/>
    </row>
    <row r="46" spans="1:15" ht="11.25" customHeight="1">
      <c r="A46" s="195">
        <v>45</v>
      </c>
      <c r="B46" s="196" t="s">
        <v>67</v>
      </c>
      <c r="C46" s="142">
        <v>3363</v>
      </c>
      <c r="D46" s="142">
        <v>198693449</v>
      </c>
      <c r="E46" s="142">
        <v>6</v>
      </c>
      <c r="F46" s="142">
        <v>2520000</v>
      </c>
      <c r="G46" s="142">
        <v>15</v>
      </c>
      <c r="H46" s="142">
        <v>750000</v>
      </c>
      <c r="I46" s="197">
        <v>0</v>
      </c>
      <c r="J46" s="197">
        <v>0</v>
      </c>
      <c r="K46" s="142">
        <v>21</v>
      </c>
      <c r="L46" s="142">
        <v>3270000</v>
      </c>
      <c r="M46" s="196"/>
      <c r="N46" s="416"/>
      <c r="O46" s="415"/>
    </row>
    <row r="47" spans="1:15" ht="15" customHeight="1">
      <c r="A47" s="195">
        <v>46</v>
      </c>
      <c r="B47" s="196" t="s">
        <v>68</v>
      </c>
      <c r="C47" s="142">
        <v>3417</v>
      </c>
      <c r="D47" s="142">
        <v>190342404</v>
      </c>
      <c r="E47" s="142">
        <v>8</v>
      </c>
      <c r="F47" s="142">
        <v>3361680</v>
      </c>
      <c r="G47" s="142">
        <v>34</v>
      </c>
      <c r="H47" s="142">
        <v>1700000</v>
      </c>
      <c r="I47" s="197">
        <v>3</v>
      </c>
      <c r="J47" s="197">
        <v>2715</v>
      </c>
      <c r="K47" s="142">
        <v>45</v>
      </c>
      <c r="L47" s="142">
        <v>5064395</v>
      </c>
      <c r="M47" s="196"/>
      <c r="N47" s="416"/>
      <c r="O47" s="415"/>
    </row>
    <row r="48" spans="1:15" s="198" customFormat="1" ht="11.25" customHeight="1">
      <c r="A48" s="195">
        <v>50</v>
      </c>
      <c r="B48" s="196" t="s">
        <v>541</v>
      </c>
      <c r="C48" s="142">
        <v>7175</v>
      </c>
      <c r="D48" s="142">
        <v>378298758</v>
      </c>
      <c r="E48" s="142">
        <v>18</v>
      </c>
      <c r="F48" s="142">
        <v>7758400</v>
      </c>
      <c r="G48" s="142">
        <v>76</v>
      </c>
      <c r="H48" s="142">
        <v>3800000</v>
      </c>
      <c r="I48" s="197">
        <v>0</v>
      </c>
      <c r="J48" s="197">
        <v>0</v>
      </c>
      <c r="K48" s="142">
        <v>94</v>
      </c>
      <c r="L48" s="142">
        <v>11558400</v>
      </c>
      <c r="M48" s="196"/>
      <c r="N48" s="416"/>
      <c r="O48" s="415"/>
    </row>
    <row r="49" spans="1:15" ht="11.25" customHeight="1">
      <c r="A49" s="195">
        <v>57</v>
      </c>
      <c r="B49" s="196" t="s">
        <v>542</v>
      </c>
      <c r="C49" s="142">
        <v>6046</v>
      </c>
      <c r="D49" s="142">
        <v>175589430</v>
      </c>
      <c r="E49" s="142">
        <v>12</v>
      </c>
      <c r="F49" s="142">
        <v>4620000</v>
      </c>
      <c r="G49" s="142">
        <v>38</v>
      </c>
      <c r="H49" s="142">
        <v>1900000</v>
      </c>
      <c r="I49" s="197">
        <v>0</v>
      </c>
      <c r="J49" s="197">
        <v>0</v>
      </c>
      <c r="K49" s="142">
        <v>50</v>
      </c>
      <c r="L49" s="142">
        <v>6520000</v>
      </c>
      <c r="M49" s="196"/>
      <c r="N49" s="416"/>
      <c r="O49" s="415"/>
    </row>
    <row r="50" spans="1:15" ht="11.25" customHeight="1">
      <c r="A50" s="195">
        <v>62</v>
      </c>
      <c r="B50" s="196" t="s">
        <v>560</v>
      </c>
      <c r="C50" s="142">
        <v>1848</v>
      </c>
      <c r="D50" s="142">
        <v>143866506</v>
      </c>
      <c r="E50" s="142">
        <v>8</v>
      </c>
      <c r="F50" s="142">
        <v>3360000</v>
      </c>
      <c r="G50" s="142">
        <v>29</v>
      </c>
      <c r="H50" s="142">
        <v>1450000</v>
      </c>
      <c r="I50" s="197">
        <v>0</v>
      </c>
      <c r="J50" s="197">
        <v>0</v>
      </c>
      <c r="K50" s="142">
        <v>37</v>
      </c>
      <c r="L50" s="142">
        <v>4810000</v>
      </c>
      <c r="M50" s="196"/>
      <c r="N50" s="416"/>
      <c r="O50" s="415"/>
    </row>
    <row r="51" spans="1:15" ht="11.25" customHeight="1">
      <c r="A51" s="195">
        <v>65</v>
      </c>
      <c r="B51" s="196" t="s">
        <v>564</v>
      </c>
      <c r="C51" s="142">
        <v>3885</v>
      </c>
      <c r="D51" s="142">
        <v>259509318</v>
      </c>
      <c r="E51" s="142">
        <v>17</v>
      </c>
      <c r="F51" s="142">
        <v>5566881</v>
      </c>
      <c r="G51" s="142">
        <v>48</v>
      </c>
      <c r="H51" s="142">
        <v>2400000</v>
      </c>
      <c r="I51" s="197">
        <v>0</v>
      </c>
      <c r="J51" s="197">
        <v>0</v>
      </c>
      <c r="K51" s="142">
        <v>65</v>
      </c>
      <c r="L51" s="142">
        <v>7966881</v>
      </c>
      <c r="M51" s="196"/>
      <c r="N51" s="416"/>
      <c r="O51" s="415"/>
    </row>
    <row r="52" spans="1:15" ht="11.25" customHeight="1">
      <c r="A52" s="195">
        <v>70</v>
      </c>
      <c r="B52" s="196" t="s">
        <v>545</v>
      </c>
      <c r="C52" s="142">
        <v>4554</v>
      </c>
      <c r="D52" s="142">
        <v>300099578</v>
      </c>
      <c r="E52" s="142">
        <v>14</v>
      </c>
      <c r="F52" s="142">
        <v>5880000</v>
      </c>
      <c r="G52" s="142">
        <v>53</v>
      </c>
      <c r="H52" s="142">
        <v>2650000</v>
      </c>
      <c r="I52" s="197">
        <v>0</v>
      </c>
      <c r="J52" s="197">
        <v>0</v>
      </c>
      <c r="K52" s="142">
        <v>67</v>
      </c>
      <c r="L52" s="142">
        <v>8530000</v>
      </c>
      <c r="M52" s="196"/>
      <c r="N52" s="416"/>
      <c r="O52" s="415"/>
    </row>
    <row r="53" spans="1:15" ht="11.25" customHeight="1">
      <c r="A53" s="195">
        <v>73</v>
      </c>
      <c r="B53" s="196" t="s">
        <v>565</v>
      </c>
      <c r="C53" s="142">
        <v>9986</v>
      </c>
      <c r="D53" s="142">
        <v>574506793</v>
      </c>
      <c r="E53" s="142">
        <v>40</v>
      </c>
      <c r="F53" s="142">
        <v>17046673</v>
      </c>
      <c r="G53" s="142">
        <v>125</v>
      </c>
      <c r="H53" s="142">
        <v>6250000</v>
      </c>
      <c r="I53" s="197">
        <v>0</v>
      </c>
      <c r="J53" s="197">
        <v>0</v>
      </c>
      <c r="K53" s="142">
        <v>165</v>
      </c>
      <c r="L53" s="142">
        <v>23296673</v>
      </c>
      <c r="M53" s="196"/>
      <c r="N53" s="416"/>
      <c r="O53" s="415"/>
    </row>
    <row r="54" spans="1:15" s="198" customFormat="1" ht="11.25" customHeight="1">
      <c r="A54" s="195">
        <v>79</v>
      </c>
      <c r="B54" s="196" t="s">
        <v>566</v>
      </c>
      <c r="C54" s="142">
        <v>5513</v>
      </c>
      <c r="D54" s="142">
        <v>391410606</v>
      </c>
      <c r="E54" s="142">
        <v>32</v>
      </c>
      <c r="F54" s="142">
        <v>13424000</v>
      </c>
      <c r="G54" s="142">
        <v>60</v>
      </c>
      <c r="H54" s="142">
        <v>3000000</v>
      </c>
      <c r="I54" s="197">
        <v>0</v>
      </c>
      <c r="J54" s="197">
        <v>0</v>
      </c>
      <c r="K54" s="142">
        <v>92</v>
      </c>
      <c r="L54" s="142">
        <v>16424000</v>
      </c>
      <c r="M54" s="196"/>
      <c r="N54" s="416"/>
      <c r="O54" s="415"/>
    </row>
    <row r="55" spans="1:15" ht="11.25" customHeight="1">
      <c r="A55" s="195">
        <v>86</v>
      </c>
      <c r="B55" s="196" t="s">
        <v>548</v>
      </c>
      <c r="C55" s="142">
        <v>7715</v>
      </c>
      <c r="D55" s="142">
        <v>449644444</v>
      </c>
      <c r="E55" s="142">
        <v>43</v>
      </c>
      <c r="F55" s="142">
        <v>18012000</v>
      </c>
      <c r="G55" s="142">
        <v>88</v>
      </c>
      <c r="H55" s="142">
        <v>4400000</v>
      </c>
      <c r="I55" s="197">
        <v>46</v>
      </c>
      <c r="J55" s="197">
        <v>14815</v>
      </c>
      <c r="K55" s="142">
        <v>177</v>
      </c>
      <c r="L55" s="142">
        <v>22426815</v>
      </c>
      <c r="M55" s="196"/>
      <c r="N55" s="416"/>
      <c r="O55" s="415"/>
    </row>
    <row r="56" spans="1:15" ht="11.25" customHeight="1">
      <c r="A56" s="195">
        <v>93</v>
      </c>
      <c r="B56" s="196" t="s">
        <v>549</v>
      </c>
      <c r="C56" s="142">
        <v>8821</v>
      </c>
      <c r="D56" s="142">
        <v>510107132</v>
      </c>
      <c r="E56" s="142">
        <v>52</v>
      </c>
      <c r="F56" s="142">
        <v>21840000</v>
      </c>
      <c r="G56" s="142">
        <v>100</v>
      </c>
      <c r="H56" s="142">
        <v>5000000</v>
      </c>
      <c r="I56" s="197">
        <v>36</v>
      </c>
      <c r="J56" s="197">
        <v>19806</v>
      </c>
      <c r="K56" s="142">
        <v>188</v>
      </c>
      <c r="L56" s="142">
        <v>26859806</v>
      </c>
      <c r="M56" s="196"/>
      <c r="N56" s="416"/>
      <c r="O56" s="415"/>
    </row>
    <row r="57" spans="1:15" ht="11.25" customHeight="1">
      <c r="A57" s="199">
        <v>95</v>
      </c>
      <c r="B57" s="200" t="s">
        <v>197</v>
      </c>
      <c r="C57" s="150">
        <v>11812</v>
      </c>
      <c r="D57" s="150">
        <v>723662586</v>
      </c>
      <c r="E57" s="150">
        <v>57</v>
      </c>
      <c r="F57" s="150">
        <v>24346878</v>
      </c>
      <c r="G57" s="150">
        <v>134</v>
      </c>
      <c r="H57" s="150">
        <v>6700000</v>
      </c>
      <c r="I57" s="201">
        <v>4</v>
      </c>
      <c r="J57" s="201">
        <v>368</v>
      </c>
      <c r="K57" s="150">
        <v>195</v>
      </c>
      <c r="L57" s="150">
        <v>31047246</v>
      </c>
      <c r="M57" s="196"/>
      <c r="N57" s="416"/>
      <c r="O57" s="415"/>
    </row>
    <row r="58" spans="1:15" ht="11.25" customHeight="1">
      <c r="A58" s="195">
        <v>301</v>
      </c>
      <c r="B58" s="196" t="s">
        <v>70</v>
      </c>
      <c r="C58" s="142">
        <v>452</v>
      </c>
      <c r="D58" s="142">
        <v>34024262</v>
      </c>
      <c r="E58" s="142">
        <v>11</v>
      </c>
      <c r="F58" s="142">
        <v>5500000</v>
      </c>
      <c r="G58" s="142">
        <v>2</v>
      </c>
      <c r="H58" s="142">
        <v>200000</v>
      </c>
      <c r="I58" s="197">
        <v>0</v>
      </c>
      <c r="J58" s="197">
        <v>0</v>
      </c>
      <c r="K58" s="142">
        <v>13</v>
      </c>
      <c r="L58" s="142">
        <v>5700000</v>
      </c>
      <c r="M58" s="196"/>
      <c r="N58" s="416"/>
      <c r="O58" s="415"/>
    </row>
    <row r="59" spans="1:15" ht="11.25" customHeight="1">
      <c r="A59" s="195">
        <v>303</v>
      </c>
      <c r="B59" s="196" t="s">
        <v>74</v>
      </c>
      <c r="C59" s="142">
        <v>0</v>
      </c>
      <c r="D59" s="142">
        <v>0</v>
      </c>
      <c r="E59" s="142">
        <v>0</v>
      </c>
      <c r="F59" s="142">
        <v>0</v>
      </c>
      <c r="G59" s="142">
        <v>0</v>
      </c>
      <c r="H59" s="142">
        <v>0</v>
      </c>
      <c r="I59" s="197">
        <v>0</v>
      </c>
      <c r="J59" s="197">
        <v>0</v>
      </c>
      <c r="K59" s="142">
        <v>0</v>
      </c>
      <c r="L59" s="142">
        <v>0</v>
      </c>
      <c r="M59" s="196"/>
      <c r="N59" s="416"/>
      <c r="O59" s="415"/>
    </row>
    <row r="60" spans="1:15" ht="11.25" customHeight="1">
      <c r="A60" s="195">
        <v>305</v>
      </c>
      <c r="B60" s="196" t="s">
        <v>75</v>
      </c>
      <c r="C60" s="142">
        <v>492</v>
      </c>
      <c r="D60" s="142">
        <v>40716795</v>
      </c>
      <c r="E60" s="142">
        <v>13</v>
      </c>
      <c r="F60" s="142">
        <v>5444000</v>
      </c>
      <c r="G60" s="142">
        <v>5</v>
      </c>
      <c r="H60" s="142">
        <v>290000</v>
      </c>
      <c r="I60" s="197">
        <v>4</v>
      </c>
      <c r="J60" s="197">
        <v>40000</v>
      </c>
      <c r="K60" s="142">
        <v>22</v>
      </c>
      <c r="L60" s="142">
        <v>5774000</v>
      </c>
      <c r="M60" s="196"/>
      <c r="N60" s="416"/>
      <c r="O60" s="415"/>
    </row>
    <row r="61" spans="1:15" ht="11.25" customHeight="1">
      <c r="A61" s="195">
        <v>306</v>
      </c>
      <c r="B61" s="196" t="s">
        <v>81</v>
      </c>
      <c r="C61" s="142">
        <v>1011</v>
      </c>
      <c r="D61" s="142">
        <v>129843958</v>
      </c>
      <c r="E61" s="142">
        <v>159</v>
      </c>
      <c r="F61" s="142">
        <v>66668000</v>
      </c>
      <c r="G61" s="142">
        <v>13</v>
      </c>
      <c r="H61" s="142">
        <v>1950000</v>
      </c>
      <c r="I61" s="197">
        <v>0</v>
      </c>
      <c r="J61" s="197">
        <v>0</v>
      </c>
      <c r="K61" s="142">
        <v>172</v>
      </c>
      <c r="L61" s="142">
        <v>68618000</v>
      </c>
      <c r="M61" s="196"/>
      <c r="N61" s="416"/>
      <c r="O61" s="415"/>
    </row>
    <row r="62" spans="1:15" ht="11.25" customHeight="1">
      <c r="A62" s="195">
        <v>307</v>
      </c>
      <c r="B62" s="196" t="s">
        <v>82</v>
      </c>
      <c r="C62" s="142">
        <v>1812</v>
      </c>
      <c r="D62" s="142">
        <v>191353842</v>
      </c>
      <c r="E62" s="142">
        <v>162</v>
      </c>
      <c r="F62" s="142">
        <v>67203302</v>
      </c>
      <c r="G62" s="142">
        <v>22</v>
      </c>
      <c r="H62" s="142">
        <v>9100000</v>
      </c>
      <c r="I62" s="197">
        <v>423</v>
      </c>
      <c r="J62" s="197">
        <v>75097000</v>
      </c>
      <c r="K62" s="142">
        <v>607</v>
      </c>
      <c r="L62" s="142">
        <v>151400302</v>
      </c>
      <c r="M62" s="196"/>
      <c r="N62" s="416"/>
      <c r="O62" s="415"/>
    </row>
    <row r="63" spans="1:15" ht="11.25" customHeight="1">
      <c r="A63" s="195">
        <v>308</v>
      </c>
      <c r="B63" s="196" t="s">
        <v>87</v>
      </c>
      <c r="C63" s="142">
        <v>434</v>
      </c>
      <c r="D63" s="142">
        <v>23014543</v>
      </c>
      <c r="E63" s="142">
        <v>22</v>
      </c>
      <c r="F63" s="142">
        <v>9240000</v>
      </c>
      <c r="G63" s="142">
        <v>1</v>
      </c>
      <c r="H63" s="142">
        <v>100000</v>
      </c>
      <c r="I63" s="197">
        <v>0</v>
      </c>
      <c r="J63" s="197">
        <v>0</v>
      </c>
      <c r="K63" s="142">
        <v>23</v>
      </c>
      <c r="L63" s="142">
        <v>9340000</v>
      </c>
      <c r="M63" s="196"/>
      <c r="N63" s="416"/>
      <c r="O63" s="415"/>
    </row>
    <row r="64" spans="1:15" ht="12" customHeight="1">
      <c r="A64" s="202">
        <v>309</v>
      </c>
      <c r="B64" s="203" t="s">
        <v>88</v>
      </c>
      <c r="C64" s="204">
        <v>14067</v>
      </c>
      <c r="D64" s="204">
        <v>1283841031</v>
      </c>
      <c r="E64" s="204">
        <v>591</v>
      </c>
      <c r="F64" s="204">
        <v>248220000</v>
      </c>
      <c r="G64" s="204">
        <v>173</v>
      </c>
      <c r="H64" s="204">
        <v>9440000</v>
      </c>
      <c r="I64" s="197">
        <v>8408</v>
      </c>
      <c r="J64" s="197">
        <v>291238312</v>
      </c>
      <c r="K64" s="204">
        <v>9172</v>
      </c>
      <c r="L64" s="204">
        <v>548898312</v>
      </c>
      <c r="M64" s="196"/>
      <c r="N64" s="416"/>
      <c r="O64" s="415"/>
    </row>
    <row r="65" spans="1:15" ht="13.5">
      <c r="A65" s="205"/>
      <c r="B65" s="205"/>
      <c r="C65" s="206"/>
      <c r="D65" s="206"/>
      <c r="E65" s="170"/>
      <c r="F65" s="170"/>
      <c r="G65" s="170"/>
      <c r="H65" s="170"/>
      <c r="I65" s="207"/>
      <c r="J65" s="207"/>
      <c r="K65" s="170"/>
      <c r="L65" s="170"/>
      <c r="M65" s="413"/>
      <c r="N65" s="415"/>
      <c r="O65" s="415"/>
    </row>
    <row r="66" spans="3:15" ht="13.5">
      <c r="C66" s="209"/>
      <c r="D66" s="209"/>
      <c r="E66" s="209"/>
      <c r="F66" s="209"/>
      <c r="G66" s="209"/>
      <c r="H66" s="209"/>
      <c r="I66" s="210"/>
      <c r="J66" s="210"/>
      <c r="K66" s="209"/>
      <c r="L66" s="209"/>
      <c r="N66" s="208"/>
      <c r="O66" s="208"/>
    </row>
    <row r="67" spans="3:15" ht="13.5">
      <c r="C67" s="161"/>
      <c r="D67" s="161"/>
      <c r="E67" s="211"/>
      <c r="F67" s="161"/>
      <c r="G67" s="212"/>
      <c r="H67" s="161"/>
      <c r="I67" s="160"/>
      <c r="J67" s="160"/>
      <c r="K67" s="161"/>
      <c r="L67" s="161"/>
      <c r="N67" s="208"/>
      <c r="O67" s="208"/>
    </row>
    <row r="68" spans="3:15" ht="13.5">
      <c r="C68" s="209"/>
      <c r="D68" s="209"/>
      <c r="E68" s="209"/>
      <c r="F68" s="209"/>
      <c r="G68" s="209"/>
      <c r="H68" s="209"/>
      <c r="I68" s="160"/>
      <c r="J68" s="160"/>
      <c r="K68" s="209"/>
      <c r="L68" s="209"/>
      <c r="N68" s="208"/>
      <c r="O68" s="208"/>
    </row>
    <row r="69" spans="3:15" ht="13.5">
      <c r="C69" s="209"/>
      <c r="D69" s="209"/>
      <c r="E69" s="209"/>
      <c r="F69" s="209"/>
      <c r="G69" s="209"/>
      <c r="H69" s="209"/>
      <c r="I69" s="160"/>
      <c r="J69" s="160"/>
      <c r="K69" s="209"/>
      <c r="L69" s="209"/>
      <c r="N69" s="208"/>
      <c r="O69" s="208"/>
    </row>
    <row r="70" spans="3:15" ht="13.5">
      <c r="C70" s="209"/>
      <c r="D70" s="209"/>
      <c r="E70" s="209"/>
      <c r="F70" s="209"/>
      <c r="G70" s="209"/>
      <c r="H70" s="209"/>
      <c r="I70" s="160"/>
      <c r="J70" s="160"/>
      <c r="K70" s="209"/>
      <c r="L70" s="209"/>
      <c r="N70" s="208"/>
      <c r="O70" s="208"/>
    </row>
    <row r="71" spans="3:15" ht="13.5">
      <c r="C71" s="209"/>
      <c r="D71" s="209"/>
      <c r="E71" s="209"/>
      <c r="F71" s="209"/>
      <c r="G71" s="209"/>
      <c r="H71" s="209"/>
      <c r="I71" s="160"/>
      <c r="J71" s="160"/>
      <c r="K71" s="209"/>
      <c r="L71" s="209"/>
      <c r="N71" s="208"/>
      <c r="O71" s="208"/>
    </row>
    <row r="72" spans="3:15" ht="13.5">
      <c r="C72" s="209"/>
      <c r="D72" s="209"/>
      <c r="E72" s="209"/>
      <c r="F72" s="209"/>
      <c r="G72" s="209"/>
      <c r="H72" s="209"/>
      <c r="I72" s="160"/>
      <c r="J72" s="160"/>
      <c r="K72" s="209"/>
      <c r="L72" s="209"/>
      <c r="N72" s="208"/>
      <c r="O72" s="208"/>
    </row>
    <row r="73" spans="3:15" ht="13.5">
      <c r="C73" s="209"/>
      <c r="D73" s="209"/>
      <c r="E73" s="209"/>
      <c r="F73" s="209"/>
      <c r="G73" s="209"/>
      <c r="H73" s="209"/>
      <c r="I73" s="210"/>
      <c r="J73" s="210"/>
      <c r="K73" s="209"/>
      <c r="L73" s="209"/>
      <c r="N73" s="208"/>
      <c r="O73" s="208"/>
    </row>
    <row r="74" spans="3:15" ht="13.5">
      <c r="C74" s="209"/>
      <c r="D74" s="209"/>
      <c r="E74" s="209"/>
      <c r="F74" s="209"/>
      <c r="G74" s="209"/>
      <c r="H74" s="209"/>
      <c r="I74" s="210"/>
      <c r="J74" s="210"/>
      <c r="K74" s="209"/>
      <c r="L74" s="209"/>
      <c r="N74" s="208"/>
      <c r="O74" s="208"/>
    </row>
    <row r="75" spans="3:15" ht="13.5">
      <c r="C75" s="209"/>
      <c r="D75" s="209"/>
      <c r="E75" s="209"/>
      <c r="F75" s="209"/>
      <c r="G75" s="209"/>
      <c r="H75" s="209"/>
      <c r="I75" s="210"/>
      <c r="J75" s="210"/>
      <c r="K75" s="209"/>
      <c r="L75" s="209"/>
      <c r="N75" s="208"/>
      <c r="O75" s="208"/>
    </row>
    <row r="76" spans="3:15" ht="13.5">
      <c r="C76" s="209"/>
      <c r="D76" s="209"/>
      <c r="E76" s="209"/>
      <c r="F76" s="209"/>
      <c r="G76" s="209"/>
      <c r="H76" s="209"/>
      <c r="I76" s="210"/>
      <c r="J76" s="210"/>
      <c r="K76" s="209"/>
      <c r="L76" s="209"/>
      <c r="N76" s="208"/>
      <c r="O76" s="208"/>
    </row>
    <row r="77" spans="3:15" ht="13.5">
      <c r="C77" s="209"/>
      <c r="D77" s="209"/>
      <c r="E77" s="209"/>
      <c r="F77" s="209"/>
      <c r="G77" s="209"/>
      <c r="H77" s="209"/>
      <c r="I77" s="210"/>
      <c r="J77" s="210"/>
      <c r="K77" s="209"/>
      <c r="L77" s="209"/>
      <c r="N77" s="208"/>
      <c r="O77" s="208"/>
    </row>
    <row r="78" spans="3:15" ht="13.5">
      <c r="C78" s="209"/>
      <c r="D78" s="209"/>
      <c r="E78" s="209"/>
      <c r="F78" s="209"/>
      <c r="G78" s="209"/>
      <c r="H78" s="209"/>
      <c r="I78" s="210"/>
      <c r="J78" s="210"/>
      <c r="K78" s="209"/>
      <c r="L78" s="209"/>
      <c r="N78" s="208"/>
      <c r="O78" s="208"/>
    </row>
    <row r="79" spans="3:15" ht="13.5">
      <c r="C79" s="209"/>
      <c r="D79" s="209"/>
      <c r="E79" s="209"/>
      <c r="F79" s="209"/>
      <c r="G79" s="209"/>
      <c r="H79" s="209"/>
      <c r="I79" s="210"/>
      <c r="J79" s="210"/>
      <c r="K79" s="209"/>
      <c r="L79" s="209"/>
      <c r="N79" s="208"/>
      <c r="O79" s="208"/>
    </row>
    <row r="80" spans="3:15" ht="13.5">
      <c r="C80" s="209"/>
      <c r="D80" s="209"/>
      <c r="E80" s="209"/>
      <c r="F80" s="209"/>
      <c r="G80" s="209"/>
      <c r="H80" s="209"/>
      <c r="I80" s="210"/>
      <c r="J80" s="210"/>
      <c r="K80" s="209"/>
      <c r="L80" s="209"/>
      <c r="N80" s="208"/>
      <c r="O80" s="208"/>
    </row>
    <row r="81" spans="3:15" ht="13.5">
      <c r="C81" s="209"/>
      <c r="D81" s="209"/>
      <c r="E81" s="209"/>
      <c r="F81" s="209"/>
      <c r="G81" s="209"/>
      <c r="H81" s="209"/>
      <c r="I81" s="210"/>
      <c r="J81" s="210"/>
      <c r="K81" s="209"/>
      <c r="L81" s="209"/>
      <c r="N81" s="208"/>
      <c r="O81" s="208"/>
    </row>
    <row r="82" spans="3:15" ht="13.5">
      <c r="C82" s="209"/>
      <c r="D82" s="209"/>
      <c r="E82" s="209"/>
      <c r="F82" s="209"/>
      <c r="G82" s="209"/>
      <c r="H82" s="209"/>
      <c r="I82" s="210"/>
      <c r="J82" s="210"/>
      <c r="K82" s="209"/>
      <c r="L82" s="209"/>
      <c r="N82" s="208"/>
      <c r="O82" s="208"/>
    </row>
    <row r="83" spans="3:15" ht="13.5">
      <c r="C83" s="209"/>
      <c r="D83" s="209"/>
      <c r="E83" s="209"/>
      <c r="F83" s="209"/>
      <c r="G83" s="209"/>
      <c r="H83" s="209"/>
      <c r="I83" s="210"/>
      <c r="J83" s="210"/>
      <c r="K83" s="209"/>
      <c r="L83" s="209"/>
      <c r="N83" s="208"/>
      <c r="O83" s="208"/>
    </row>
    <row r="84" spans="3:15" ht="13.5">
      <c r="C84" s="209"/>
      <c r="D84" s="209"/>
      <c r="E84" s="209"/>
      <c r="F84" s="209"/>
      <c r="G84" s="209"/>
      <c r="H84" s="209"/>
      <c r="I84" s="210"/>
      <c r="J84" s="210"/>
      <c r="K84" s="209"/>
      <c r="L84" s="209"/>
      <c r="N84" s="208"/>
      <c r="O84" s="208"/>
    </row>
    <row r="85" spans="3:15" ht="13.5">
      <c r="C85" s="209"/>
      <c r="D85" s="209"/>
      <c r="E85" s="209"/>
      <c r="F85" s="209"/>
      <c r="G85" s="209"/>
      <c r="H85" s="209"/>
      <c r="I85" s="210"/>
      <c r="J85" s="210"/>
      <c r="K85" s="209"/>
      <c r="L85" s="209"/>
      <c r="N85" s="208"/>
      <c r="O85" s="208"/>
    </row>
    <row r="86" spans="3:15" ht="13.5">
      <c r="C86" s="209"/>
      <c r="D86" s="209"/>
      <c r="E86" s="209"/>
      <c r="F86" s="209"/>
      <c r="G86" s="209"/>
      <c r="H86" s="209"/>
      <c r="I86" s="210"/>
      <c r="J86" s="210"/>
      <c r="K86" s="209"/>
      <c r="L86" s="209"/>
      <c r="N86" s="208"/>
      <c r="O86" s="208"/>
    </row>
    <row r="87" spans="3:15" ht="13.5">
      <c r="C87" s="209"/>
      <c r="D87" s="209"/>
      <c r="E87" s="209"/>
      <c r="F87" s="209"/>
      <c r="G87" s="209"/>
      <c r="H87" s="209"/>
      <c r="I87" s="210"/>
      <c r="J87" s="210"/>
      <c r="K87" s="209"/>
      <c r="L87" s="209"/>
      <c r="N87" s="208"/>
      <c r="O87" s="208"/>
    </row>
    <row r="88" spans="3:15" ht="13.5">
      <c r="C88" s="209"/>
      <c r="D88" s="209"/>
      <c r="E88" s="209"/>
      <c r="F88" s="209"/>
      <c r="G88" s="209"/>
      <c r="H88" s="209"/>
      <c r="I88" s="210"/>
      <c r="J88" s="210"/>
      <c r="K88" s="209"/>
      <c r="L88" s="209"/>
      <c r="N88" s="208"/>
      <c r="O88" s="208"/>
    </row>
    <row r="89" spans="3:15" ht="13.5">
      <c r="C89" s="209"/>
      <c r="D89" s="209"/>
      <c r="E89" s="209"/>
      <c r="F89" s="209"/>
      <c r="G89" s="209"/>
      <c r="H89" s="209"/>
      <c r="I89" s="210"/>
      <c r="J89" s="210"/>
      <c r="K89" s="209"/>
      <c r="L89" s="209"/>
      <c r="N89" s="208"/>
      <c r="O89" s="208"/>
    </row>
    <row r="90" spans="3:15" ht="13.5">
      <c r="C90" s="209"/>
      <c r="D90" s="209"/>
      <c r="E90" s="209"/>
      <c r="F90" s="209"/>
      <c r="G90" s="209"/>
      <c r="H90" s="209"/>
      <c r="I90" s="210"/>
      <c r="J90" s="210"/>
      <c r="K90" s="209"/>
      <c r="L90" s="209"/>
      <c r="N90" s="208"/>
      <c r="O90" s="208"/>
    </row>
    <row r="91" spans="3:15" ht="13.5">
      <c r="C91" s="209"/>
      <c r="D91" s="209"/>
      <c r="E91" s="209"/>
      <c r="F91" s="209"/>
      <c r="G91" s="209"/>
      <c r="H91" s="209"/>
      <c r="I91" s="210"/>
      <c r="J91" s="210"/>
      <c r="K91" s="209"/>
      <c r="L91" s="209"/>
      <c r="N91" s="208"/>
      <c r="O91" s="208"/>
    </row>
    <row r="92" spans="3:15" ht="13.5">
      <c r="C92" s="209"/>
      <c r="D92" s="209"/>
      <c r="E92" s="209"/>
      <c r="F92" s="209"/>
      <c r="G92" s="209"/>
      <c r="H92" s="209"/>
      <c r="I92" s="210"/>
      <c r="J92" s="210"/>
      <c r="K92" s="209"/>
      <c r="L92" s="209"/>
      <c r="N92" s="208"/>
      <c r="O92" s="208"/>
    </row>
    <row r="93" spans="3:15" ht="13.5">
      <c r="C93" s="209"/>
      <c r="D93" s="209"/>
      <c r="E93" s="209"/>
      <c r="F93" s="209"/>
      <c r="G93" s="209"/>
      <c r="H93" s="209"/>
      <c r="I93" s="210"/>
      <c r="J93" s="210"/>
      <c r="K93" s="209"/>
      <c r="L93" s="209"/>
      <c r="N93" s="208"/>
      <c r="O93" s="208"/>
    </row>
    <row r="94" spans="3:15" ht="13.5">
      <c r="C94" s="209"/>
      <c r="D94" s="209"/>
      <c r="E94" s="209"/>
      <c r="F94" s="209"/>
      <c r="G94" s="209"/>
      <c r="H94" s="209"/>
      <c r="I94" s="210"/>
      <c r="J94" s="210"/>
      <c r="K94" s="209"/>
      <c r="L94" s="209"/>
      <c r="N94" s="208"/>
      <c r="O94" s="208"/>
    </row>
    <row r="95" spans="3:15" ht="13.5">
      <c r="C95" s="209"/>
      <c r="D95" s="209"/>
      <c r="E95" s="209"/>
      <c r="F95" s="209"/>
      <c r="G95" s="209"/>
      <c r="H95" s="209"/>
      <c r="I95" s="210"/>
      <c r="J95" s="210"/>
      <c r="K95" s="209"/>
      <c r="L95" s="209"/>
      <c r="N95" s="208"/>
      <c r="O95" s="208"/>
    </row>
    <row r="96" spans="3:15" ht="13.5">
      <c r="C96" s="209"/>
      <c r="D96" s="209"/>
      <c r="E96" s="209"/>
      <c r="F96" s="209"/>
      <c r="G96" s="209"/>
      <c r="H96" s="209"/>
      <c r="I96" s="210"/>
      <c r="J96" s="210"/>
      <c r="K96" s="209"/>
      <c r="L96" s="209"/>
      <c r="N96" s="208"/>
      <c r="O96" s="208"/>
    </row>
    <row r="97" spans="3:15" ht="13.5">
      <c r="C97" s="209"/>
      <c r="D97" s="209"/>
      <c r="E97" s="209"/>
      <c r="F97" s="209"/>
      <c r="G97" s="209"/>
      <c r="H97" s="209"/>
      <c r="I97" s="210"/>
      <c r="J97" s="210"/>
      <c r="K97" s="209"/>
      <c r="L97" s="209"/>
      <c r="N97" s="208"/>
      <c r="O97" s="208"/>
    </row>
    <row r="98" spans="3:15" ht="13.5">
      <c r="C98" s="209"/>
      <c r="D98" s="209"/>
      <c r="E98" s="209"/>
      <c r="F98" s="209"/>
      <c r="G98" s="209"/>
      <c r="H98" s="209"/>
      <c r="I98" s="210"/>
      <c r="J98" s="210"/>
      <c r="K98" s="209"/>
      <c r="L98" s="209"/>
      <c r="N98" s="208"/>
      <c r="O98" s="208"/>
    </row>
    <row r="99" spans="3:15" ht="13.5">
      <c r="C99" s="209"/>
      <c r="D99" s="209"/>
      <c r="E99" s="209"/>
      <c r="F99" s="209"/>
      <c r="G99" s="209"/>
      <c r="H99" s="209"/>
      <c r="I99" s="210"/>
      <c r="J99" s="210"/>
      <c r="K99" s="209"/>
      <c r="L99" s="209"/>
      <c r="N99" s="208"/>
      <c r="O99" s="208"/>
    </row>
    <row r="100" spans="3:15" ht="13.5">
      <c r="C100" s="209"/>
      <c r="D100" s="209"/>
      <c r="E100" s="209"/>
      <c r="F100" s="209"/>
      <c r="G100" s="209"/>
      <c r="H100" s="209"/>
      <c r="I100" s="210"/>
      <c r="J100" s="210"/>
      <c r="K100" s="209"/>
      <c r="L100" s="209"/>
      <c r="N100" s="208"/>
      <c r="O100" s="208"/>
    </row>
    <row r="101" spans="3:15" ht="13.5">
      <c r="C101" s="209"/>
      <c r="D101" s="209"/>
      <c r="E101" s="209"/>
      <c r="F101" s="209"/>
      <c r="G101" s="209"/>
      <c r="H101" s="209"/>
      <c r="I101" s="210"/>
      <c r="J101" s="210"/>
      <c r="K101" s="209"/>
      <c r="L101" s="209"/>
      <c r="N101" s="208"/>
      <c r="O101" s="208"/>
    </row>
    <row r="102" spans="3:15" ht="13.5">
      <c r="C102" s="209"/>
      <c r="D102" s="209"/>
      <c r="E102" s="209"/>
      <c r="F102" s="209"/>
      <c r="G102" s="209"/>
      <c r="H102" s="209"/>
      <c r="I102" s="210"/>
      <c r="J102" s="210"/>
      <c r="K102" s="209"/>
      <c r="L102" s="209"/>
      <c r="N102" s="208"/>
      <c r="O102" s="208"/>
    </row>
    <row r="103" spans="3:15" ht="13.5">
      <c r="C103" s="209"/>
      <c r="D103" s="209"/>
      <c r="E103" s="209"/>
      <c r="F103" s="209"/>
      <c r="G103" s="209"/>
      <c r="H103" s="209"/>
      <c r="I103" s="210"/>
      <c r="J103" s="210"/>
      <c r="K103" s="209"/>
      <c r="L103" s="209"/>
      <c r="N103" s="208"/>
      <c r="O103" s="208"/>
    </row>
    <row r="104" spans="3:15" ht="13.5">
      <c r="C104" s="209"/>
      <c r="D104" s="209"/>
      <c r="E104" s="209"/>
      <c r="F104" s="209"/>
      <c r="G104" s="209"/>
      <c r="H104" s="209"/>
      <c r="I104" s="210"/>
      <c r="J104" s="210"/>
      <c r="K104" s="209"/>
      <c r="L104" s="209"/>
      <c r="N104" s="208"/>
      <c r="O104" s="208"/>
    </row>
    <row r="105" spans="3:15" ht="13.5">
      <c r="C105" s="209"/>
      <c r="D105" s="209"/>
      <c r="E105" s="209"/>
      <c r="F105" s="209"/>
      <c r="G105" s="209"/>
      <c r="H105" s="209"/>
      <c r="I105" s="210"/>
      <c r="J105" s="210"/>
      <c r="K105" s="209"/>
      <c r="L105" s="209"/>
      <c r="N105" s="208"/>
      <c r="O105" s="208"/>
    </row>
    <row r="106" spans="3:15" ht="13.5">
      <c r="C106" s="209"/>
      <c r="D106" s="209"/>
      <c r="E106" s="209"/>
      <c r="F106" s="209"/>
      <c r="G106" s="209"/>
      <c r="H106" s="209"/>
      <c r="I106" s="210"/>
      <c r="J106" s="210"/>
      <c r="K106" s="209"/>
      <c r="L106" s="209"/>
      <c r="N106" s="208"/>
      <c r="O106" s="208"/>
    </row>
    <row r="107" spans="3:15" ht="13.5">
      <c r="C107" s="209"/>
      <c r="D107" s="209"/>
      <c r="E107" s="209"/>
      <c r="F107" s="209"/>
      <c r="G107" s="209"/>
      <c r="H107" s="209"/>
      <c r="I107" s="210"/>
      <c r="J107" s="210"/>
      <c r="K107" s="209"/>
      <c r="L107" s="209"/>
      <c r="N107" s="208"/>
      <c r="O107" s="208"/>
    </row>
    <row r="108" spans="3:15" ht="13.5">
      <c r="C108" s="209"/>
      <c r="D108" s="209"/>
      <c r="E108" s="209"/>
      <c r="F108" s="209"/>
      <c r="G108" s="209"/>
      <c r="H108" s="209"/>
      <c r="I108" s="210"/>
      <c r="J108" s="210"/>
      <c r="K108" s="209"/>
      <c r="L108" s="209"/>
      <c r="N108" s="208"/>
      <c r="O108" s="208"/>
    </row>
    <row r="109" spans="3:15" ht="13.5">
      <c r="C109" s="209"/>
      <c r="D109" s="209"/>
      <c r="E109" s="209"/>
      <c r="F109" s="209"/>
      <c r="G109" s="209"/>
      <c r="H109" s="209"/>
      <c r="I109" s="210"/>
      <c r="J109" s="210"/>
      <c r="K109" s="209"/>
      <c r="L109" s="209"/>
      <c r="N109" s="208"/>
      <c r="O109" s="208"/>
    </row>
    <row r="110" spans="3:15" ht="13.5">
      <c r="C110" s="209"/>
      <c r="D110" s="209"/>
      <c r="E110" s="209"/>
      <c r="F110" s="209"/>
      <c r="G110" s="209"/>
      <c r="H110" s="209"/>
      <c r="I110" s="210"/>
      <c r="J110" s="210"/>
      <c r="K110" s="209"/>
      <c r="L110" s="209"/>
      <c r="N110" s="208"/>
      <c r="O110" s="208"/>
    </row>
    <row r="111" spans="3:15" ht="13.5">
      <c r="C111" s="209"/>
      <c r="D111" s="209"/>
      <c r="E111" s="209"/>
      <c r="F111" s="209"/>
      <c r="G111" s="209"/>
      <c r="H111" s="209"/>
      <c r="I111" s="210"/>
      <c r="J111" s="210"/>
      <c r="K111" s="209"/>
      <c r="L111" s="209"/>
      <c r="N111" s="208"/>
      <c r="O111" s="208"/>
    </row>
    <row r="112" spans="3:15" ht="13.5">
      <c r="C112" s="209"/>
      <c r="D112" s="209"/>
      <c r="E112" s="209"/>
      <c r="F112" s="209"/>
      <c r="G112" s="209"/>
      <c r="H112" s="209"/>
      <c r="I112" s="210"/>
      <c r="J112" s="210"/>
      <c r="K112" s="209"/>
      <c r="L112" s="209"/>
      <c r="N112" s="208"/>
      <c r="O112" s="208"/>
    </row>
    <row r="113" spans="3:15" ht="13.5">
      <c r="C113" s="209"/>
      <c r="D113" s="209"/>
      <c r="E113" s="209"/>
      <c r="F113" s="209"/>
      <c r="G113" s="209"/>
      <c r="H113" s="209"/>
      <c r="I113" s="210"/>
      <c r="J113" s="210"/>
      <c r="K113" s="209"/>
      <c r="L113" s="209"/>
      <c r="N113" s="208"/>
      <c r="O113" s="208"/>
    </row>
  </sheetData>
  <sheetProtection/>
  <printOptions/>
  <pageMargins left="0.7480314960629921" right="0.7480314960629921" top="0.984251968503937" bottom="0.984251968503937" header="0.5118110236220472" footer="0.5118110236220472"/>
  <pageSetup horizontalDpi="600" verticalDpi="600" orientation="portrait" paperSize="9" scale="95" r:id="rId2"/>
  <headerFooter alignWithMargins="0">
    <oddHeader>&amp;C&amp;F</oddHeader>
  </headerFooter>
  <rowBreaks count="1" manualBreakCount="1">
    <brk id="65" max="255" man="1"/>
  </rowBreaks>
  <colBreaks count="1" manualBreakCount="1">
    <brk id="8" max="63"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selection activeCell="B17" sqref="B17"/>
    </sheetView>
  </sheetViews>
  <sheetFormatPr defaultColWidth="16.75390625" defaultRowHeight="12.75"/>
  <cols>
    <col min="1" max="1" width="6.25390625" style="1212" customWidth="1"/>
    <col min="2" max="2" width="15.125" style="1212" customWidth="1"/>
    <col min="3" max="3" width="11.625" style="1212" customWidth="1"/>
    <col min="4" max="5" width="11.00390625" style="1212" customWidth="1"/>
    <col min="6" max="6" width="14.75390625" style="1212" customWidth="1"/>
    <col min="7" max="7" width="9.875" style="1212" customWidth="1"/>
    <col min="8" max="8" width="8.25390625" style="1212" customWidth="1"/>
    <col min="9" max="9" width="7.625" style="1212" customWidth="1"/>
    <col min="10" max="10" width="9.75390625" style="1212" customWidth="1"/>
    <col min="11" max="11" width="10.625" style="1212" customWidth="1"/>
    <col min="12" max="13" width="10.00390625" style="1212" customWidth="1"/>
    <col min="14" max="14" width="12.375" style="1212" customWidth="1"/>
    <col min="15" max="15" width="6.25390625" style="1212" customWidth="1"/>
    <col min="16" max="16384" width="16.75390625" style="1212" customWidth="1"/>
  </cols>
  <sheetData>
    <row r="1" spans="1:14" ht="24.75" customHeight="1">
      <c r="A1" s="1211"/>
      <c r="B1" s="1211" t="s">
        <v>715</v>
      </c>
      <c r="M1" s="1213" t="s">
        <v>716</v>
      </c>
      <c r="N1" s="1214"/>
    </row>
    <row r="2" ht="9.75" customHeight="1">
      <c r="N2" s="1215"/>
    </row>
    <row r="3" spans="1:15" ht="18" customHeight="1">
      <c r="A3" s="1216"/>
      <c r="B3" s="1217" t="s">
        <v>8</v>
      </c>
      <c r="C3" s="1218" t="s">
        <v>717</v>
      </c>
      <c r="D3" s="1219"/>
      <c r="E3" s="1219"/>
      <c r="F3" s="1219"/>
      <c r="G3" s="1220" t="s">
        <v>718</v>
      </c>
      <c r="H3" s="1221"/>
      <c r="I3" s="1221"/>
      <c r="J3" s="1221"/>
      <c r="K3" s="1222" t="s">
        <v>719</v>
      </c>
      <c r="L3" s="1223"/>
      <c r="M3" s="1223"/>
      <c r="N3" s="1224"/>
      <c r="O3" s="1225"/>
    </row>
    <row r="4" spans="1:15" ht="18" customHeight="1">
      <c r="A4" s="1226"/>
      <c r="B4" s="1227"/>
      <c r="C4" s="1228" t="s">
        <v>720</v>
      </c>
      <c r="D4" s="1228" t="s">
        <v>721</v>
      </c>
      <c r="E4" s="1228" t="s">
        <v>722</v>
      </c>
      <c r="F4" s="1228" t="s">
        <v>218</v>
      </c>
      <c r="G4" s="1229" t="s">
        <v>720</v>
      </c>
      <c r="H4" s="1229" t="s">
        <v>721</v>
      </c>
      <c r="I4" s="1229" t="s">
        <v>722</v>
      </c>
      <c r="J4" s="1229" t="s">
        <v>218</v>
      </c>
      <c r="K4" s="1230" t="s">
        <v>720</v>
      </c>
      <c r="L4" s="1230" t="s">
        <v>721</v>
      </c>
      <c r="M4" s="1230" t="s">
        <v>722</v>
      </c>
      <c r="N4" s="1231" t="s">
        <v>218</v>
      </c>
      <c r="O4" s="1232"/>
    </row>
    <row r="5" spans="1:15" ht="18" customHeight="1">
      <c r="A5" s="1233"/>
      <c r="B5" s="1234">
        <v>25</v>
      </c>
      <c r="C5" s="1235">
        <v>21.489456213933696</v>
      </c>
      <c r="D5" s="1235">
        <v>848.2342154694562</v>
      </c>
      <c r="E5" s="1235">
        <v>183.99675242450877</v>
      </c>
      <c r="F5" s="1235">
        <v>1053.7204241078985</v>
      </c>
      <c r="G5" s="1236">
        <v>15.609238864993461</v>
      </c>
      <c r="H5" s="1236">
        <v>1.6980122892975884</v>
      </c>
      <c r="I5" s="1236">
        <v>1.9935456875013111</v>
      </c>
      <c r="J5" s="1236">
        <v>2.033321230644266</v>
      </c>
      <c r="K5" s="1237">
        <v>526126.892596619</v>
      </c>
      <c r="L5" s="1237">
        <v>13594.831891503187</v>
      </c>
      <c r="M5" s="1237">
        <v>13672.682808704232</v>
      </c>
      <c r="N5" s="1238">
        <v>24060.934486109112</v>
      </c>
      <c r="O5" s="1225"/>
    </row>
    <row r="6" spans="1:15" ht="18" customHeight="1">
      <c r="A6" s="1233"/>
      <c r="B6" s="1234">
        <v>26</v>
      </c>
      <c r="C6" s="1235">
        <v>21.82965446363673</v>
      </c>
      <c r="D6" s="1235">
        <v>858.415085360125</v>
      </c>
      <c r="E6" s="1235">
        <v>190.61657450403467</v>
      </c>
      <c r="F6" s="1235">
        <v>1070.8613143277964</v>
      </c>
      <c r="G6" s="1236">
        <v>15.46200759284318</v>
      </c>
      <c r="H6" s="1236">
        <v>1.6726115390436438</v>
      </c>
      <c r="I6" s="1236">
        <v>1.9528804300646345</v>
      </c>
      <c r="J6" s="1236">
        <v>2.003598980947488</v>
      </c>
      <c r="K6" s="1237">
        <v>537670.1651192803</v>
      </c>
      <c r="L6" s="1237">
        <v>13796.670912784075</v>
      </c>
      <c r="M6" s="1237">
        <v>13637.853349781934</v>
      </c>
      <c r="N6" s="1238">
        <v>24447.63378608096</v>
      </c>
      <c r="O6" s="1225"/>
    </row>
    <row r="7" spans="1:15" ht="18" customHeight="1">
      <c r="A7" s="1233"/>
      <c r="B7" s="1234">
        <v>27</v>
      </c>
      <c r="C7" s="1235">
        <v>22.265627441543586</v>
      </c>
      <c r="D7" s="1235">
        <v>872.8124984808173</v>
      </c>
      <c r="E7" s="1235">
        <v>194.77505331897143</v>
      </c>
      <c r="F7" s="1235">
        <v>1089.8531792413323</v>
      </c>
      <c r="G7" s="1236">
        <v>15.3596147308075</v>
      </c>
      <c r="H7" s="1236">
        <v>1.6419691985697091</v>
      </c>
      <c r="I7" s="1236">
        <v>1.9160130685162926</v>
      </c>
      <c r="J7" s="1236">
        <v>1.9711960164667017</v>
      </c>
      <c r="K7" s="1237">
        <v>548097.8269345335</v>
      </c>
      <c r="L7" s="1237">
        <v>14060.623054501295</v>
      </c>
      <c r="M7" s="1237">
        <v>13593.45251609586</v>
      </c>
      <c r="N7" s="1238">
        <v>24887.460991373035</v>
      </c>
      <c r="O7" s="1225"/>
    </row>
    <row r="8" spans="1:15" ht="18" customHeight="1">
      <c r="A8" s="1233"/>
      <c r="B8" s="1234">
        <v>28</v>
      </c>
      <c r="C8" s="1239">
        <v>22.664450483527617</v>
      </c>
      <c r="D8" s="1239">
        <v>876.7420821593207</v>
      </c>
      <c r="E8" s="1239">
        <v>197.55388547830754</v>
      </c>
      <c r="F8" s="1239">
        <v>1096.960418121156</v>
      </c>
      <c r="G8" s="1240">
        <v>15.207647706098049</v>
      </c>
      <c r="H8" s="1240">
        <v>1.6126331438473147</v>
      </c>
      <c r="I8" s="1240">
        <v>1.8774484323991933</v>
      </c>
      <c r="J8" s="1240">
        <v>1.9412127512809185</v>
      </c>
      <c r="K8" s="1241">
        <v>554701.5704534204</v>
      </c>
      <c r="L8" s="1241">
        <v>14270.021643951844</v>
      </c>
      <c r="M8" s="1241">
        <v>13634.759595959596</v>
      </c>
      <c r="N8" s="1242">
        <v>25321.54674147055</v>
      </c>
      <c r="O8" s="1225"/>
    </row>
    <row r="9" spans="1:15" ht="18" customHeight="1">
      <c r="A9" s="1233"/>
      <c r="B9" s="1243" t="s">
        <v>723</v>
      </c>
      <c r="C9" s="1235">
        <v>23.062290087475496</v>
      </c>
      <c r="D9" s="1235">
        <v>883.0777466479143</v>
      </c>
      <c r="E9" s="1235">
        <v>201.98977156901213</v>
      </c>
      <c r="F9" s="1235">
        <v>1108.129808304402</v>
      </c>
      <c r="G9" s="1236">
        <v>15.211345131943412</v>
      </c>
      <c r="H9" s="1236">
        <v>1.5894386417087907</v>
      </c>
      <c r="I9" s="1236">
        <v>1.836444875952971</v>
      </c>
      <c r="J9" s="1236">
        <v>1.9179607057532562</v>
      </c>
      <c r="K9" s="1237">
        <v>564265.3757078197</v>
      </c>
      <c r="L9" s="1237">
        <v>14473.924055532581</v>
      </c>
      <c r="M9" s="1237">
        <v>13485.139656161917</v>
      </c>
      <c r="N9" s="1238">
        <v>25735.894915927718</v>
      </c>
      <c r="O9" s="1225"/>
    </row>
    <row r="10" spans="1:15" ht="18" customHeight="1">
      <c r="A10" s="1233"/>
      <c r="B10" s="1243" t="s">
        <v>34</v>
      </c>
      <c r="C10" s="1235">
        <v>24.022724407382345</v>
      </c>
      <c r="D10" s="1235">
        <v>907.1010342452771</v>
      </c>
      <c r="E10" s="1235">
        <v>205.84319850150646</v>
      </c>
      <c r="F10" s="1235">
        <v>1136.9669571541658</v>
      </c>
      <c r="G10" s="1236">
        <v>15.392341251990375</v>
      </c>
      <c r="H10" s="1236">
        <v>1.5990328590601743</v>
      </c>
      <c r="I10" s="1236">
        <v>1.8448563209770374</v>
      </c>
      <c r="J10" s="1236">
        <v>1.9349739622326967</v>
      </c>
      <c r="K10" s="1237">
        <v>566784.2464280359</v>
      </c>
      <c r="L10" s="1237">
        <v>14566.971215809337</v>
      </c>
      <c r="M10" s="1237">
        <v>13532.981301810945</v>
      </c>
      <c r="N10" s="1238">
        <v>26047.448763701086</v>
      </c>
      <c r="O10" s="1225"/>
    </row>
    <row r="11" spans="1:15" ht="18" customHeight="1">
      <c r="A11" s="1233"/>
      <c r="B11" s="1243" t="s">
        <v>35</v>
      </c>
      <c r="C11" s="1235">
        <v>28.068375502639377</v>
      </c>
      <c r="D11" s="1235">
        <v>912.558124141583</v>
      </c>
      <c r="E11" s="1235">
        <v>195.93917029339246</v>
      </c>
      <c r="F11" s="1235">
        <v>1136.5656699376148</v>
      </c>
      <c r="G11" s="1236">
        <v>16.129642730810048</v>
      </c>
      <c r="H11" s="1236">
        <v>1.5733406108786003</v>
      </c>
      <c r="I11" s="1236">
        <v>1.8379248023782178</v>
      </c>
      <c r="J11" s="1236">
        <v>1.9784330511707273</v>
      </c>
      <c r="K11" s="1237">
        <v>539384.4949887985</v>
      </c>
      <c r="L11" s="1237">
        <v>15053.183747742389</v>
      </c>
      <c r="M11" s="1237">
        <v>13716.627069116952</v>
      </c>
      <c r="N11" s="1238">
        <v>27771.537563442907</v>
      </c>
      <c r="O11" s="1225"/>
    </row>
    <row r="12" spans="1:15" ht="18" customHeight="1">
      <c r="A12" s="1233"/>
      <c r="B12" s="1243" t="s">
        <v>36</v>
      </c>
      <c r="C12" s="1235">
        <v>24.222074001836265</v>
      </c>
      <c r="D12" s="1235">
        <v>907.3699325343566</v>
      </c>
      <c r="E12" s="1235">
        <v>205.35517717681478</v>
      </c>
      <c r="F12" s="1235">
        <v>1136.9471837130077</v>
      </c>
      <c r="G12" s="1236">
        <v>15.43444085369959</v>
      </c>
      <c r="H12" s="1236">
        <v>1.5977596339612776</v>
      </c>
      <c r="I12" s="1236">
        <v>1.8445304310536514</v>
      </c>
      <c r="J12" s="1236">
        <v>1.9371146917250515</v>
      </c>
      <c r="K12" s="1237">
        <v>565219.7322426445</v>
      </c>
      <c r="L12" s="1237">
        <v>14591.066343440058</v>
      </c>
      <c r="M12" s="1237">
        <v>13541.61552881103</v>
      </c>
      <c r="N12" s="1238">
        <v>26132.374790252376</v>
      </c>
      <c r="O12" s="1225"/>
    </row>
    <row r="13" spans="1:15" ht="18" customHeight="1">
      <c r="A13" s="1233"/>
      <c r="B13" s="1243" t="s">
        <v>38</v>
      </c>
      <c r="C13" s="1235">
        <v>10.875879263517739</v>
      </c>
      <c r="D13" s="1235">
        <v>627.827994208213</v>
      </c>
      <c r="E13" s="1235">
        <v>166.62782628066176</v>
      </c>
      <c r="F13" s="1235">
        <v>805.3316997523925</v>
      </c>
      <c r="G13" s="1236">
        <v>9.990546714983457</v>
      </c>
      <c r="H13" s="1236">
        <v>1.463076331023415</v>
      </c>
      <c r="I13" s="1236">
        <v>1.7317400492588042</v>
      </c>
      <c r="J13" s="1236">
        <v>1.6338265817977167</v>
      </c>
      <c r="K13" s="1237">
        <v>541931.8990861825</v>
      </c>
      <c r="L13" s="1237">
        <v>12695.00518025825</v>
      </c>
      <c r="M13" s="1237">
        <v>12753.798841029808</v>
      </c>
      <c r="N13" s="1238">
        <v>19854.43181351527</v>
      </c>
      <c r="O13" s="1225"/>
    </row>
    <row r="14" spans="1:15" ht="18" customHeight="1">
      <c r="A14" s="1233"/>
      <c r="B14" s="1243"/>
      <c r="C14" s="1235"/>
      <c r="D14" s="1235"/>
      <c r="E14" s="1235"/>
      <c r="F14" s="1235"/>
      <c r="G14" s="1236"/>
      <c r="H14" s="1236"/>
      <c r="I14" s="1236"/>
      <c r="J14" s="1236"/>
      <c r="K14" s="1237"/>
      <c r="L14" s="1235"/>
      <c r="M14" s="1237"/>
      <c r="N14" s="1238"/>
      <c r="O14" s="1225"/>
    </row>
    <row r="15" spans="1:15" ht="18" customHeight="1">
      <c r="A15" s="1243" t="s">
        <v>293</v>
      </c>
      <c r="B15" s="1243" t="s">
        <v>294</v>
      </c>
      <c r="C15" s="1235">
        <v>23.195431576352657</v>
      </c>
      <c r="D15" s="1235">
        <v>890.2651023845715</v>
      </c>
      <c r="E15" s="1235">
        <v>201.43320793253005</v>
      </c>
      <c r="F15" s="1235">
        <v>1114.8937418934543</v>
      </c>
      <c r="G15" s="1236">
        <v>15.19220940235818</v>
      </c>
      <c r="H15" s="1236">
        <v>1.605353630044512</v>
      </c>
      <c r="I15" s="1236">
        <v>1.8406601090858234</v>
      </c>
      <c r="J15" s="1236">
        <v>1.9305429361655981</v>
      </c>
      <c r="K15" s="1237">
        <v>575752.050364354</v>
      </c>
      <c r="L15" s="1237">
        <v>14645.22323448674</v>
      </c>
      <c r="M15" s="1237">
        <v>13585.355904153652</v>
      </c>
      <c r="N15" s="1238">
        <v>26127.59331007973</v>
      </c>
      <c r="O15" s="1225"/>
    </row>
    <row r="16" spans="1:15" ht="18" customHeight="1">
      <c r="A16" s="1243" t="s">
        <v>296</v>
      </c>
      <c r="B16" s="1243" t="s">
        <v>439</v>
      </c>
      <c r="C16" s="1235">
        <v>23.39781230077509</v>
      </c>
      <c r="D16" s="1235">
        <v>889.6184947824045</v>
      </c>
      <c r="E16" s="1235">
        <v>198.46995268932656</v>
      </c>
      <c r="F16" s="1235">
        <v>1111.4862597725062</v>
      </c>
      <c r="G16" s="1236">
        <v>15.812497759294446</v>
      </c>
      <c r="H16" s="1236">
        <v>1.5774017191371879</v>
      </c>
      <c r="I16" s="1236">
        <v>1.89229078613694</v>
      </c>
      <c r="J16" s="1236">
        <v>1.9332910699798116</v>
      </c>
      <c r="K16" s="1237">
        <v>562828.0958304951</v>
      </c>
      <c r="L16" s="1237">
        <v>14882.864156857124</v>
      </c>
      <c r="M16" s="1237">
        <v>13601.62945054945</v>
      </c>
      <c r="N16" s="1238">
        <v>26188.836659685665</v>
      </c>
      <c r="O16" s="1225"/>
    </row>
    <row r="17" spans="1:15" ht="18" customHeight="1">
      <c r="A17" s="1243" t="s">
        <v>298</v>
      </c>
      <c r="B17" s="1243" t="s">
        <v>299</v>
      </c>
      <c r="C17" s="1235">
        <v>22.587516118248242</v>
      </c>
      <c r="D17" s="1235">
        <v>883.2160084053679</v>
      </c>
      <c r="E17" s="1235">
        <v>193.2480061129949</v>
      </c>
      <c r="F17" s="1235">
        <v>1099.0515306366112</v>
      </c>
      <c r="G17" s="1236">
        <v>15.214817320703654</v>
      </c>
      <c r="H17" s="1236">
        <v>1.683230901833385</v>
      </c>
      <c r="I17" s="1236">
        <v>1.9056054487670584</v>
      </c>
      <c r="J17" s="1236">
        <v>2.000430190883082</v>
      </c>
      <c r="K17" s="1237">
        <v>593653.1395889716</v>
      </c>
      <c r="L17" s="1237">
        <v>14834.075141426845</v>
      </c>
      <c r="M17" s="1237">
        <v>14305.14650481166</v>
      </c>
      <c r="N17" s="1238">
        <v>26636.861618456318</v>
      </c>
      <c r="O17" s="1225"/>
    </row>
    <row r="18" spans="1:15" ht="18" customHeight="1">
      <c r="A18" s="1243" t="s">
        <v>300</v>
      </c>
      <c r="B18" s="1243" t="s">
        <v>301</v>
      </c>
      <c r="C18" s="1235">
        <v>24.049637192576895</v>
      </c>
      <c r="D18" s="1235">
        <v>936.1121813394979</v>
      </c>
      <c r="E18" s="1235">
        <v>208.30764785205162</v>
      </c>
      <c r="F18" s="1235">
        <v>1168.4694663841262</v>
      </c>
      <c r="G18" s="1236">
        <v>15.178693011147454</v>
      </c>
      <c r="H18" s="1236">
        <v>1.6315665820075695</v>
      </c>
      <c r="I18" s="1236">
        <v>1.9227876293744557</v>
      </c>
      <c r="J18" s="1236">
        <v>1.962312962741615</v>
      </c>
      <c r="K18" s="1237">
        <v>586702.4244042453</v>
      </c>
      <c r="L18" s="1237">
        <v>14437.222083505538</v>
      </c>
      <c r="M18" s="1237">
        <v>13961.182600050863</v>
      </c>
      <c r="N18" s="1238">
        <v>26130.816329446614</v>
      </c>
      <c r="O18" s="1225"/>
    </row>
    <row r="19" spans="1:15" ht="18" customHeight="1">
      <c r="A19" s="1243" t="s">
        <v>302</v>
      </c>
      <c r="B19" s="1243" t="s">
        <v>303</v>
      </c>
      <c r="C19" s="1235">
        <v>21.937966217954212</v>
      </c>
      <c r="D19" s="1235">
        <v>937.6907742433335</v>
      </c>
      <c r="E19" s="1235">
        <v>225.20577895910142</v>
      </c>
      <c r="F19" s="1235">
        <v>1184.8345194203891</v>
      </c>
      <c r="G19" s="1236">
        <v>14.484781865259661</v>
      </c>
      <c r="H19" s="1236">
        <v>1.6262819992616324</v>
      </c>
      <c r="I19" s="1236">
        <v>1.8150918972426069</v>
      </c>
      <c r="J19" s="1236">
        <v>1.9002530986035253</v>
      </c>
      <c r="K19" s="1237">
        <v>575490.2614685622</v>
      </c>
      <c r="L19" s="1237">
        <v>14502.730563273872</v>
      </c>
      <c r="M19" s="1237">
        <v>13335.576668284744</v>
      </c>
      <c r="N19" s="1238">
        <v>24667.9270545944</v>
      </c>
      <c r="O19" s="1225"/>
    </row>
    <row r="20" spans="1:15" ht="18" customHeight="1">
      <c r="A20" s="1243" t="s">
        <v>304</v>
      </c>
      <c r="B20" s="1243" t="s">
        <v>440</v>
      </c>
      <c r="C20" s="1235">
        <v>25.636804713221277</v>
      </c>
      <c r="D20" s="1235">
        <v>969.5546699012302</v>
      </c>
      <c r="E20" s="1235">
        <v>184.2661583780974</v>
      </c>
      <c r="F20" s="1235">
        <v>1179.457632992549</v>
      </c>
      <c r="G20" s="1236">
        <v>16.492396079756674</v>
      </c>
      <c r="H20" s="1236">
        <v>1.4866584454810288</v>
      </c>
      <c r="I20" s="1236">
        <v>2.0002350949783714</v>
      </c>
      <c r="J20" s="1236">
        <v>1.893060462929635</v>
      </c>
      <c r="K20" s="1237">
        <v>592495.1459952687</v>
      </c>
      <c r="L20" s="1237">
        <v>15073.309241684985</v>
      </c>
      <c r="M20" s="1237">
        <v>14939.773603535828</v>
      </c>
      <c r="N20" s="1238">
        <v>27603.343685954176</v>
      </c>
      <c r="O20" s="1225"/>
    </row>
    <row r="21" spans="1:15" ht="18" customHeight="1">
      <c r="A21" s="1243" t="s">
        <v>306</v>
      </c>
      <c r="B21" s="1243" t="s">
        <v>307</v>
      </c>
      <c r="C21" s="1235">
        <v>20.791104988684445</v>
      </c>
      <c r="D21" s="1235">
        <v>926.744071632392</v>
      </c>
      <c r="E21" s="1235">
        <v>242.02007281314573</v>
      </c>
      <c r="F21" s="1235">
        <v>1189.5552494342223</v>
      </c>
      <c r="G21" s="1236">
        <v>13.951490771415049</v>
      </c>
      <c r="H21" s="1236">
        <v>1.594988586292934</v>
      </c>
      <c r="I21" s="1236">
        <v>1.764742951232899</v>
      </c>
      <c r="J21" s="1236">
        <v>1.8454933847280066</v>
      </c>
      <c r="K21" s="1237">
        <v>551031.4337434927</v>
      </c>
      <c r="L21" s="1237">
        <v>14289.014959919308</v>
      </c>
      <c r="M21" s="1237">
        <v>12336.391478462383</v>
      </c>
      <c r="N21" s="1238">
        <v>23272.95572999599</v>
      </c>
      <c r="O21" s="1225"/>
    </row>
    <row r="22" spans="1:15" ht="18" customHeight="1">
      <c r="A22" s="1243" t="s">
        <v>308</v>
      </c>
      <c r="B22" s="1243" t="s">
        <v>309</v>
      </c>
      <c r="C22" s="1235">
        <v>23.201709080664852</v>
      </c>
      <c r="D22" s="1235">
        <v>909.1017935956428</v>
      </c>
      <c r="E22" s="1235">
        <v>210.4587285191098</v>
      </c>
      <c r="F22" s="1235">
        <v>1142.7622311954174</v>
      </c>
      <c r="G22" s="1236">
        <v>15.102094505716888</v>
      </c>
      <c r="H22" s="1236">
        <v>1.622418597204325</v>
      </c>
      <c r="I22" s="1236">
        <v>1.8596829787946054</v>
      </c>
      <c r="J22" s="1236">
        <v>1.9397950987219863</v>
      </c>
      <c r="K22" s="1237">
        <v>564614.0242841243</v>
      </c>
      <c r="L22" s="1237">
        <v>14404.00083152352</v>
      </c>
      <c r="M22" s="1237">
        <v>13534.335092083395</v>
      </c>
      <c r="N22" s="1238">
        <v>25414.851390078704</v>
      </c>
      <c r="O22" s="1225"/>
    </row>
    <row r="23" spans="1:15" ht="18" customHeight="1">
      <c r="A23" s="1243" t="s">
        <v>310</v>
      </c>
      <c r="B23" s="1243" t="s">
        <v>311</v>
      </c>
      <c r="C23" s="1235">
        <v>35.4301948051948</v>
      </c>
      <c r="D23" s="1235">
        <v>881.060606060606</v>
      </c>
      <c r="E23" s="1235">
        <v>209.74025974025975</v>
      </c>
      <c r="F23" s="1235">
        <v>1126.2310606060605</v>
      </c>
      <c r="G23" s="1236">
        <v>15.381443298969073</v>
      </c>
      <c r="H23" s="1236">
        <v>1.7736457437661222</v>
      </c>
      <c r="I23" s="1236">
        <v>1.7935371517027863</v>
      </c>
      <c r="J23" s="1236">
        <v>2.2054389737060216</v>
      </c>
      <c r="K23" s="1237">
        <v>486746.8556701031</v>
      </c>
      <c r="L23" s="1237">
        <v>18867.996161405234</v>
      </c>
      <c r="M23" s="1237">
        <v>12637.03818369453</v>
      </c>
      <c r="N23" s="1238">
        <v>32426.6316200406</v>
      </c>
      <c r="O23" s="1225"/>
    </row>
    <row r="24" spans="1:15" ht="18" customHeight="1">
      <c r="A24" s="1243" t="s">
        <v>312</v>
      </c>
      <c r="B24" s="1243" t="s">
        <v>50</v>
      </c>
      <c r="C24" s="1235">
        <v>24.689770354906056</v>
      </c>
      <c r="D24" s="1235">
        <v>967.5240083507307</v>
      </c>
      <c r="E24" s="1235">
        <v>218.70396659707723</v>
      </c>
      <c r="F24" s="1235">
        <v>1210.917745302714</v>
      </c>
      <c r="G24" s="1236">
        <v>15.258269634039099</v>
      </c>
      <c r="H24" s="1236">
        <v>1.5778337835855034</v>
      </c>
      <c r="I24" s="1236">
        <v>1.801716698867498</v>
      </c>
      <c r="J24" s="1236">
        <v>1.8972038668371407</v>
      </c>
      <c r="K24" s="1237">
        <v>551366.3835486708</v>
      </c>
      <c r="L24" s="1237">
        <v>13966.965651945004</v>
      </c>
      <c r="M24" s="1237">
        <v>13173.051951523112</v>
      </c>
      <c r="N24" s="1238">
        <v>24780.777070687425</v>
      </c>
      <c r="O24" s="1225"/>
    </row>
    <row r="25" spans="1:15" ht="18" customHeight="1">
      <c r="A25" s="1243" t="s">
        <v>313</v>
      </c>
      <c r="B25" s="1243" t="s">
        <v>314</v>
      </c>
      <c r="C25" s="1235">
        <v>32.88180864256415</v>
      </c>
      <c r="D25" s="1235">
        <v>917.8193265286656</v>
      </c>
      <c r="E25" s="1235">
        <v>198.66450443575312</v>
      </c>
      <c r="F25" s="1235">
        <v>1149.3656396069828</v>
      </c>
      <c r="G25" s="1236">
        <v>17.685523643748187</v>
      </c>
      <c r="H25" s="1236">
        <v>1.6604895286597723</v>
      </c>
      <c r="I25" s="1236">
        <v>1.8506194180351483</v>
      </c>
      <c r="J25" s="1236">
        <v>2.1518076488944957</v>
      </c>
      <c r="K25" s="1237">
        <v>534316.5538149115</v>
      </c>
      <c r="L25" s="1237">
        <v>16677.905887855322</v>
      </c>
      <c r="M25" s="1237">
        <v>12397.986075098435</v>
      </c>
      <c r="N25" s="1238">
        <v>30747.081319301506</v>
      </c>
      <c r="O25" s="1225"/>
    </row>
    <row r="26" spans="1:15" ht="18" customHeight="1">
      <c r="A26" s="1243" t="s">
        <v>315</v>
      </c>
      <c r="B26" s="1243" t="s">
        <v>316</v>
      </c>
      <c r="C26" s="1235">
        <v>29.466230936819173</v>
      </c>
      <c r="D26" s="1235">
        <v>901.6230936819172</v>
      </c>
      <c r="E26" s="1235">
        <v>216.9063180827887</v>
      </c>
      <c r="F26" s="1235">
        <v>1147.9956427015252</v>
      </c>
      <c r="G26" s="1236">
        <v>17.2181146025878</v>
      </c>
      <c r="H26" s="1236">
        <v>1.5754086674962848</v>
      </c>
      <c r="I26" s="1236">
        <v>1.8335174768983526</v>
      </c>
      <c r="J26" s="1236">
        <v>2.0256865238266943</v>
      </c>
      <c r="K26" s="1237">
        <v>545544.6850277265</v>
      </c>
      <c r="L26" s="1237">
        <v>13898.262948688518</v>
      </c>
      <c r="M26" s="1237">
        <v>12654.355664925673</v>
      </c>
      <c r="N26" s="1238">
        <v>27309.29372971742</v>
      </c>
      <c r="O26" s="1225"/>
    </row>
    <row r="27" spans="1:15" ht="18" customHeight="1">
      <c r="A27" s="1243" t="s">
        <v>317</v>
      </c>
      <c r="B27" s="1243" t="s">
        <v>318</v>
      </c>
      <c r="C27" s="1235">
        <v>21.920999463983836</v>
      </c>
      <c r="D27" s="1235">
        <v>923.4403991258814</v>
      </c>
      <c r="E27" s="1235">
        <v>239.32090875355624</v>
      </c>
      <c r="F27" s="1235">
        <v>1184.6823073434214</v>
      </c>
      <c r="G27" s="1236">
        <v>13.902661525439669</v>
      </c>
      <c r="H27" s="1236">
        <v>1.5413373697323653</v>
      </c>
      <c r="I27" s="1236">
        <v>1.7664556144204677</v>
      </c>
      <c r="J27" s="1236">
        <v>1.8155442867037217</v>
      </c>
      <c r="K27" s="1237">
        <v>577939.8420953635</v>
      </c>
      <c r="L27" s="1237">
        <v>13840.117115850011</v>
      </c>
      <c r="M27" s="1237">
        <v>13087.477357109015</v>
      </c>
      <c r="N27" s="1238">
        <v>24126.003266381504</v>
      </c>
      <c r="O27" s="1225"/>
    </row>
    <row r="28" spans="1:15" ht="18" customHeight="1">
      <c r="A28" s="1243" t="s">
        <v>319</v>
      </c>
      <c r="B28" s="1243" t="s">
        <v>320</v>
      </c>
      <c r="C28" s="1235">
        <v>29.45795339412361</v>
      </c>
      <c r="D28" s="1235">
        <v>912.016210739615</v>
      </c>
      <c r="E28" s="1235">
        <v>207.44174265450863</v>
      </c>
      <c r="F28" s="1235">
        <v>1148.9159067882472</v>
      </c>
      <c r="G28" s="1236">
        <v>17.132416165090284</v>
      </c>
      <c r="H28" s="1236">
        <v>1.532394241023818</v>
      </c>
      <c r="I28" s="1236">
        <v>1.9061027131309678</v>
      </c>
      <c r="J28" s="1236">
        <v>1.9998500855394274</v>
      </c>
      <c r="K28" s="1237">
        <v>538644.0613929493</v>
      </c>
      <c r="L28" s="1237">
        <v>14245.332113179878</v>
      </c>
      <c r="M28" s="1237">
        <v>13448.714986934969</v>
      </c>
      <c r="N28" s="1238">
        <v>27546.968544418774</v>
      </c>
      <c r="O28" s="1225"/>
    </row>
    <row r="29" spans="1:15" ht="18" customHeight="1">
      <c r="A29" s="1243" t="s">
        <v>321</v>
      </c>
      <c r="B29" s="1243" t="s">
        <v>322</v>
      </c>
      <c r="C29" s="1235">
        <v>24.89491784486053</v>
      </c>
      <c r="D29" s="1235">
        <v>988.2690103171572</v>
      </c>
      <c r="E29" s="1235">
        <v>218.6807413068399</v>
      </c>
      <c r="F29" s="1235">
        <v>1231.8446694688575</v>
      </c>
      <c r="G29" s="1236">
        <v>14.538564850345358</v>
      </c>
      <c r="H29" s="1236">
        <v>1.6650137261725244</v>
      </c>
      <c r="I29" s="1236">
        <v>1.8696677806172597</v>
      </c>
      <c r="J29" s="1236">
        <v>1.9615120648005615</v>
      </c>
      <c r="K29" s="1237">
        <v>572782.1199155794</v>
      </c>
      <c r="L29" s="1237">
        <v>14131.923346092874</v>
      </c>
      <c r="M29" s="1237">
        <v>14296.987309700107</v>
      </c>
      <c r="N29" s="1238">
        <v>25451.245824915957</v>
      </c>
      <c r="O29" s="1225"/>
    </row>
    <row r="30" spans="1:15" ht="18" customHeight="1">
      <c r="A30" s="1243" t="s">
        <v>323</v>
      </c>
      <c r="B30" s="1243" t="s">
        <v>324</v>
      </c>
      <c r="C30" s="1235">
        <v>24.52824736309782</v>
      </c>
      <c r="D30" s="1235">
        <v>903.0804796994653</v>
      </c>
      <c r="E30" s="1235">
        <v>232.85941337956945</v>
      </c>
      <c r="F30" s="1235">
        <v>1160.4681404421326</v>
      </c>
      <c r="G30" s="1236">
        <v>14.19957587181904</v>
      </c>
      <c r="H30" s="1236">
        <v>1.6171494763384329</v>
      </c>
      <c r="I30" s="1236">
        <v>1.719698191881461</v>
      </c>
      <c r="J30" s="1236">
        <v>1.9036754818467054</v>
      </c>
      <c r="K30" s="1237">
        <v>558946.0010603204</v>
      </c>
      <c r="L30" s="1237">
        <v>14667.295266406623</v>
      </c>
      <c r="M30" s="1237">
        <v>13106.097268586887</v>
      </c>
      <c r="N30" s="1238">
        <v>25858.178176203994</v>
      </c>
      <c r="O30" s="1225"/>
    </row>
    <row r="31" spans="1:15" ht="18" customHeight="1">
      <c r="A31" s="1243" t="s">
        <v>325</v>
      </c>
      <c r="B31" s="1243" t="s">
        <v>326</v>
      </c>
      <c r="C31" s="1235">
        <v>27.554675716440425</v>
      </c>
      <c r="D31" s="1235">
        <v>919.353318250377</v>
      </c>
      <c r="E31" s="1235">
        <v>235.79374057315232</v>
      </c>
      <c r="F31" s="1235">
        <v>1182.7017345399697</v>
      </c>
      <c r="G31" s="1236">
        <v>17.25419089976052</v>
      </c>
      <c r="H31" s="1236">
        <v>1.5506998205588312</v>
      </c>
      <c r="I31" s="1236">
        <v>1.8085795386399073</v>
      </c>
      <c r="J31" s="1236">
        <v>1.9679741114768734</v>
      </c>
      <c r="K31" s="1237">
        <v>551167.1327403353</v>
      </c>
      <c r="L31" s="1237">
        <v>15057.296611125352</v>
      </c>
      <c r="M31" s="1237">
        <v>13087.20425378803</v>
      </c>
      <c r="N31" s="1238">
        <v>27154.849881636525</v>
      </c>
      <c r="O31" s="1225"/>
    </row>
    <row r="32" spans="1:15" ht="18" customHeight="1">
      <c r="A32" s="1243" t="s">
        <v>327</v>
      </c>
      <c r="B32" s="1243" t="s">
        <v>328</v>
      </c>
      <c r="C32" s="1235">
        <v>27.075214341387372</v>
      </c>
      <c r="D32" s="1235">
        <v>897.2038191738114</v>
      </c>
      <c r="E32" s="1235">
        <v>216.40198752922836</v>
      </c>
      <c r="F32" s="1235">
        <v>1140.681021044427</v>
      </c>
      <c r="G32" s="1236">
        <v>15.714465635120547</v>
      </c>
      <c r="H32" s="1236">
        <v>1.4769027788335198</v>
      </c>
      <c r="I32" s="1236">
        <v>1.7915494225964028</v>
      </c>
      <c r="J32" s="1236">
        <v>1.8745382411096734</v>
      </c>
      <c r="K32" s="1237">
        <v>544469.8969053617</v>
      </c>
      <c r="L32" s="1237">
        <v>14115.73920337934</v>
      </c>
      <c r="M32" s="1237">
        <v>12676.452063120456</v>
      </c>
      <c r="N32" s="1238">
        <v>26431.17852399438</v>
      </c>
      <c r="O32" s="1225"/>
    </row>
    <row r="33" spans="1:15" ht="18" customHeight="1">
      <c r="A33" s="1243" t="s">
        <v>329</v>
      </c>
      <c r="B33" s="1243" t="s">
        <v>330</v>
      </c>
      <c r="C33" s="1235">
        <v>29.55566650024963</v>
      </c>
      <c r="D33" s="1235">
        <v>937.5237144283574</v>
      </c>
      <c r="E33" s="1235">
        <v>227.5287069395906</v>
      </c>
      <c r="F33" s="1235">
        <v>1194.6080878681978</v>
      </c>
      <c r="G33" s="1236">
        <v>16.369594594594595</v>
      </c>
      <c r="H33" s="1236">
        <v>1.5138828240656919</v>
      </c>
      <c r="I33" s="1236">
        <v>1.6806951331899767</v>
      </c>
      <c r="J33" s="1236">
        <v>1.9131979271146773</v>
      </c>
      <c r="K33" s="1237">
        <v>521794.45540540543</v>
      </c>
      <c r="L33" s="1237">
        <v>13542.614870118114</v>
      </c>
      <c r="M33" s="1237">
        <v>13137.771097555624</v>
      </c>
      <c r="N33" s="1238">
        <v>26040.10962888666</v>
      </c>
      <c r="O33" s="1225"/>
    </row>
    <row r="34" spans="1:15" ht="18" customHeight="1">
      <c r="A34" s="1243" t="s">
        <v>331</v>
      </c>
      <c r="B34" s="1243" t="s">
        <v>188</v>
      </c>
      <c r="C34" s="1235">
        <v>25.08119279598465</v>
      </c>
      <c r="D34" s="1235">
        <v>881.0894596988485</v>
      </c>
      <c r="E34" s="1235">
        <v>241.12784174785946</v>
      </c>
      <c r="F34" s="1235">
        <v>1147.2984942426926</v>
      </c>
      <c r="G34" s="1236">
        <v>13.307239552678046</v>
      </c>
      <c r="H34" s="1236">
        <v>1.5923263801625198</v>
      </c>
      <c r="I34" s="1236">
        <v>1.6927268274764296</v>
      </c>
      <c r="J34" s="1236">
        <v>1.8695282946035667</v>
      </c>
      <c r="K34" s="1237">
        <v>589259.0229546792</v>
      </c>
      <c r="L34" s="1237">
        <v>14850.658557426488</v>
      </c>
      <c r="M34" s="1237">
        <v>13162.156238520876</v>
      </c>
      <c r="N34" s="1238">
        <v>27052.977379757584</v>
      </c>
      <c r="O34" s="1225"/>
    </row>
    <row r="35" spans="1:15" ht="18" customHeight="1">
      <c r="A35" s="1243" t="s">
        <v>332</v>
      </c>
      <c r="B35" s="1243" t="s">
        <v>724</v>
      </c>
      <c r="C35" s="1235">
        <v>27.899138684309076</v>
      </c>
      <c r="D35" s="1235">
        <v>903.4577455998002</v>
      </c>
      <c r="E35" s="1235">
        <v>199.16364998127574</v>
      </c>
      <c r="F35" s="1235">
        <v>1130.520534265385</v>
      </c>
      <c r="G35" s="1236">
        <v>16.340939597315437</v>
      </c>
      <c r="H35" s="1236">
        <v>1.5129739140046423</v>
      </c>
      <c r="I35" s="1236">
        <v>1.781761203384519</v>
      </c>
      <c r="J35" s="1236">
        <v>1.9262526776052824</v>
      </c>
      <c r="K35" s="1237">
        <v>517699.5436241611</v>
      </c>
      <c r="L35" s="1237">
        <v>14436.898322648392</v>
      </c>
      <c r="M35" s="1237">
        <v>13373.885929175807</v>
      </c>
      <c r="N35" s="1238">
        <v>26669.21121612967</v>
      </c>
      <c r="O35" s="1225"/>
    </row>
    <row r="36" spans="1:15" ht="18" customHeight="1">
      <c r="A36" s="1243" t="s">
        <v>334</v>
      </c>
      <c r="B36" s="1243" t="s">
        <v>725</v>
      </c>
      <c r="C36" s="1235">
        <v>30.97814555484829</v>
      </c>
      <c r="D36" s="1235">
        <v>899.5332060258859</v>
      </c>
      <c r="E36" s="1235">
        <v>152.72650116698495</v>
      </c>
      <c r="F36" s="1235">
        <v>1083.2378527477192</v>
      </c>
      <c r="G36" s="1236">
        <v>16.955479452054796</v>
      </c>
      <c r="H36" s="1236">
        <v>1.524920391555608</v>
      </c>
      <c r="I36" s="1236">
        <v>2.020005557099194</v>
      </c>
      <c r="J36" s="1236">
        <v>2.036001802048851</v>
      </c>
      <c r="K36" s="1237">
        <v>546465.8561643836</v>
      </c>
      <c r="L36" s="1237">
        <v>13570.473640759523</v>
      </c>
      <c r="M36" s="1237">
        <v>15850.464017782717</v>
      </c>
      <c r="N36" s="1238">
        <v>29131.53037039939</v>
      </c>
      <c r="O36" s="1225"/>
    </row>
    <row r="37" spans="1:15" ht="18" customHeight="1">
      <c r="A37" s="1243" t="s">
        <v>336</v>
      </c>
      <c r="B37" s="1243" t="s">
        <v>337</v>
      </c>
      <c r="C37" s="1235">
        <v>28.554439746300208</v>
      </c>
      <c r="D37" s="1235">
        <v>997.9915433403805</v>
      </c>
      <c r="E37" s="1235">
        <v>214.75951374207187</v>
      </c>
      <c r="F37" s="1235">
        <v>1241.3054968287527</v>
      </c>
      <c r="G37" s="1236">
        <v>15.771864877371588</v>
      </c>
      <c r="H37" s="1236">
        <v>1.6862752886346786</v>
      </c>
      <c r="I37" s="1236">
        <v>1.7708115424844644</v>
      </c>
      <c r="J37" s="1236">
        <v>2.0249196312618425</v>
      </c>
      <c r="K37" s="1237">
        <v>541143.6191577973</v>
      </c>
      <c r="L37" s="1237">
        <v>14643.09043003919</v>
      </c>
      <c r="M37" s="1237">
        <v>13772.400295330093</v>
      </c>
      <c r="N37" s="1238">
        <v>26603.835526175724</v>
      </c>
      <c r="O37" s="1225"/>
    </row>
    <row r="38" spans="1:15" ht="18" customHeight="1">
      <c r="A38" s="1243" t="s">
        <v>338</v>
      </c>
      <c r="B38" s="1243" t="s">
        <v>339</v>
      </c>
      <c r="C38" s="1235">
        <v>26.466489294311412</v>
      </c>
      <c r="D38" s="1235">
        <v>972.3425820347144</v>
      </c>
      <c r="E38" s="1235">
        <v>200.93753959204358</v>
      </c>
      <c r="F38" s="1235">
        <v>1199.7466109210693</v>
      </c>
      <c r="G38" s="1236">
        <v>15.418382000957395</v>
      </c>
      <c r="H38" s="1236">
        <v>1.649784356391781</v>
      </c>
      <c r="I38" s="1236">
        <v>1.9065573770491804</v>
      </c>
      <c r="J38" s="1236">
        <v>1.996525724423418</v>
      </c>
      <c r="K38" s="1237">
        <v>568522.1134514122</v>
      </c>
      <c r="L38" s="1237">
        <v>15454.45428485804</v>
      </c>
      <c r="M38" s="1237">
        <v>14188.517654476671</v>
      </c>
      <c r="N38" s="1238">
        <v>27443.140027033878</v>
      </c>
      <c r="O38" s="1225"/>
    </row>
    <row r="39" spans="1:15" ht="18" customHeight="1">
      <c r="A39" s="1243" t="s">
        <v>340</v>
      </c>
      <c r="B39" s="1243" t="s">
        <v>341</v>
      </c>
      <c r="C39" s="1235">
        <v>28.16946959896507</v>
      </c>
      <c r="D39" s="1235">
        <v>937.0310478654593</v>
      </c>
      <c r="E39" s="1235">
        <v>177.32858990944374</v>
      </c>
      <c r="F39" s="1235">
        <v>1142.529107373868</v>
      </c>
      <c r="G39" s="1236">
        <v>16.450057405281285</v>
      </c>
      <c r="H39" s="1236">
        <v>1.5196217167707866</v>
      </c>
      <c r="I39" s="1236">
        <v>1.7707459420025533</v>
      </c>
      <c r="J39" s="1236">
        <v>1.9267132787952557</v>
      </c>
      <c r="K39" s="1237">
        <v>492883.2445464983</v>
      </c>
      <c r="L39" s="1237">
        <v>14959.529216857074</v>
      </c>
      <c r="M39" s="1237">
        <v>12810.534378989605</v>
      </c>
      <c r="N39" s="1238">
        <v>26409.37260452345</v>
      </c>
      <c r="O39" s="1225"/>
    </row>
    <row r="40" spans="1:15" ht="18" customHeight="1">
      <c r="A40" s="1243" t="s">
        <v>342</v>
      </c>
      <c r="B40" s="1243" t="s">
        <v>343</v>
      </c>
      <c r="C40" s="1235">
        <v>25.418060200668897</v>
      </c>
      <c r="D40" s="1235">
        <v>927.9025322503584</v>
      </c>
      <c r="E40" s="1235">
        <v>201.38557095078835</v>
      </c>
      <c r="F40" s="1235">
        <v>1154.7061634018157</v>
      </c>
      <c r="G40" s="1236">
        <v>16.43233082706767</v>
      </c>
      <c r="H40" s="1236">
        <v>1.5605787549559755</v>
      </c>
      <c r="I40" s="1236">
        <v>1.652194543297746</v>
      </c>
      <c r="J40" s="1236">
        <v>1.903922542204568</v>
      </c>
      <c r="K40" s="1237">
        <v>527695.8740601504</v>
      </c>
      <c r="L40" s="1237">
        <v>14506.828845064621</v>
      </c>
      <c r="M40" s="1237">
        <v>12425.243179122182</v>
      </c>
      <c r="N40" s="1238">
        <v>25440.405825885467</v>
      </c>
      <c r="O40" s="1225"/>
    </row>
    <row r="41" spans="1:15" ht="18" customHeight="1">
      <c r="A41" s="1243" t="s">
        <v>344</v>
      </c>
      <c r="B41" s="1243" t="s">
        <v>726</v>
      </c>
      <c r="C41" s="1235">
        <v>32.19895287958115</v>
      </c>
      <c r="D41" s="1235">
        <v>946.8212415856394</v>
      </c>
      <c r="E41" s="1235">
        <v>149.2894540014959</v>
      </c>
      <c r="F41" s="1235">
        <v>1128.3096484667165</v>
      </c>
      <c r="G41" s="1236">
        <v>16.54123112659698</v>
      </c>
      <c r="H41" s="1236">
        <v>1.537483213523975</v>
      </c>
      <c r="I41" s="1236">
        <v>1.8632264529058116</v>
      </c>
      <c r="J41" s="1236">
        <v>2.0087501242915384</v>
      </c>
      <c r="K41" s="1237">
        <v>578239.2566782811</v>
      </c>
      <c r="L41" s="1237">
        <v>14335.47436606367</v>
      </c>
      <c r="M41" s="1237">
        <v>14374.38627254509</v>
      </c>
      <c r="N41" s="1238">
        <v>30432.93526896689</v>
      </c>
      <c r="O41" s="1225"/>
    </row>
    <row r="42" spans="1:15" ht="18" customHeight="1">
      <c r="A42" s="1243" t="s">
        <v>345</v>
      </c>
      <c r="B42" s="1243" t="s">
        <v>346</v>
      </c>
      <c r="C42" s="1235">
        <v>23.26569783383603</v>
      </c>
      <c r="D42" s="1235">
        <v>912.1743899095147</v>
      </c>
      <c r="E42" s="1235">
        <v>184.72717301891964</v>
      </c>
      <c r="F42" s="1235">
        <v>1120.1672607622704</v>
      </c>
      <c r="G42" s="1236">
        <v>15.83146729522687</v>
      </c>
      <c r="H42" s="1236">
        <v>1.54615685213575</v>
      </c>
      <c r="I42" s="1236">
        <v>2.0842363069615555</v>
      </c>
      <c r="J42" s="1236">
        <v>1.9315953736001468</v>
      </c>
      <c r="K42" s="1237">
        <v>521104.21331761935</v>
      </c>
      <c r="L42" s="1237">
        <v>14002.20759311029</v>
      </c>
      <c r="M42" s="1237">
        <v>14376.54965118005</v>
      </c>
      <c r="N42" s="1238">
        <v>24596.36937763907</v>
      </c>
      <c r="O42" s="1225"/>
    </row>
    <row r="43" spans="1:15" ht="18" customHeight="1">
      <c r="A43" s="1243" t="s">
        <v>347</v>
      </c>
      <c r="B43" s="1243" t="s">
        <v>727</v>
      </c>
      <c r="C43" s="1235">
        <v>27.112122690077495</v>
      </c>
      <c r="D43" s="1235">
        <v>915.45006232049</v>
      </c>
      <c r="E43" s="1235">
        <v>192.9767517476833</v>
      </c>
      <c r="F43" s="1235">
        <v>1135.5389367582507</v>
      </c>
      <c r="G43" s="1236">
        <v>15.445932440535678</v>
      </c>
      <c r="H43" s="1236">
        <v>1.635122655806024</v>
      </c>
      <c r="I43" s="1236">
        <v>1.9741645605167089</v>
      </c>
      <c r="J43" s="1236">
        <v>2.0224872459327767</v>
      </c>
      <c r="K43" s="1237">
        <v>547430.7199680192</v>
      </c>
      <c r="L43" s="1237">
        <v>14185.802477978785</v>
      </c>
      <c r="M43" s="1237">
        <v>12985.712159505756</v>
      </c>
      <c r="N43" s="1238">
        <v>26713.608997761774</v>
      </c>
      <c r="O43" s="1225"/>
    </row>
    <row r="44" spans="1:15" ht="18" customHeight="1">
      <c r="A44" s="1243" t="s">
        <v>349</v>
      </c>
      <c r="B44" s="1243" t="s">
        <v>350</v>
      </c>
      <c r="C44" s="1235">
        <v>33.177691309987026</v>
      </c>
      <c r="D44" s="1235">
        <v>957.0428015564202</v>
      </c>
      <c r="E44" s="1235">
        <v>176.757457846952</v>
      </c>
      <c r="F44" s="1235">
        <v>1166.9779507133592</v>
      </c>
      <c r="G44" s="1236">
        <v>16.756059421422986</v>
      </c>
      <c r="H44" s="1236">
        <v>1.578901718436602</v>
      </c>
      <c r="I44" s="1236">
        <v>1.8996184326386851</v>
      </c>
      <c r="J44" s="1236">
        <v>2.058972592082157</v>
      </c>
      <c r="K44" s="1237">
        <v>543428.648162627</v>
      </c>
      <c r="L44" s="1237">
        <v>19110.707784463597</v>
      </c>
      <c r="M44" s="1237">
        <v>12798.261813912533</v>
      </c>
      <c r="N44" s="1238">
        <v>33061.174339253565</v>
      </c>
      <c r="O44" s="1225"/>
    </row>
    <row r="45" spans="1:15" ht="18" customHeight="1">
      <c r="A45" s="1243" t="s">
        <v>351</v>
      </c>
      <c r="B45" s="1243" t="s">
        <v>352</v>
      </c>
      <c r="C45" s="1235">
        <v>36.905916585838995</v>
      </c>
      <c r="D45" s="1235">
        <v>805.8680892337536</v>
      </c>
      <c r="E45" s="1235">
        <v>183.14742967992242</v>
      </c>
      <c r="F45" s="1235">
        <v>1025.921435499515</v>
      </c>
      <c r="G45" s="1236">
        <v>17.892247043363994</v>
      </c>
      <c r="H45" s="1236">
        <v>1.5936089546849612</v>
      </c>
      <c r="I45" s="1236">
        <v>1.8159671653647558</v>
      </c>
      <c r="J45" s="1236">
        <v>2.2196223025833746</v>
      </c>
      <c r="K45" s="1237">
        <v>460119.17674113007</v>
      </c>
      <c r="L45" s="1237">
        <v>15661.318408858398</v>
      </c>
      <c r="M45" s="1237">
        <v>12641.23659473057</v>
      </c>
      <c r="N45" s="1238">
        <v>31110.84882649082</v>
      </c>
      <c r="O45" s="1225"/>
    </row>
    <row r="46" spans="1:15" ht="18" customHeight="1">
      <c r="A46" s="1243" t="s">
        <v>353</v>
      </c>
      <c r="B46" s="1243" t="s">
        <v>728</v>
      </c>
      <c r="C46" s="1235">
        <v>28.539493293591654</v>
      </c>
      <c r="D46" s="1235">
        <v>875.6972535661059</v>
      </c>
      <c r="E46" s="1235">
        <v>144.2622950819672</v>
      </c>
      <c r="F46" s="1235">
        <v>1048.499041941665</v>
      </c>
      <c r="G46" s="1236">
        <v>16.1674748228273</v>
      </c>
      <c r="H46" s="1236">
        <v>1.5723715400605376</v>
      </c>
      <c r="I46" s="1236">
        <v>2.041027154663518</v>
      </c>
      <c r="J46" s="1236">
        <v>2.034123213125406</v>
      </c>
      <c r="K46" s="1237">
        <v>531961.5024244685</v>
      </c>
      <c r="L46" s="1237">
        <v>14522.800578631948</v>
      </c>
      <c r="M46" s="1237">
        <v>15019.823273317592</v>
      </c>
      <c r="N46" s="1238">
        <v>28675.545981562704</v>
      </c>
      <c r="O46" s="1225"/>
    </row>
    <row r="47" spans="1:15" ht="18" customHeight="1">
      <c r="A47" s="1243" t="s">
        <v>355</v>
      </c>
      <c r="B47" s="1243" t="s">
        <v>729</v>
      </c>
      <c r="C47" s="1235">
        <v>25.188212518821253</v>
      </c>
      <c r="D47" s="1235">
        <v>779.8451279845128</v>
      </c>
      <c r="E47" s="1235">
        <v>205.05485050548504</v>
      </c>
      <c r="F47" s="1235">
        <v>1010.0881910088191</v>
      </c>
      <c r="G47" s="1236">
        <v>15.688300597779676</v>
      </c>
      <c r="H47" s="1236">
        <v>1.4460074472486553</v>
      </c>
      <c r="I47" s="1236">
        <v>1.7464596664219028</v>
      </c>
      <c r="J47" s="1236">
        <v>1.8621563491556463</v>
      </c>
      <c r="K47" s="1237">
        <v>528756.1998292058</v>
      </c>
      <c r="L47" s="1237">
        <v>16362.673838091298</v>
      </c>
      <c r="M47" s="1237">
        <v>13906.542536452323</v>
      </c>
      <c r="N47" s="1238">
        <v>28641.43870184629</v>
      </c>
      <c r="O47" s="1225"/>
    </row>
    <row r="48" spans="1:15" ht="18" customHeight="1">
      <c r="A48" s="1243" t="s">
        <v>356</v>
      </c>
      <c r="B48" s="1243" t="s">
        <v>730</v>
      </c>
      <c r="C48" s="1235">
        <v>30.146855084510943</v>
      </c>
      <c r="D48" s="1235">
        <v>860.7093377666944</v>
      </c>
      <c r="E48" s="1235">
        <v>207.3704627320587</v>
      </c>
      <c r="F48" s="1235">
        <v>1098.2266555832641</v>
      </c>
      <c r="G48" s="1236">
        <v>18.36488970588235</v>
      </c>
      <c r="H48" s="1236">
        <v>1.4133213147474488</v>
      </c>
      <c r="I48" s="1236">
        <v>1.8639764831640835</v>
      </c>
      <c r="J48" s="1236">
        <v>1.9637441655102814</v>
      </c>
      <c r="K48" s="1237">
        <v>556550.3805147059</v>
      </c>
      <c r="L48" s="1237">
        <v>14080.04561697196</v>
      </c>
      <c r="M48" s="1237">
        <v>14012.365045430251</v>
      </c>
      <c r="N48" s="1238">
        <v>28958.34012867415</v>
      </c>
      <c r="O48" s="1225"/>
    </row>
    <row r="49" spans="1:15" ht="18" customHeight="1">
      <c r="A49" s="1243" t="s">
        <v>358</v>
      </c>
      <c r="B49" s="1243" t="s">
        <v>731</v>
      </c>
      <c r="C49" s="1235">
        <v>32.828018818609515</v>
      </c>
      <c r="D49" s="1235">
        <v>901.8818609513852</v>
      </c>
      <c r="E49" s="1235">
        <v>157.84979961665795</v>
      </c>
      <c r="F49" s="1235">
        <v>1092.5596793866528</v>
      </c>
      <c r="G49" s="1236">
        <v>19.307855626326965</v>
      </c>
      <c r="H49" s="1236">
        <v>1.4267083985393845</v>
      </c>
      <c r="I49" s="1236">
        <v>1.7172977149795783</v>
      </c>
      <c r="J49" s="1236">
        <v>2.0059647220184362</v>
      </c>
      <c r="K49" s="1237">
        <v>554227.5583864119</v>
      </c>
      <c r="L49" s="1237">
        <v>15346.540311829827</v>
      </c>
      <c r="M49" s="1237">
        <v>12654.00264929904</v>
      </c>
      <c r="N49" s="1238">
        <v>31149.22825428216</v>
      </c>
      <c r="O49" s="1225"/>
    </row>
    <row r="50" spans="1:15" ht="18" customHeight="1">
      <c r="A50" s="1243" t="s">
        <v>360</v>
      </c>
      <c r="B50" s="1243" t="s">
        <v>732</v>
      </c>
      <c r="C50" s="1235">
        <v>30.30434155488245</v>
      </c>
      <c r="D50" s="1235">
        <v>934.3429972594837</v>
      </c>
      <c r="E50" s="1235">
        <v>176.25847396509448</v>
      </c>
      <c r="F50" s="1235">
        <v>1140.9058127794606</v>
      </c>
      <c r="G50" s="1236">
        <v>18.226082817705855</v>
      </c>
      <c r="H50" s="1236">
        <v>1.4670412794467258</v>
      </c>
      <c r="I50" s="1236">
        <v>1.866039279869067</v>
      </c>
      <c r="J50" s="1236">
        <v>1.9738302633408766</v>
      </c>
      <c r="K50" s="1237">
        <v>530335.3593526892</v>
      </c>
      <c r="L50" s="1237">
        <v>15254.177035413257</v>
      </c>
      <c r="M50" s="1237">
        <v>13413.84860883797</v>
      </c>
      <c r="N50" s="1238">
        <v>28651.27119179762</v>
      </c>
      <c r="O50" s="1225"/>
    </row>
    <row r="51" spans="1:15" ht="18" customHeight="1">
      <c r="A51" s="1243" t="s">
        <v>362</v>
      </c>
      <c r="B51" s="1243" t="s">
        <v>733</v>
      </c>
      <c r="C51" s="1235">
        <v>30.279808773903262</v>
      </c>
      <c r="D51" s="1235">
        <v>943.4617547806524</v>
      </c>
      <c r="E51" s="1235">
        <v>194.50224971878515</v>
      </c>
      <c r="F51" s="1235">
        <v>1168.2438132733407</v>
      </c>
      <c r="G51" s="1236">
        <v>16.263524495008127</v>
      </c>
      <c r="H51" s="1236">
        <v>1.523584554166232</v>
      </c>
      <c r="I51" s="1236">
        <v>1.8067664281067013</v>
      </c>
      <c r="J51" s="1236">
        <v>1.9527775604648223</v>
      </c>
      <c r="K51" s="1237">
        <v>530068.8114697005</v>
      </c>
      <c r="L51" s="1237">
        <v>14190.67823663542</v>
      </c>
      <c r="M51" s="1237">
        <v>13857.143786597268</v>
      </c>
      <c r="N51" s="1238">
        <v>27506.23603998291</v>
      </c>
      <c r="O51" s="1225"/>
    </row>
    <row r="52" spans="1:15" ht="18" customHeight="1">
      <c r="A52" s="1243" t="s">
        <v>364</v>
      </c>
      <c r="B52" s="1243" t="s">
        <v>734</v>
      </c>
      <c r="C52" s="1235">
        <v>29.79771512420082</v>
      </c>
      <c r="D52" s="1235">
        <v>880.180274604339</v>
      </c>
      <c r="E52" s="1235">
        <v>245.83377004506866</v>
      </c>
      <c r="F52" s="1235">
        <v>1155.8117597736086</v>
      </c>
      <c r="G52" s="1236">
        <v>16.135420330636652</v>
      </c>
      <c r="H52" s="1236">
        <v>1.5199933315868441</v>
      </c>
      <c r="I52" s="1236">
        <v>1.607290556384566</v>
      </c>
      <c r="J52" s="1236">
        <v>1.915357829446117</v>
      </c>
      <c r="K52" s="1237">
        <v>550185.3545550475</v>
      </c>
      <c r="L52" s="1237">
        <v>13311.071494915335</v>
      </c>
      <c r="M52" s="1237">
        <v>11656.47537838414</v>
      </c>
      <c r="N52" s="1238">
        <v>26800.18095505822</v>
      </c>
      <c r="O52" s="1225"/>
    </row>
    <row r="53" spans="1:15" ht="18" customHeight="1">
      <c r="A53" s="1243" t="s">
        <v>366</v>
      </c>
      <c r="B53" s="1243" t="s">
        <v>735</v>
      </c>
      <c r="C53" s="1235">
        <v>24.98654570615822</v>
      </c>
      <c r="D53" s="1235">
        <v>905.4432228799877</v>
      </c>
      <c r="E53" s="1235">
        <v>163.67340662720073</v>
      </c>
      <c r="F53" s="1235">
        <v>1094.1031752133467</v>
      </c>
      <c r="G53" s="1236">
        <v>15.930769230769231</v>
      </c>
      <c r="H53" s="1236">
        <v>1.4915216819081099</v>
      </c>
      <c r="I53" s="1236">
        <v>1.9280849264878577</v>
      </c>
      <c r="J53" s="1236">
        <v>1.8865856229358442</v>
      </c>
      <c r="K53" s="1237">
        <v>538166.5424615385</v>
      </c>
      <c r="L53" s="1237">
        <v>13726.09461582223</v>
      </c>
      <c r="M53" s="1237">
        <v>14138.275635304617</v>
      </c>
      <c r="N53" s="1238">
        <v>25764.6469116717</v>
      </c>
      <c r="O53" s="1225"/>
    </row>
    <row r="54" spans="1:15" ht="18" customHeight="1">
      <c r="A54" s="1243" t="s">
        <v>368</v>
      </c>
      <c r="B54" s="1243" t="s">
        <v>736</v>
      </c>
      <c r="C54" s="1235">
        <v>24.741757464270552</v>
      </c>
      <c r="D54" s="1235">
        <v>913.75406820433</v>
      </c>
      <c r="E54" s="1235">
        <v>166.3081930097637</v>
      </c>
      <c r="F54" s="1235">
        <v>1104.8040186783644</v>
      </c>
      <c r="G54" s="1236">
        <v>17.32999714040606</v>
      </c>
      <c r="H54" s="1236">
        <v>1.562245451025939</v>
      </c>
      <c r="I54" s="1236">
        <v>2.000340338636944</v>
      </c>
      <c r="J54" s="1236">
        <v>1.9813067952584964</v>
      </c>
      <c r="K54" s="1237">
        <v>540672.2713754647</v>
      </c>
      <c r="L54" s="1237">
        <v>14161.061494386373</v>
      </c>
      <c r="M54" s="1237">
        <v>14189.194248277036</v>
      </c>
      <c r="N54" s="1238">
        <v>25956.35834726198</v>
      </c>
      <c r="O54" s="1225"/>
    </row>
    <row r="55" spans="1:15" ht="18" customHeight="1">
      <c r="A55" s="1243" t="s">
        <v>370</v>
      </c>
      <c r="B55" s="1243" t="s">
        <v>737</v>
      </c>
      <c r="C55" s="1235">
        <v>20.33022182073673</v>
      </c>
      <c r="D55" s="1235">
        <v>804.978420154572</v>
      </c>
      <c r="E55" s="1235">
        <v>148.559670781893</v>
      </c>
      <c r="F55" s="1235">
        <v>973.8683127572017</v>
      </c>
      <c r="G55" s="1236">
        <v>16.115033325104914</v>
      </c>
      <c r="H55" s="1236">
        <v>1.5493329177057356</v>
      </c>
      <c r="I55" s="1236">
        <v>1.8369029119654077</v>
      </c>
      <c r="J55" s="1236">
        <v>1.897270333362535</v>
      </c>
      <c r="K55" s="1237">
        <v>586842.3796593434</v>
      </c>
      <c r="L55" s="1237">
        <v>15593.050953865337</v>
      </c>
      <c r="M55" s="1237">
        <v>14860.546922505237</v>
      </c>
      <c r="N55" s="1238">
        <v>27406.56296475705</v>
      </c>
      <c r="O55" s="1225"/>
    </row>
    <row r="56" spans="1:15" ht="18" customHeight="1">
      <c r="A56" s="1243" t="s">
        <v>419</v>
      </c>
      <c r="B56" s="1243" t="s">
        <v>70</v>
      </c>
      <c r="C56" s="1235">
        <v>12.882953652788686</v>
      </c>
      <c r="D56" s="1235">
        <v>739.1987431264729</v>
      </c>
      <c r="E56" s="1235">
        <v>197.95758051846033</v>
      </c>
      <c r="F56" s="1235">
        <v>950.0392772977219</v>
      </c>
      <c r="G56" s="1236">
        <v>10.347560975609756</v>
      </c>
      <c r="H56" s="1236">
        <v>1.5583421891604676</v>
      </c>
      <c r="I56" s="1236">
        <v>1.8202380952380952</v>
      </c>
      <c r="J56" s="1236">
        <v>1.7320985612700512</v>
      </c>
      <c r="K56" s="1237">
        <v>762807.8902439025</v>
      </c>
      <c r="L56" s="1237">
        <v>15665.761530286929</v>
      </c>
      <c r="M56" s="1237">
        <v>12730.849206349207</v>
      </c>
      <c r="N56" s="1238">
        <v>25185.798743178435</v>
      </c>
      <c r="O56" s="1225"/>
    </row>
    <row r="57" spans="1:15" ht="18" customHeight="1">
      <c r="A57" s="1243" t="s">
        <v>422</v>
      </c>
      <c r="B57" s="1243" t="s">
        <v>738</v>
      </c>
      <c r="C57" s="1235">
        <v>12.706660368445913</v>
      </c>
      <c r="D57" s="1235">
        <v>762.2579121398205</v>
      </c>
      <c r="E57" s="1235">
        <v>194.61502125649503</v>
      </c>
      <c r="F57" s="1235">
        <v>969.5795937647615</v>
      </c>
      <c r="G57" s="1236">
        <v>8.947955390334572</v>
      </c>
      <c r="H57" s="1236">
        <v>1.534423994546694</v>
      </c>
      <c r="I57" s="1236">
        <v>1.7866504854368932</v>
      </c>
      <c r="J57" s="1236">
        <v>1.682207931404073</v>
      </c>
      <c r="K57" s="1237">
        <v>532954.3494423792</v>
      </c>
      <c r="L57" s="1237">
        <v>14721.947697837268</v>
      </c>
      <c r="M57" s="1237">
        <v>13047.808252427185</v>
      </c>
      <c r="N57" s="1238">
        <v>21177.519243885803</v>
      </c>
      <c r="O57" s="1225"/>
    </row>
    <row r="58" spans="1:15" ht="18" customHeight="1">
      <c r="A58" s="1243" t="s">
        <v>423</v>
      </c>
      <c r="B58" s="1243" t="s">
        <v>81</v>
      </c>
      <c r="C58" s="1235">
        <v>8.356174531446774</v>
      </c>
      <c r="D58" s="1235">
        <v>631.3578783613601</v>
      </c>
      <c r="E58" s="1235">
        <v>115.8011704570709</v>
      </c>
      <c r="F58" s="1235">
        <v>755.5152233498777</v>
      </c>
      <c r="G58" s="1236">
        <v>8.801418439716311</v>
      </c>
      <c r="H58" s="1236">
        <v>1.3957783331573328</v>
      </c>
      <c r="I58" s="1236">
        <v>1.530514329580348</v>
      </c>
      <c r="J58" s="1236">
        <v>1.49833802347358</v>
      </c>
      <c r="K58" s="1237">
        <v>503763.1914893617</v>
      </c>
      <c r="L58" s="1237">
        <v>11740.703521184601</v>
      </c>
      <c r="M58" s="1237">
        <v>12823.883700102355</v>
      </c>
      <c r="N58" s="1238">
        <v>17348.61079353251</v>
      </c>
      <c r="O58" s="1225"/>
    </row>
    <row r="59" spans="1:15" ht="18" customHeight="1">
      <c r="A59" s="1243" t="s">
        <v>424</v>
      </c>
      <c r="B59" s="1243" t="s">
        <v>739</v>
      </c>
      <c r="C59" s="1235">
        <v>9.411451398135819</v>
      </c>
      <c r="D59" s="1235">
        <v>546.9667110519308</v>
      </c>
      <c r="E59" s="1235">
        <v>199.53661784287618</v>
      </c>
      <c r="F59" s="1235">
        <v>755.9147802929427</v>
      </c>
      <c r="G59" s="1236">
        <v>9.854555744199208</v>
      </c>
      <c r="H59" s="1236">
        <v>1.4021014090541712</v>
      </c>
      <c r="I59" s="1236">
        <v>1.6291807917144916</v>
      </c>
      <c r="J59" s="1236">
        <v>1.5672794402598593</v>
      </c>
      <c r="K59" s="1237">
        <v>536274.1369552915</v>
      </c>
      <c r="L59" s="1237">
        <v>12807.580263503842</v>
      </c>
      <c r="M59" s="1237">
        <v>11634.678482769667</v>
      </c>
      <c r="N59" s="1238">
        <v>19015.347758996075</v>
      </c>
      <c r="O59" s="1225"/>
    </row>
    <row r="60" spans="1:15" ht="18" customHeight="1">
      <c r="A60" s="1243" t="s">
        <v>425</v>
      </c>
      <c r="B60" s="1243" t="s">
        <v>87</v>
      </c>
      <c r="C60" s="1235">
        <v>8.553127354935945</v>
      </c>
      <c r="D60" s="1235">
        <v>759.457422758101</v>
      </c>
      <c r="E60" s="1235">
        <v>209.758854559156</v>
      </c>
      <c r="F60" s="1235">
        <v>977.769404672193</v>
      </c>
      <c r="G60" s="1236">
        <v>8.863436123348018</v>
      </c>
      <c r="H60" s="1236">
        <v>1.4570847390355228</v>
      </c>
      <c r="I60" s="1236">
        <v>1.6928327645051195</v>
      </c>
      <c r="J60" s="1236">
        <v>1.572447013487476</v>
      </c>
      <c r="K60" s="1237">
        <v>494999.42731277534</v>
      </c>
      <c r="L60" s="1237">
        <v>11014.467652311967</v>
      </c>
      <c r="M60" s="1237">
        <v>12554.248248607868</v>
      </c>
      <c r="N60" s="1238">
        <v>15578.49633911368</v>
      </c>
      <c r="O60" s="1225"/>
    </row>
    <row r="61" spans="1:15" ht="18" customHeight="1">
      <c r="A61" s="1226" t="s">
        <v>426</v>
      </c>
      <c r="B61" s="1226" t="s">
        <v>88</v>
      </c>
      <c r="C61" s="1235">
        <v>11.65703644179135</v>
      </c>
      <c r="D61" s="1235">
        <v>636.690519011722</v>
      </c>
      <c r="E61" s="1235">
        <v>164.77378537991555</v>
      </c>
      <c r="F61" s="1235">
        <v>813.121340833429</v>
      </c>
      <c r="G61" s="1236">
        <v>10.215887952730059</v>
      </c>
      <c r="H61" s="1236">
        <v>1.4832508278925152</v>
      </c>
      <c r="I61" s="1236">
        <v>1.7840317074492378</v>
      </c>
      <c r="J61" s="1236">
        <v>1.669394599665244</v>
      </c>
      <c r="K61" s="1237">
        <v>545203.2129335813</v>
      </c>
      <c r="L61" s="1237">
        <v>12781.167826283809</v>
      </c>
      <c r="M61" s="1237">
        <v>13069.537625502202</v>
      </c>
      <c r="N61" s="1238">
        <v>20472.49094323107</v>
      </c>
      <c r="O61" s="1225"/>
    </row>
    <row r="62" spans="1:14" ht="16.5" customHeight="1">
      <c r="A62" s="1244"/>
      <c r="B62" s="1244"/>
      <c r="C62" s="1245"/>
      <c r="D62" s="1245"/>
      <c r="E62" s="1245"/>
      <c r="F62" s="1245"/>
      <c r="G62" s="1246"/>
      <c r="H62" s="1246"/>
      <c r="I62" s="1246"/>
      <c r="J62" s="1246"/>
      <c r="K62" s="1247"/>
      <c r="L62" s="1247"/>
      <c r="M62" s="1247"/>
      <c r="N62" s="1247"/>
    </row>
  </sheetData>
  <sheetProtection/>
  <printOptions/>
  <pageMargins left="0.5905511811023623" right="0.3937007874015748" top="0.5118110236220472" bottom="0.4724409448818898" header="0.3937007874015748" footer="0.35433070866141736"/>
  <pageSetup fitToHeight="1" fitToWidth="1" horizontalDpi="600" verticalDpi="600" orientation="portrait" paperSize="9"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BF145"/>
  <sheetViews>
    <sheetView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2.75"/>
  <cols>
    <col min="1" max="1" width="4.375" style="0" customWidth="1"/>
    <col min="2" max="2" width="12.875" style="0" customWidth="1"/>
    <col min="3" max="3" width="11.75390625" style="219" customWidth="1"/>
    <col min="4" max="4" width="17.875" style="219" customWidth="1"/>
    <col min="5" max="5" width="8.875" style="219" customWidth="1"/>
    <col min="6" max="6" width="16.00390625" style="219" customWidth="1"/>
    <col min="7" max="7" width="11.125" style="219" customWidth="1"/>
    <col min="8" max="8" width="18.25390625" style="219" customWidth="1"/>
    <col min="9" max="9" width="18.625" style="219" customWidth="1"/>
    <col min="10" max="10" width="17.125" style="219" customWidth="1"/>
    <col min="11" max="11" width="14.625" style="219" customWidth="1"/>
    <col min="12" max="12" width="16.375" style="219" customWidth="1"/>
    <col min="13" max="13" width="8.75390625" style="219" customWidth="1"/>
    <col min="14" max="14" width="16.00390625" style="219" customWidth="1"/>
    <col min="15" max="15" width="12.875" style="0" customWidth="1"/>
    <col min="16" max="16" width="4.625" style="0" customWidth="1"/>
    <col min="26" max="26" width="14.875" style="0" customWidth="1"/>
    <col min="28" max="29" width="11.875" style="0" customWidth="1"/>
    <col min="30" max="31" width="14.875" style="0" customWidth="1"/>
    <col min="33" max="34" width="11.875" style="0" customWidth="1"/>
    <col min="35" max="35" width="14.875" style="0" customWidth="1"/>
    <col min="36" max="36" width="13.875" style="0" customWidth="1"/>
    <col min="38" max="39" width="11.875" style="0" customWidth="1"/>
    <col min="40" max="40" width="13.875" style="0" customWidth="1"/>
    <col min="41" max="41" width="11.875" style="0" customWidth="1"/>
    <col min="45" max="45" width="11.875" style="0" customWidth="1"/>
    <col min="46" max="46" width="13.875" style="0" customWidth="1"/>
    <col min="48" max="49" width="10.875" style="0" customWidth="1"/>
    <col min="50" max="50" width="14.875" style="0" customWidth="1"/>
  </cols>
  <sheetData>
    <row r="1" spans="1:20" ht="17.25">
      <c r="A1" s="854" t="s">
        <v>675</v>
      </c>
      <c r="B1" s="728"/>
      <c r="C1" s="855"/>
      <c r="D1" s="856"/>
      <c r="E1" s="856"/>
      <c r="F1" s="856"/>
      <c r="G1" s="856"/>
      <c r="H1" s="856"/>
      <c r="I1" s="549"/>
      <c r="J1" s="549"/>
      <c r="K1" s="549"/>
      <c r="L1" s="549"/>
      <c r="M1" s="549"/>
      <c r="N1" s="549"/>
      <c r="O1" s="548"/>
      <c r="P1" s="857"/>
      <c r="T1" s="35"/>
    </row>
    <row r="2" spans="1:20" ht="17.25">
      <c r="A2" s="548"/>
      <c r="B2" s="548"/>
      <c r="C2" s="858"/>
      <c r="D2" s="549"/>
      <c r="E2" s="549"/>
      <c r="F2" s="549"/>
      <c r="G2" s="549"/>
      <c r="H2" s="549"/>
      <c r="I2" s="549"/>
      <c r="J2" s="549"/>
      <c r="K2" s="549"/>
      <c r="L2" s="549"/>
      <c r="M2" s="549"/>
      <c r="N2" s="549"/>
      <c r="O2" s="548"/>
      <c r="P2" s="857"/>
      <c r="T2" s="35"/>
    </row>
    <row r="3" spans="1:17" ht="12">
      <c r="A3" s="859"/>
      <c r="B3" s="860"/>
      <c r="C3" s="861" t="s">
        <v>244</v>
      </c>
      <c r="D3" s="862"/>
      <c r="E3" s="863" t="s">
        <v>245</v>
      </c>
      <c r="F3" s="862"/>
      <c r="G3" s="863" t="s">
        <v>246</v>
      </c>
      <c r="H3" s="864"/>
      <c r="I3" s="863" t="s">
        <v>247</v>
      </c>
      <c r="J3" s="862"/>
      <c r="K3" s="862"/>
      <c r="L3" s="862"/>
      <c r="M3" s="865" t="s">
        <v>260</v>
      </c>
      <c r="N3" s="866"/>
      <c r="O3" s="860"/>
      <c r="P3" s="867"/>
      <c r="Q3" s="80"/>
    </row>
    <row r="4" spans="1:17" ht="12">
      <c r="A4" s="868" t="s">
        <v>7</v>
      </c>
      <c r="B4" s="868" t="s">
        <v>8</v>
      </c>
      <c r="C4" s="869" t="s">
        <v>248</v>
      </c>
      <c r="D4" s="869" t="s">
        <v>249</v>
      </c>
      <c r="E4" s="870" t="s">
        <v>248</v>
      </c>
      <c r="F4" s="870" t="s">
        <v>249</v>
      </c>
      <c r="G4" s="869" t="s">
        <v>248</v>
      </c>
      <c r="H4" s="871" t="s">
        <v>249</v>
      </c>
      <c r="I4" s="869" t="s">
        <v>250</v>
      </c>
      <c r="J4" s="869" t="s">
        <v>251</v>
      </c>
      <c r="K4" s="872" t="s">
        <v>252</v>
      </c>
      <c r="L4" s="869" t="s">
        <v>554</v>
      </c>
      <c r="M4" s="869" t="s">
        <v>248</v>
      </c>
      <c r="N4" s="869" t="s">
        <v>259</v>
      </c>
      <c r="O4" s="868" t="s">
        <v>8</v>
      </c>
      <c r="P4" s="873" t="s">
        <v>7</v>
      </c>
      <c r="Q4" s="80"/>
    </row>
    <row r="5" spans="1:17" ht="12">
      <c r="A5" s="859"/>
      <c r="B5" s="874" t="s">
        <v>676</v>
      </c>
      <c r="C5" s="875" t="s">
        <v>253</v>
      </c>
      <c r="D5" s="875" t="s">
        <v>33</v>
      </c>
      <c r="E5" s="875" t="s">
        <v>253</v>
      </c>
      <c r="F5" s="875" t="s">
        <v>33</v>
      </c>
      <c r="G5" s="875" t="s">
        <v>253</v>
      </c>
      <c r="H5" s="876" t="s">
        <v>33</v>
      </c>
      <c r="I5" s="875" t="s">
        <v>33</v>
      </c>
      <c r="J5" s="875" t="s">
        <v>33</v>
      </c>
      <c r="K5" s="875" t="s">
        <v>33</v>
      </c>
      <c r="L5" s="875" t="s">
        <v>33</v>
      </c>
      <c r="M5" s="875" t="s">
        <v>253</v>
      </c>
      <c r="N5" s="875" t="s">
        <v>33</v>
      </c>
      <c r="O5" s="874" t="s">
        <v>676</v>
      </c>
      <c r="P5" s="867"/>
      <c r="Q5" s="80"/>
    </row>
    <row r="6" spans="1:55" ht="12">
      <c r="A6" s="877"/>
      <c r="B6" s="749" t="s">
        <v>157</v>
      </c>
      <c r="C6" s="581">
        <v>1393900</v>
      </c>
      <c r="D6" s="581">
        <v>30768073906</v>
      </c>
      <c r="E6" s="581">
        <v>44419</v>
      </c>
      <c r="F6" s="581">
        <v>399317617</v>
      </c>
      <c r="G6" s="581">
        <v>1438319</v>
      </c>
      <c r="H6" s="575">
        <v>31167391523</v>
      </c>
      <c r="I6" s="581">
        <v>21798288924</v>
      </c>
      <c r="J6" s="581">
        <v>8393697833</v>
      </c>
      <c r="K6" s="665">
        <v>0</v>
      </c>
      <c r="L6" s="581">
        <v>975404766</v>
      </c>
      <c r="M6" s="581">
        <v>29360</v>
      </c>
      <c r="N6" s="581">
        <v>3185509695</v>
      </c>
      <c r="O6" s="878" t="s">
        <v>157</v>
      </c>
      <c r="P6" s="879"/>
      <c r="Q6" s="89"/>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row>
    <row r="7" spans="1:55" ht="12">
      <c r="A7" s="877"/>
      <c r="B7" s="749" t="s">
        <v>184</v>
      </c>
      <c r="C7" s="581">
        <v>1139249</v>
      </c>
      <c r="D7" s="581">
        <v>25081720817</v>
      </c>
      <c r="E7" s="581">
        <v>35859</v>
      </c>
      <c r="F7" s="581">
        <v>303901447</v>
      </c>
      <c r="G7" s="581">
        <v>1175108</v>
      </c>
      <c r="H7" s="575">
        <v>25385622264</v>
      </c>
      <c r="I7" s="581">
        <v>17755342521</v>
      </c>
      <c r="J7" s="581">
        <v>6846286045</v>
      </c>
      <c r="K7" s="665">
        <v>0</v>
      </c>
      <c r="L7" s="581">
        <v>783993698</v>
      </c>
      <c r="M7" s="581">
        <v>24911</v>
      </c>
      <c r="N7" s="581">
        <v>2600533958</v>
      </c>
      <c r="O7" s="878" t="s">
        <v>184</v>
      </c>
      <c r="P7" s="879"/>
      <c r="Q7" s="89"/>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row>
    <row r="8" spans="1:55" ht="12">
      <c r="A8" s="877"/>
      <c r="B8" s="749" t="s">
        <v>446</v>
      </c>
      <c r="C8" s="581">
        <v>869893</v>
      </c>
      <c r="D8" s="581">
        <v>19865658933</v>
      </c>
      <c r="E8" s="581">
        <v>27347</v>
      </c>
      <c r="F8" s="581">
        <v>229955966</v>
      </c>
      <c r="G8" s="581">
        <v>897240</v>
      </c>
      <c r="H8" s="575">
        <v>20095614899</v>
      </c>
      <c r="I8" s="581">
        <v>14056922025</v>
      </c>
      <c r="J8" s="581">
        <v>5433386768</v>
      </c>
      <c r="K8" s="581">
        <v>0</v>
      </c>
      <c r="L8" s="581">
        <v>605306106</v>
      </c>
      <c r="M8" s="581">
        <v>22037</v>
      </c>
      <c r="N8" s="581">
        <v>2241847094</v>
      </c>
      <c r="O8" s="878" t="s">
        <v>446</v>
      </c>
      <c r="P8" s="879"/>
      <c r="Q8" s="89"/>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row>
    <row r="9" spans="1:55" ht="12">
      <c r="A9" s="877"/>
      <c r="B9" s="749" t="s">
        <v>618</v>
      </c>
      <c r="C9" s="581">
        <v>543673</v>
      </c>
      <c r="D9" s="581">
        <v>12899158804</v>
      </c>
      <c r="E9" s="581">
        <v>16902</v>
      </c>
      <c r="F9" s="581">
        <v>145066815</v>
      </c>
      <c r="G9" s="581">
        <v>560575</v>
      </c>
      <c r="H9" s="708">
        <v>13044225619</v>
      </c>
      <c r="I9" s="581">
        <v>9109002544</v>
      </c>
      <c r="J9" s="581">
        <v>3543949729</v>
      </c>
      <c r="K9" s="581">
        <v>0</v>
      </c>
      <c r="L9" s="581">
        <v>391273346</v>
      </c>
      <c r="M9" s="581">
        <v>15182</v>
      </c>
      <c r="N9" s="581">
        <v>1611967828</v>
      </c>
      <c r="O9" s="878" t="s">
        <v>618</v>
      </c>
      <c r="P9" s="879"/>
      <c r="Q9" s="89"/>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row>
    <row r="10" spans="1:55" ht="12">
      <c r="A10" s="877"/>
      <c r="B10" s="880" t="s">
        <v>619</v>
      </c>
      <c r="C10" s="881">
        <v>278991</v>
      </c>
      <c r="D10" s="881">
        <v>6658074812</v>
      </c>
      <c r="E10" s="881">
        <v>8336</v>
      </c>
      <c r="F10" s="881">
        <v>70169366</v>
      </c>
      <c r="G10" s="881">
        <v>287327</v>
      </c>
      <c r="H10" s="882">
        <v>6728244178</v>
      </c>
      <c r="I10" s="881">
        <v>4699725807</v>
      </c>
      <c r="J10" s="881">
        <v>1827407420</v>
      </c>
      <c r="K10" s="881">
        <v>0</v>
      </c>
      <c r="L10" s="881">
        <v>201110951</v>
      </c>
      <c r="M10" s="881">
        <v>8657</v>
      </c>
      <c r="N10" s="881">
        <v>868010389</v>
      </c>
      <c r="O10" s="883" t="s">
        <v>619</v>
      </c>
      <c r="P10" s="879"/>
      <c r="Q10" s="89"/>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row>
    <row r="11" spans="1:55" ht="12">
      <c r="A11" s="877"/>
      <c r="B11" s="868" t="s">
        <v>185</v>
      </c>
      <c r="C11" s="581">
        <v>258795</v>
      </c>
      <c r="D11" s="581">
        <v>6136109180</v>
      </c>
      <c r="E11" s="581">
        <v>7851</v>
      </c>
      <c r="F11" s="581">
        <v>66493252</v>
      </c>
      <c r="G11" s="581">
        <v>266646</v>
      </c>
      <c r="H11" s="575">
        <v>6202602432</v>
      </c>
      <c r="I11" s="581">
        <v>4332590443</v>
      </c>
      <c r="J11" s="581">
        <v>1684925299</v>
      </c>
      <c r="K11" s="581">
        <v>0</v>
      </c>
      <c r="L11" s="581">
        <v>185086690</v>
      </c>
      <c r="M11" s="581">
        <v>7957</v>
      </c>
      <c r="N11" s="581">
        <v>794064499</v>
      </c>
      <c r="O11" s="868" t="s">
        <v>185</v>
      </c>
      <c r="P11" s="879"/>
      <c r="Q11" s="89"/>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row>
    <row r="12" spans="1:55" ht="12">
      <c r="A12" s="877"/>
      <c r="B12" s="868" t="s">
        <v>186</v>
      </c>
      <c r="C12" s="581">
        <v>20196</v>
      </c>
      <c r="D12" s="581">
        <v>521965632</v>
      </c>
      <c r="E12" s="581">
        <v>485</v>
      </c>
      <c r="F12" s="581">
        <v>3676114</v>
      </c>
      <c r="G12" s="581">
        <v>20681</v>
      </c>
      <c r="H12" s="575">
        <v>525641746</v>
      </c>
      <c r="I12" s="581">
        <v>367135364</v>
      </c>
      <c r="J12" s="581">
        <v>142482121</v>
      </c>
      <c r="K12" s="581">
        <v>0</v>
      </c>
      <c r="L12" s="581">
        <v>16024261</v>
      </c>
      <c r="M12" s="581">
        <v>700</v>
      </c>
      <c r="N12" s="581">
        <v>73945890</v>
      </c>
      <c r="O12" s="868" t="s">
        <v>186</v>
      </c>
      <c r="P12" s="879"/>
      <c r="Q12" s="89"/>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2">
      <c r="A13" s="877"/>
      <c r="B13" s="868" t="s">
        <v>36</v>
      </c>
      <c r="C13" s="581">
        <v>278991</v>
      </c>
      <c r="D13" s="581">
        <v>6658074812</v>
      </c>
      <c r="E13" s="581">
        <v>8336</v>
      </c>
      <c r="F13" s="581">
        <v>70169366</v>
      </c>
      <c r="G13" s="581">
        <v>287327</v>
      </c>
      <c r="H13" s="575">
        <v>6728244178</v>
      </c>
      <c r="I13" s="581">
        <v>4699725807</v>
      </c>
      <c r="J13" s="581">
        <v>1827407420</v>
      </c>
      <c r="K13" s="581">
        <v>0</v>
      </c>
      <c r="L13" s="581">
        <v>201110951</v>
      </c>
      <c r="M13" s="581">
        <v>8657</v>
      </c>
      <c r="N13" s="581">
        <v>868010389</v>
      </c>
      <c r="O13" s="868" t="s">
        <v>36</v>
      </c>
      <c r="P13" s="879"/>
      <c r="Q13" s="89"/>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8" ht="12">
      <c r="A14" s="877"/>
      <c r="B14" s="877"/>
      <c r="C14" s="581"/>
      <c r="D14" s="581"/>
      <c r="E14" s="581"/>
      <c r="F14" s="581"/>
      <c r="G14" s="581"/>
      <c r="H14" s="575"/>
      <c r="I14" s="581"/>
      <c r="J14" s="581"/>
      <c r="K14" s="581"/>
      <c r="L14" s="581"/>
      <c r="M14" s="581"/>
      <c r="N14" s="581"/>
      <c r="O14" s="877"/>
      <c r="P14" s="879"/>
      <c r="Q14" s="89"/>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35"/>
      <c r="BE14" s="35"/>
      <c r="BF14" s="35"/>
    </row>
    <row r="15" spans="1:55" ht="11.25" customHeight="1">
      <c r="A15" s="884">
        <v>1</v>
      </c>
      <c r="B15" s="885" t="s">
        <v>40</v>
      </c>
      <c r="C15" s="886">
        <v>58186</v>
      </c>
      <c r="D15" s="886">
        <v>1317803701</v>
      </c>
      <c r="E15" s="581">
        <v>1706</v>
      </c>
      <c r="F15" s="581">
        <v>15143915</v>
      </c>
      <c r="G15" s="886">
        <v>59892</v>
      </c>
      <c r="H15" s="886">
        <v>1332947616</v>
      </c>
      <c r="I15" s="886">
        <v>930885781</v>
      </c>
      <c r="J15" s="886">
        <v>364124758</v>
      </c>
      <c r="K15" s="794">
        <v>0</v>
      </c>
      <c r="L15" s="886">
        <v>37937077</v>
      </c>
      <c r="M15" s="886">
        <v>1673</v>
      </c>
      <c r="N15" s="886">
        <v>170663838</v>
      </c>
      <c r="O15" s="885" t="s">
        <v>40</v>
      </c>
      <c r="P15" s="887">
        <v>1</v>
      </c>
      <c r="Q15" s="89"/>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row>
    <row r="16" spans="1:55" ht="11.25" customHeight="1">
      <c r="A16" s="884">
        <v>2</v>
      </c>
      <c r="B16" s="885" t="s">
        <v>41</v>
      </c>
      <c r="C16" s="886">
        <v>23342</v>
      </c>
      <c r="D16" s="886">
        <v>551878701</v>
      </c>
      <c r="E16" s="581">
        <v>628</v>
      </c>
      <c r="F16" s="581">
        <v>5566141</v>
      </c>
      <c r="G16" s="886">
        <v>23970</v>
      </c>
      <c r="H16" s="886">
        <v>557444842</v>
      </c>
      <c r="I16" s="886">
        <v>389432906</v>
      </c>
      <c r="J16" s="886">
        <v>151873200</v>
      </c>
      <c r="K16" s="794">
        <v>0</v>
      </c>
      <c r="L16" s="886">
        <v>16138736</v>
      </c>
      <c r="M16" s="886">
        <v>670</v>
      </c>
      <c r="N16" s="886">
        <v>67331757</v>
      </c>
      <c r="O16" s="885" t="s">
        <v>41</v>
      </c>
      <c r="P16" s="887">
        <v>2</v>
      </c>
      <c r="Q16" s="89"/>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1:55" ht="11.25" customHeight="1">
      <c r="A17" s="884">
        <v>3</v>
      </c>
      <c r="B17" s="885" t="s">
        <v>42</v>
      </c>
      <c r="C17" s="886">
        <v>20707</v>
      </c>
      <c r="D17" s="886">
        <v>578695137</v>
      </c>
      <c r="E17" s="581">
        <v>943</v>
      </c>
      <c r="F17" s="581">
        <v>8876465</v>
      </c>
      <c r="G17" s="886">
        <v>21650</v>
      </c>
      <c r="H17" s="886">
        <v>587571602</v>
      </c>
      <c r="I17" s="886">
        <v>411485649</v>
      </c>
      <c r="J17" s="886">
        <v>160854451</v>
      </c>
      <c r="K17" s="794">
        <v>0</v>
      </c>
      <c r="L17" s="886">
        <v>15231502</v>
      </c>
      <c r="M17" s="886">
        <v>943</v>
      </c>
      <c r="N17" s="886">
        <v>88669800</v>
      </c>
      <c r="O17" s="885" t="s">
        <v>42</v>
      </c>
      <c r="P17" s="887">
        <v>3</v>
      </c>
      <c r="Q17" s="89"/>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1:55" ht="11.25" customHeight="1">
      <c r="A18" s="884">
        <v>4</v>
      </c>
      <c r="B18" s="885" t="s">
        <v>43</v>
      </c>
      <c r="C18" s="886">
        <v>16407</v>
      </c>
      <c r="D18" s="886">
        <v>362696641</v>
      </c>
      <c r="E18" s="581">
        <v>557</v>
      </c>
      <c r="F18" s="581">
        <v>4994476</v>
      </c>
      <c r="G18" s="886">
        <v>16964</v>
      </c>
      <c r="H18" s="886">
        <v>367691117</v>
      </c>
      <c r="I18" s="886">
        <v>256845508</v>
      </c>
      <c r="J18" s="886">
        <v>99145936</v>
      </c>
      <c r="K18" s="794">
        <v>0</v>
      </c>
      <c r="L18" s="886">
        <v>11699673</v>
      </c>
      <c r="M18" s="886">
        <v>399</v>
      </c>
      <c r="N18" s="886">
        <v>42311064</v>
      </c>
      <c r="O18" s="885" t="s">
        <v>43</v>
      </c>
      <c r="P18" s="887">
        <v>4</v>
      </c>
      <c r="Q18" s="89"/>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1:55" ht="11.25" customHeight="1">
      <c r="A19" s="884">
        <v>5</v>
      </c>
      <c r="B19" s="885" t="s">
        <v>44</v>
      </c>
      <c r="C19" s="886">
        <v>16145</v>
      </c>
      <c r="D19" s="886">
        <v>390018216</v>
      </c>
      <c r="E19" s="581">
        <v>623</v>
      </c>
      <c r="F19" s="581">
        <v>4723252</v>
      </c>
      <c r="G19" s="886">
        <v>16768</v>
      </c>
      <c r="H19" s="886">
        <v>394741468</v>
      </c>
      <c r="I19" s="886">
        <v>275707988</v>
      </c>
      <c r="J19" s="886">
        <v>105141337</v>
      </c>
      <c r="K19" s="794">
        <v>0</v>
      </c>
      <c r="L19" s="886">
        <v>13892143</v>
      </c>
      <c r="M19" s="886">
        <v>693</v>
      </c>
      <c r="N19" s="886">
        <v>48078565</v>
      </c>
      <c r="O19" s="885" t="s">
        <v>44</v>
      </c>
      <c r="P19" s="887">
        <v>5</v>
      </c>
      <c r="Q19" s="89"/>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1:55" ht="11.25" customHeight="1">
      <c r="A20" s="884">
        <v>6</v>
      </c>
      <c r="B20" s="885" t="s">
        <v>45</v>
      </c>
      <c r="C20" s="886">
        <v>4781</v>
      </c>
      <c r="D20" s="886">
        <v>117869012</v>
      </c>
      <c r="E20" s="581">
        <v>159</v>
      </c>
      <c r="F20" s="581">
        <v>1344890</v>
      </c>
      <c r="G20" s="886">
        <v>4940</v>
      </c>
      <c r="H20" s="886">
        <v>119213902</v>
      </c>
      <c r="I20" s="886">
        <v>83376005</v>
      </c>
      <c r="J20" s="886">
        <v>31040308</v>
      </c>
      <c r="K20" s="794">
        <v>0</v>
      </c>
      <c r="L20" s="886">
        <v>4797589</v>
      </c>
      <c r="M20" s="886">
        <v>154</v>
      </c>
      <c r="N20" s="886">
        <v>14509616</v>
      </c>
      <c r="O20" s="885" t="s">
        <v>45</v>
      </c>
      <c r="P20" s="887">
        <v>6</v>
      </c>
      <c r="Q20" s="89"/>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55" ht="11.25" customHeight="1">
      <c r="A21" s="884">
        <v>7</v>
      </c>
      <c r="B21" s="885" t="s">
        <v>46</v>
      </c>
      <c r="C21" s="886">
        <v>4377</v>
      </c>
      <c r="D21" s="886">
        <v>94937316</v>
      </c>
      <c r="E21" s="581">
        <v>259</v>
      </c>
      <c r="F21" s="581">
        <v>1582596</v>
      </c>
      <c r="G21" s="886">
        <v>4636</v>
      </c>
      <c r="H21" s="886">
        <v>96519912</v>
      </c>
      <c r="I21" s="886">
        <v>67470211</v>
      </c>
      <c r="J21" s="886">
        <v>27421666</v>
      </c>
      <c r="K21" s="794">
        <v>0</v>
      </c>
      <c r="L21" s="886">
        <v>1628035</v>
      </c>
      <c r="M21" s="886">
        <v>102</v>
      </c>
      <c r="N21" s="886">
        <v>11338296</v>
      </c>
      <c r="O21" s="885" t="s">
        <v>46</v>
      </c>
      <c r="P21" s="887">
        <v>7</v>
      </c>
      <c r="Q21" s="89"/>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55" ht="11.25" customHeight="1">
      <c r="A22" s="884">
        <v>8</v>
      </c>
      <c r="B22" s="885" t="s">
        <v>47</v>
      </c>
      <c r="C22" s="886">
        <v>9307</v>
      </c>
      <c r="D22" s="886">
        <v>227577147</v>
      </c>
      <c r="E22" s="581">
        <v>350</v>
      </c>
      <c r="F22" s="581">
        <v>3070171</v>
      </c>
      <c r="G22" s="886">
        <v>9657</v>
      </c>
      <c r="H22" s="886">
        <v>230647318</v>
      </c>
      <c r="I22" s="886">
        <v>161257874</v>
      </c>
      <c r="J22" s="886">
        <v>65414867</v>
      </c>
      <c r="K22" s="794">
        <v>0</v>
      </c>
      <c r="L22" s="886">
        <v>3974577</v>
      </c>
      <c r="M22" s="886">
        <v>276</v>
      </c>
      <c r="N22" s="886">
        <v>34097380</v>
      </c>
      <c r="O22" s="885" t="s">
        <v>47</v>
      </c>
      <c r="P22" s="887">
        <v>8</v>
      </c>
      <c r="Q22" s="89"/>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55" ht="11.25" customHeight="1">
      <c r="A23" s="884">
        <v>9</v>
      </c>
      <c r="B23" s="885" t="s">
        <v>48</v>
      </c>
      <c r="C23" s="886">
        <v>1573</v>
      </c>
      <c r="D23" s="886">
        <v>61798243</v>
      </c>
      <c r="E23" s="581">
        <v>53</v>
      </c>
      <c r="F23" s="581">
        <v>321695</v>
      </c>
      <c r="G23" s="886">
        <v>1626</v>
      </c>
      <c r="H23" s="886">
        <v>62119938</v>
      </c>
      <c r="I23" s="886">
        <v>43404106</v>
      </c>
      <c r="J23" s="886">
        <v>17930835</v>
      </c>
      <c r="K23" s="794">
        <v>0</v>
      </c>
      <c r="L23" s="886">
        <v>784997</v>
      </c>
      <c r="M23" s="886">
        <v>52</v>
      </c>
      <c r="N23" s="886">
        <v>11036474</v>
      </c>
      <c r="O23" s="885" t="s">
        <v>48</v>
      </c>
      <c r="P23" s="887">
        <v>9</v>
      </c>
      <c r="Q23" s="89"/>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1:55" ht="11.25" customHeight="1">
      <c r="A24" s="884">
        <v>11</v>
      </c>
      <c r="B24" s="885" t="s">
        <v>50</v>
      </c>
      <c r="C24" s="886">
        <v>11900</v>
      </c>
      <c r="D24" s="886">
        <v>237837665</v>
      </c>
      <c r="E24" s="581">
        <v>294</v>
      </c>
      <c r="F24" s="581">
        <v>2479225</v>
      </c>
      <c r="G24" s="886">
        <v>12194</v>
      </c>
      <c r="H24" s="886">
        <v>240316890</v>
      </c>
      <c r="I24" s="886">
        <v>167828049</v>
      </c>
      <c r="J24" s="886">
        <v>61686996</v>
      </c>
      <c r="K24" s="794">
        <v>0</v>
      </c>
      <c r="L24" s="886">
        <v>10801845</v>
      </c>
      <c r="M24" s="886">
        <v>281</v>
      </c>
      <c r="N24" s="886">
        <v>24240089</v>
      </c>
      <c r="O24" s="885" t="s">
        <v>50</v>
      </c>
      <c r="P24" s="887">
        <v>11</v>
      </c>
      <c r="Q24" s="89"/>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1:55" ht="15" customHeight="1">
      <c r="A25" s="884">
        <v>13</v>
      </c>
      <c r="B25" s="885" t="s">
        <v>51</v>
      </c>
      <c r="C25" s="886">
        <v>3503</v>
      </c>
      <c r="D25" s="886">
        <v>104863530</v>
      </c>
      <c r="E25" s="581">
        <v>79</v>
      </c>
      <c r="F25" s="581">
        <v>935101</v>
      </c>
      <c r="G25" s="886">
        <v>3582</v>
      </c>
      <c r="H25" s="886">
        <v>105798631</v>
      </c>
      <c r="I25" s="886">
        <v>73876142</v>
      </c>
      <c r="J25" s="886">
        <v>30415113</v>
      </c>
      <c r="K25" s="794">
        <v>0</v>
      </c>
      <c r="L25" s="886">
        <v>1507376</v>
      </c>
      <c r="M25" s="886">
        <v>145</v>
      </c>
      <c r="N25" s="886">
        <v>15739259</v>
      </c>
      <c r="O25" s="885" t="s">
        <v>51</v>
      </c>
      <c r="P25" s="887">
        <v>13</v>
      </c>
      <c r="Q25" s="89"/>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1:55" ht="11.25" customHeight="1">
      <c r="A26" s="884">
        <v>14</v>
      </c>
      <c r="B26" s="885" t="s">
        <v>52</v>
      </c>
      <c r="C26" s="886">
        <v>2604</v>
      </c>
      <c r="D26" s="886">
        <v>57842316</v>
      </c>
      <c r="E26" s="581">
        <v>53</v>
      </c>
      <c r="F26" s="581">
        <v>535976</v>
      </c>
      <c r="G26" s="886">
        <v>2657</v>
      </c>
      <c r="H26" s="886">
        <v>58378292</v>
      </c>
      <c r="I26" s="886">
        <v>40749235</v>
      </c>
      <c r="J26" s="886">
        <v>16327837</v>
      </c>
      <c r="K26" s="794">
        <v>0</v>
      </c>
      <c r="L26" s="886">
        <v>1301220</v>
      </c>
      <c r="M26" s="886">
        <v>83</v>
      </c>
      <c r="N26" s="886">
        <v>7409734</v>
      </c>
      <c r="O26" s="885" t="s">
        <v>52</v>
      </c>
      <c r="P26" s="887">
        <v>14</v>
      </c>
      <c r="Q26" s="89"/>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1:55" ht="11.25" customHeight="1">
      <c r="A27" s="884">
        <v>15</v>
      </c>
      <c r="B27" s="885" t="s">
        <v>187</v>
      </c>
      <c r="C27" s="886">
        <v>10432</v>
      </c>
      <c r="D27" s="886">
        <v>267428720</v>
      </c>
      <c r="E27" s="581">
        <v>349</v>
      </c>
      <c r="F27" s="581">
        <v>3100957</v>
      </c>
      <c r="G27" s="886">
        <v>10781</v>
      </c>
      <c r="H27" s="886">
        <v>270529677</v>
      </c>
      <c r="I27" s="886">
        <v>188847757</v>
      </c>
      <c r="J27" s="886">
        <v>68311287</v>
      </c>
      <c r="K27" s="794">
        <v>0</v>
      </c>
      <c r="L27" s="886">
        <v>13370633</v>
      </c>
      <c r="M27" s="886">
        <v>393</v>
      </c>
      <c r="N27" s="886">
        <v>34064901</v>
      </c>
      <c r="O27" s="885" t="s">
        <v>187</v>
      </c>
      <c r="P27" s="887">
        <v>15</v>
      </c>
      <c r="Q27" s="89"/>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1:55" ht="11.25" customHeight="1">
      <c r="A28" s="884">
        <v>16</v>
      </c>
      <c r="B28" s="885" t="s">
        <v>54</v>
      </c>
      <c r="C28" s="886">
        <v>4432</v>
      </c>
      <c r="D28" s="886">
        <v>92018782</v>
      </c>
      <c r="E28" s="581">
        <v>70</v>
      </c>
      <c r="F28" s="581">
        <v>498900</v>
      </c>
      <c r="G28" s="886">
        <v>4502</v>
      </c>
      <c r="H28" s="886">
        <v>92517682</v>
      </c>
      <c r="I28" s="886">
        <v>64585903</v>
      </c>
      <c r="J28" s="886">
        <v>24307221</v>
      </c>
      <c r="K28" s="794">
        <v>0</v>
      </c>
      <c r="L28" s="886">
        <v>3624558</v>
      </c>
      <c r="M28" s="886">
        <v>111</v>
      </c>
      <c r="N28" s="886">
        <v>8010228</v>
      </c>
      <c r="O28" s="885" t="s">
        <v>54</v>
      </c>
      <c r="P28" s="887">
        <v>16</v>
      </c>
      <c r="Q28" s="89"/>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1:55" ht="11.25" customHeight="1">
      <c r="A29" s="884">
        <v>17</v>
      </c>
      <c r="B29" s="885" t="s">
        <v>55</v>
      </c>
      <c r="C29" s="886">
        <v>6698</v>
      </c>
      <c r="D29" s="886">
        <v>144051152</v>
      </c>
      <c r="E29" s="581">
        <v>138</v>
      </c>
      <c r="F29" s="581">
        <v>1193945</v>
      </c>
      <c r="G29" s="886">
        <v>6836</v>
      </c>
      <c r="H29" s="886">
        <v>145245097</v>
      </c>
      <c r="I29" s="886">
        <v>101343307</v>
      </c>
      <c r="J29" s="886">
        <v>39532227</v>
      </c>
      <c r="K29" s="794">
        <v>0</v>
      </c>
      <c r="L29" s="886">
        <v>4369563</v>
      </c>
      <c r="M29" s="886">
        <v>171</v>
      </c>
      <c r="N29" s="886">
        <v>18003048</v>
      </c>
      <c r="O29" s="885" t="s">
        <v>55</v>
      </c>
      <c r="P29" s="887">
        <v>17</v>
      </c>
      <c r="Q29" s="89"/>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1:55" ht="11.25" customHeight="1">
      <c r="A30" s="884">
        <v>18</v>
      </c>
      <c r="B30" s="885" t="s">
        <v>56</v>
      </c>
      <c r="C30" s="886">
        <v>7189</v>
      </c>
      <c r="D30" s="886">
        <v>181622962</v>
      </c>
      <c r="E30" s="581">
        <v>223</v>
      </c>
      <c r="F30" s="581">
        <v>1723403</v>
      </c>
      <c r="G30" s="886">
        <v>7412</v>
      </c>
      <c r="H30" s="886">
        <v>183346365</v>
      </c>
      <c r="I30" s="886">
        <v>127571162</v>
      </c>
      <c r="J30" s="886">
        <v>50353385</v>
      </c>
      <c r="K30" s="794">
        <v>0</v>
      </c>
      <c r="L30" s="886">
        <v>5421818</v>
      </c>
      <c r="M30" s="886">
        <v>243</v>
      </c>
      <c r="N30" s="886">
        <v>26534865</v>
      </c>
      <c r="O30" s="885" t="s">
        <v>56</v>
      </c>
      <c r="P30" s="887">
        <v>18</v>
      </c>
      <c r="Q30" s="89"/>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1:55" ht="11.25" customHeight="1">
      <c r="A31" s="884">
        <v>19</v>
      </c>
      <c r="B31" s="885" t="s">
        <v>57</v>
      </c>
      <c r="C31" s="886">
        <v>3928</v>
      </c>
      <c r="D31" s="886">
        <v>85859350</v>
      </c>
      <c r="E31" s="581">
        <v>84</v>
      </c>
      <c r="F31" s="581">
        <v>596539</v>
      </c>
      <c r="G31" s="886">
        <v>4012</v>
      </c>
      <c r="H31" s="886">
        <v>86455889</v>
      </c>
      <c r="I31" s="886">
        <v>60201341</v>
      </c>
      <c r="J31" s="886">
        <v>25334385</v>
      </c>
      <c r="K31" s="794">
        <v>0</v>
      </c>
      <c r="L31" s="886">
        <v>920163</v>
      </c>
      <c r="M31" s="886">
        <v>77</v>
      </c>
      <c r="N31" s="886">
        <v>10450847</v>
      </c>
      <c r="O31" s="885" t="s">
        <v>57</v>
      </c>
      <c r="P31" s="887">
        <v>19</v>
      </c>
      <c r="Q31" s="89"/>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1:55" ht="11.25" customHeight="1">
      <c r="A32" s="884">
        <v>20</v>
      </c>
      <c r="B32" s="885" t="s">
        <v>58</v>
      </c>
      <c r="C32" s="886">
        <v>6304</v>
      </c>
      <c r="D32" s="886">
        <v>142268051</v>
      </c>
      <c r="E32" s="581">
        <v>102</v>
      </c>
      <c r="F32" s="581">
        <v>725062</v>
      </c>
      <c r="G32" s="886">
        <v>6406</v>
      </c>
      <c r="H32" s="886">
        <v>142993113</v>
      </c>
      <c r="I32" s="886">
        <v>99971741</v>
      </c>
      <c r="J32" s="886">
        <v>38538003</v>
      </c>
      <c r="K32" s="794">
        <v>0</v>
      </c>
      <c r="L32" s="886">
        <v>4483369</v>
      </c>
      <c r="M32" s="886">
        <v>105</v>
      </c>
      <c r="N32" s="886">
        <v>17623312</v>
      </c>
      <c r="O32" s="885" t="s">
        <v>58</v>
      </c>
      <c r="P32" s="887">
        <v>20</v>
      </c>
      <c r="Q32" s="89"/>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1:55" ht="11.25" customHeight="1">
      <c r="A33" s="884">
        <v>21</v>
      </c>
      <c r="B33" s="885" t="s">
        <v>59</v>
      </c>
      <c r="C33" s="886">
        <v>5275</v>
      </c>
      <c r="D33" s="886">
        <v>120407248</v>
      </c>
      <c r="E33" s="581">
        <v>147</v>
      </c>
      <c r="F33" s="581">
        <v>1264479</v>
      </c>
      <c r="G33" s="886">
        <v>5422</v>
      </c>
      <c r="H33" s="886">
        <v>121671727</v>
      </c>
      <c r="I33" s="886">
        <v>84850133</v>
      </c>
      <c r="J33" s="886">
        <v>32755602</v>
      </c>
      <c r="K33" s="794">
        <v>0</v>
      </c>
      <c r="L33" s="886">
        <v>4065992</v>
      </c>
      <c r="M33" s="886">
        <v>165</v>
      </c>
      <c r="N33" s="886">
        <v>15042797</v>
      </c>
      <c r="O33" s="885" t="s">
        <v>59</v>
      </c>
      <c r="P33" s="887">
        <v>21</v>
      </c>
      <c r="Q33" s="89"/>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1:55" ht="11.25" customHeight="1">
      <c r="A34" s="884">
        <v>22</v>
      </c>
      <c r="B34" s="885" t="s">
        <v>188</v>
      </c>
      <c r="C34" s="886">
        <v>2388</v>
      </c>
      <c r="D34" s="886">
        <v>60120375</v>
      </c>
      <c r="E34" s="581">
        <v>72</v>
      </c>
      <c r="F34" s="581">
        <v>473015</v>
      </c>
      <c r="G34" s="886">
        <v>2460</v>
      </c>
      <c r="H34" s="886">
        <v>60593390</v>
      </c>
      <c r="I34" s="886">
        <v>42341991</v>
      </c>
      <c r="J34" s="886">
        <v>17167799</v>
      </c>
      <c r="K34" s="794">
        <v>0</v>
      </c>
      <c r="L34" s="886">
        <v>1083600</v>
      </c>
      <c r="M34" s="886">
        <v>103</v>
      </c>
      <c r="N34" s="886">
        <v>8065022</v>
      </c>
      <c r="O34" s="885" t="s">
        <v>188</v>
      </c>
      <c r="P34" s="887">
        <v>22</v>
      </c>
      <c r="Q34" s="89"/>
      <c r="R34" s="68"/>
      <c r="S34" s="68"/>
      <c r="T34" s="35"/>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1:55" ht="15" customHeight="1">
      <c r="A35" s="884">
        <v>24</v>
      </c>
      <c r="B35" s="885" t="s">
        <v>537</v>
      </c>
      <c r="C35" s="886">
        <v>3733</v>
      </c>
      <c r="D35" s="886">
        <v>68528368</v>
      </c>
      <c r="E35" s="581">
        <v>50</v>
      </c>
      <c r="F35" s="581">
        <v>581816</v>
      </c>
      <c r="G35" s="886">
        <v>3783</v>
      </c>
      <c r="H35" s="886">
        <v>69110184</v>
      </c>
      <c r="I35" s="886">
        <v>48282478</v>
      </c>
      <c r="J35" s="886">
        <v>19692237</v>
      </c>
      <c r="K35" s="794">
        <v>0</v>
      </c>
      <c r="L35" s="886">
        <v>1135469</v>
      </c>
      <c r="M35" s="886">
        <v>70</v>
      </c>
      <c r="N35" s="886">
        <v>5809535</v>
      </c>
      <c r="O35" s="885" t="s">
        <v>537</v>
      </c>
      <c r="P35" s="887">
        <v>24</v>
      </c>
      <c r="Q35" s="89"/>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1:55" ht="11.25" customHeight="1">
      <c r="A36" s="884">
        <v>27</v>
      </c>
      <c r="B36" s="885" t="s">
        <v>538</v>
      </c>
      <c r="C36" s="886">
        <v>1745</v>
      </c>
      <c r="D36" s="886">
        <v>40378630</v>
      </c>
      <c r="E36" s="581">
        <v>27</v>
      </c>
      <c r="F36" s="581">
        <v>110772</v>
      </c>
      <c r="G36" s="886">
        <v>1772</v>
      </c>
      <c r="H36" s="886">
        <v>40489402</v>
      </c>
      <c r="I36" s="886">
        <v>28297350</v>
      </c>
      <c r="J36" s="886">
        <v>10888590</v>
      </c>
      <c r="K36" s="794">
        <v>0</v>
      </c>
      <c r="L36" s="886">
        <v>1303462</v>
      </c>
      <c r="M36" s="886">
        <v>49</v>
      </c>
      <c r="N36" s="886">
        <v>5172540</v>
      </c>
      <c r="O36" s="885" t="s">
        <v>538</v>
      </c>
      <c r="P36" s="887">
        <v>27</v>
      </c>
      <c r="Q36" s="89"/>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1:55" ht="11.25" customHeight="1">
      <c r="A37" s="884">
        <v>31</v>
      </c>
      <c r="B37" s="885" t="s">
        <v>62</v>
      </c>
      <c r="C37" s="886">
        <v>2649</v>
      </c>
      <c r="D37" s="886">
        <v>80786698</v>
      </c>
      <c r="E37" s="581">
        <v>37</v>
      </c>
      <c r="F37" s="581">
        <v>323632</v>
      </c>
      <c r="G37" s="886">
        <v>2686</v>
      </c>
      <c r="H37" s="886">
        <v>81110330</v>
      </c>
      <c r="I37" s="886">
        <v>56608710</v>
      </c>
      <c r="J37" s="886">
        <v>20452366</v>
      </c>
      <c r="K37" s="794">
        <v>0</v>
      </c>
      <c r="L37" s="886">
        <v>4049254</v>
      </c>
      <c r="M37" s="886">
        <v>120</v>
      </c>
      <c r="N37" s="886">
        <v>14662460</v>
      </c>
      <c r="O37" s="885" t="s">
        <v>62</v>
      </c>
      <c r="P37" s="887">
        <v>31</v>
      </c>
      <c r="Q37" s="89"/>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1:55" ht="11.25" customHeight="1">
      <c r="A38" s="884">
        <v>32</v>
      </c>
      <c r="B38" s="885" t="s">
        <v>63</v>
      </c>
      <c r="C38" s="886">
        <v>1359</v>
      </c>
      <c r="D38" s="886">
        <v>23817016</v>
      </c>
      <c r="E38" s="581">
        <v>42</v>
      </c>
      <c r="F38" s="581">
        <v>325164</v>
      </c>
      <c r="G38" s="886">
        <v>1401</v>
      </c>
      <c r="H38" s="886">
        <v>24142180</v>
      </c>
      <c r="I38" s="886">
        <v>16835934</v>
      </c>
      <c r="J38" s="886">
        <v>6189318</v>
      </c>
      <c r="K38" s="794">
        <v>0</v>
      </c>
      <c r="L38" s="886">
        <v>1116928</v>
      </c>
      <c r="M38" s="886">
        <v>15</v>
      </c>
      <c r="N38" s="886">
        <v>1852509</v>
      </c>
      <c r="O38" s="885" t="s">
        <v>63</v>
      </c>
      <c r="P38" s="887">
        <v>32</v>
      </c>
      <c r="Q38" s="89"/>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1:55" ht="11.25" customHeight="1">
      <c r="A39" s="884">
        <v>37</v>
      </c>
      <c r="B39" s="885" t="s">
        <v>64</v>
      </c>
      <c r="C39" s="886">
        <v>1379</v>
      </c>
      <c r="D39" s="886">
        <v>19661750</v>
      </c>
      <c r="E39" s="581">
        <v>37</v>
      </c>
      <c r="F39" s="581">
        <v>237374</v>
      </c>
      <c r="G39" s="886">
        <v>1416</v>
      </c>
      <c r="H39" s="886">
        <v>19899124</v>
      </c>
      <c r="I39" s="886">
        <v>13908840</v>
      </c>
      <c r="J39" s="886">
        <v>5775460</v>
      </c>
      <c r="K39" s="794">
        <v>0</v>
      </c>
      <c r="L39" s="886">
        <v>214824</v>
      </c>
      <c r="M39" s="886">
        <v>27</v>
      </c>
      <c r="N39" s="886">
        <v>1400757</v>
      </c>
      <c r="O39" s="885" t="s">
        <v>64</v>
      </c>
      <c r="P39" s="887">
        <v>37</v>
      </c>
      <c r="Q39" s="89"/>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1:55" ht="11.25" customHeight="1">
      <c r="A40" s="884">
        <v>39</v>
      </c>
      <c r="B40" s="885" t="s">
        <v>65</v>
      </c>
      <c r="C40" s="886">
        <v>1579</v>
      </c>
      <c r="D40" s="886">
        <v>29362518</v>
      </c>
      <c r="E40" s="581">
        <v>38</v>
      </c>
      <c r="F40" s="581">
        <v>210683</v>
      </c>
      <c r="G40" s="886">
        <v>1617</v>
      </c>
      <c r="H40" s="886">
        <v>29573201</v>
      </c>
      <c r="I40" s="886">
        <v>20682750</v>
      </c>
      <c r="J40" s="886">
        <v>7888547</v>
      </c>
      <c r="K40" s="794">
        <v>0</v>
      </c>
      <c r="L40" s="886">
        <v>1001904</v>
      </c>
      <c r="M40" s="886">
        <v>34</v>
      </c>
      <c r="N40" s="886">
        <v>3146937</v>
      </c>
      <c r="O40" s="885" t="s">
        <v>65</v>
      </c>
      <c r="P40" s="887">
        <v>39</v>
      </c>
      <c r="Q40" s="89"/>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1:55" ht="11.25" customHeight="1">
      <c r="A41" s="884">
        <v>40</v>
      </c>
      <c r="B41" s="885" t="s">
        <v>539</v>
      </c>
      <c r="C41" s="886">
        <v>957</v>
      </c>
      <c r="D41" s="886">
        <v>14335858</v>
      </c>
      <c r="E41" s="581">
        <v>46</v>
      </c>
      <c r="F41" s="581">
        <v>328556</v>
      </c>
      <c r="G41" s="886">
        <v>1003</v>
      </c>
      <c r="H41" s="886">
        <v>14664414</v>
      </c>
      <c r="I41" s="886">
        <v>10201072</v>
      </c>
      <c r="J41" s="886">
        <v>4362639</v>
      </c>
      <c r="K41" s="794">
        <v>0</v>
      </c>
      <c r="L41" s="886">
        <v>100703</v>
      </c>
      <c r="M41" s="886">
        <v>15</v>
      </c>
      <c r="N41" s="886">
        <v>961921</v>
      </c>
      <c r="O41" s="885" t="s">
        <v>539</v>
      </c>
      <c r="P41" s="887">
        <v>40</v>
      </c>
      <c r="Q41" s="89"/>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1:55" ht="11.25" customHeight="1">
      <c r="A42" s="884">
        <v>42</v>
      </c>
      <c r="B42" s="885" t="s">
        <v>66</v>
      </c>
      <c r="C42" s="886">
        <v>2058</v>
      </c>
      <c r="D42" s="886">
        <v>79441322</v>
      </c>
      <c r="E42" s="581">
        <v>46</v>
      </c>
      <c r="F42" s="581">
        <v>294107</v>
      </c>
      <c r="G42" s="886">
        <v>2104</v>
      </c>
      <c r="H42" s="886">
        <v>79735429</v>
      </c>
      <c r="I42" s="886">
        <v>55663287</v>
      </c>
      <c r="J42" s="886">
        <v>21880530</v>
      </c>
      <c r="K42" s="794">
        <v>0</v>
      </c>
      <c r="L42" s="886">
        <v>2191612</v>
      </c>
      <c r="M42" s="886">
        <v>139</v>
      </c>
      <c r="N42" s="886">
        <v>13704551</v>
      </c>
      <c r="O42" s="885" t="s">
        <v>66</v>
      </c>
      <c r="P42" s="887">
        <v>42</v>
      </c>
      <c r="Q42" s="89"/>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1:55" ht="11.25" customHeight="1">
      <c r="A43" s="884">
        <v>43</v>
      </c>
      <c r="B43" s="885" t="s">
        <v>540</v>
      </c>
      <c r="C43" s="886">
        <v>5320</v>
      </c>
      <c r="D43" s="886">
        <v>106653796</v>
      </c>
      <c r="E43" s="581">
        <v>117</v>
      </c>
      <c r="F43" s="581">
        <v>981740</v>
      </c>
      <c r="G43" s="886">
        <v>5437</v>
      </c>
      <c r="H43" s="886">
        <v>107635536</v>
      </c>
      <c r="I43" s="886">
        <v>75013008</v>
      </c>
      <c r="J43" s="886">
        <v>30094580</v>
      </c>
      <c r="K43" s="794">
        <v>0</v>
      </c>
      <c r="L43" s="886">
        <v>2527948</v>
      </c>
      <c r="M43" s="886">
        <v>102</v>
      </c>
      <c r="N43" s="886">
        <v>10815065</v>
      </c>
      <c r="O43" s="885" t="s">
        <v>540</v>
      </c>
      <c r="P43" s="887">
        <v>43</v>
      </c>
      <c r="Q43" s="89"/>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row>
    <row r="44" spans="1:55" ht="11.25" customHeight="1">
      <c r="A44" s="884">
        <v>45</v>
      </c>
      <c r="B44" s="885" t="s">
        <v>67</v>
      </c>
      <c r="C44" s="886">
        <v>1497</v>
      </c>
      <c r="D44" s="886">
        <v>39376622</v>
      </c>
      <c r="E44" s="581">
        <v>79</v>
      </c>
      <c r="F44" s="581">
        <v>689807</v>
      </c>
      <c r="G44" s="886">
        <v>1576</v>
      </c>
      <c r="H44" s="886">
        <v>40066429</v>
      </c>
      <c r="I44" s="886">
        <v>28004755</v>
      </c>
      <c r="J44" s="886">
        <v>10859197</v>
      </c>
      <c r="K44" s="794">
        <v>0</v>
      </c>
      <c r="L44" s="886">
        <v>1202477</v>
      </c>
      <c r="M44" s="886">
        <v>58</v>
      </c>
      <c r="N44" s="886">
        <v>4847472</v>
      </c>
      <c r="O44" s="885" t="s">
        <v>67</v>
      </c>
      <c r="P44" s="887">
        <v>45</v>
      </c>
      <c r="Q44" s="89"/>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row>
    <row r="45" spans="1:55" ht="15" customHeight="1">
      <c r="A45" s="884">
        <v>46</v>
      </c>
      <c r="B45" s="885" t="s">
        <v>68</v>
      </c>
      <c r="C45" s="886">
        <v>1933</v>
      </c>
      <c r="D45" s="886">
        <v>50756343</v>
      </c>
      <c r="E45" s="581">
        <v>12</v>
      </c>
      <c r="F45" s="581">
        <v>403940</v>
      </c>
      <c r="G45" s="886">
        <v>1945</v>
      </c>
      <c r="H45" s="886">
        <v>51160283</v>
      </c>
      <c r="I45" s="886">
        <v>35746853</v>
      </c>
      <c r="J45" s="886">
        <v>14720378</v>
      </c>
      <c r="K45" s="794">
        <v>0</v>
      </c>
      <c r="L45" s="886">
        <v>693052</v>
      </c>
      <c r="M45" s="886">
        <v>48</v>
      </c>
      <c r="N45" s="886">
        <v>7663142</v>
      </c>
      <c r="O45" s="885" t="s">
        <v>68</v>
      </c>
      <c r="P45" s="887">
        <v>46</v>
      </c>
      <c r="Q45" s="89"/>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row>
    <row r="46" spans="1:55" s="94" customFormat="1" ht="11.25" customHeight="1">
      <c r="A46" s="884">
        <v>50</v>
      </c>
      <c r="B46" s="885" t="s">
        <v>541</v>
      </c>
      <c r="C46" s="886">
        <v>2801</v>
      </c>
      <c r="D46" s="886">
        <v>61041556</v>
      </c>
      <c r="E46" s="581">
        <v>110</v>
      </c>
      <c r="F46" s="575">
        <v>882494</v>
      </c>
      <c r="G46" s="886">
        <v>2911</v>
      </c>
      <c r="H46" s="886">
        <v>61924050</v>
      </c>
      <c r="I46" s="886">
        <v>43333253</v>
      </c>
      <c r="J46" s="886">
        <v>16956918</v>
      </c>
      <c r="K46" s="794">
        <v>0</v>
      </c>
      <c r="L46" s="886">
        <v>1633879</v>
      </c>
      <c r="M46" s="886">
        <v>118</v>
      </c>
      <c r="N46" s="886">
        <v>7247913</v>
      </c>
      <c r="O46" s="885" t="s">
        <v>541</v>
      </c>
      <c r="P46" s="887">
        <v>50</v>
      </c>
      <c r="Q46" s="89"/>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row>
    <row r="47" spans="1:55" ht="11.25" customHeight="1">
      <c r="A47" s="884">
        <v>57</v>
      </c>
      <c r="B47" s="885" t="s">
        <v>542</v>
      </c>
      <c r="C47" s="886">
        <v>1283</v>
      </c>
      <c r="D47" s="886">
        <v>38848290</v>
      </c>
      <c r="E47" s="581">
        <v>21</v>
      </c>
      <c r="F47" s="581">
        <v>115251</v>
      </c>
      <c r="G47" s="886">
        <v>1304</v>
      </c>
      <c r="H47" s="886">
        <v>38963541</v>
      </c>
      <c r="I47" s="886">
        <v>27213583</v>
      </c>
      <c r="J47" s="886">
        <v>10010212</v>
      </c>
      <c r="K47" s="794">
        <v>0</v>
      </c>
      <c r="L47" s="886">
        <v>1739746</v>
      </c>
      <c r="M47" s="886">
        <v>41</v>
      </c>
      <c r="N47" s="886">
        <v>5414175</v>
      </c>
      <c r="O47" s="888" t="s">
        <v>542</v>
      </c>
      <c r="P47" s="887">
        <v>57</v>
      </c>
      <c r="Q47" s="89"/>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row>
    <row r="48" spans="1:55" ht="11.25" customHeight="1">
      <c r="A48" s="884">
        <v>62</v>
      </c>
      <c r="B48" s="885" t="s">
        <v>560</v>
      </c>
      <c r="C48" s="886">
        <v>1369</v>
      </c>
      <c r="D48" s="886">
        <v>45080210</v>
      </c>
      <c r="E48" s="581">
        <v>28</v>
      </c>
      <c r="F48" s="581">
        <v>163813</v>
      </c>
      <c r="G48" s="886">
        <v>1397</v>
      </c>
      <c r="H48" s="886">
        <v>45244023</v>
      </c>
      <c r="I48" s="886">
        <v>31630239</v>
      </c>
      <c r="J48" s="886">
        <v>12287085</v>
      </c>
      <c r="K48" s="794">
        <v>0</v>
      </c>
      <c r="L48" s="886">
        <v>1326699</v>
      </c>
      <c r="M48" s="886">
        <v>51</v>
      </c>
      <c r="N48" s="886">
        <v>7054404</v>
      </c>
      <c r="O48" s="885" t="s">
        <v>560</v>
      </c>
      <c r="P48" s="887">
        <v>62</v>
      </c>
      <c r="Q48" s="89"/>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row>
    <row r="49" spans="1:55" ht="11.25" customHeight="1">
      <c r="A49" s="884">
        <v>65</v>
      </c>
      <c r="B49" s="885" t="s">
        <v>564</v>
      </c>
      <c r="C49" s="886">
        <v>3167</v>
      </c>
      <c r="D49" s="886">
        <v>85612043</v>
      </c>
      <c r="E49" s="581">
        <v>41</v>
      </c>
      <c r="F49" s="581">
        <v>270826</v>
      </c>
      <c r="G49" s="886">
        <v>3208</v>
      </c>
      <c r="H49" s="886">
        <v>85882869</v>
      </c>
      <c r="I49" s="886">
        <v>60102999</v>
      </c>
      <c r="J49" s="886">
        <v>22546595</v>
      </c>
      <c r="K49" s="794">
        <v>0</v>
      </c>
      <c r="L49" s="886">
        <v>3233275</v>
      </c>
      <c r="M49" s="886">
        <v>110</v>
      </c>
      <c r="N49" s="886">
        <v>12135739</v>
      </c>
      <c r="O49" s="885" t="s">
        <v>564</v>
      </c>
      <c r="P49" s="887">
        <v>65</v>
      </c>
      <c r="Q49" s="89"/>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row>
    <row r="50" spans="1:55" ht="11.25" customHeight="1">
      <c r="A50" s="884">
        <v>70</v>
      </c>
      <c r="B50" s="885" t="s">
        <v>545</v>
      </c>
      <c r="C50" s="886">
        <v>2503</v>
      </c>
      <c r="D50" s="886">
        <v>68182640</v>
      </c>
      <c r="E50" s="581">
        <v>48</v>
      </c>
      <c r="F50" s="581">
        <v>323707</v>
      </c>
      <c r="G50" s="886">
        <v>2551</v>
      </c>
      <c r="H50" s="886">
        <v>68506347</v>
      </c>
      <c r="I50" s="886">
        <v>47828652</v>
      </c>
      <c r="J50" s="886">
        <v>18043156</v>
      </c>
      <c r="K50" s="794">
        <v>0</v>
      </c>
      <c r="L50" s="886">
        <v>2634539</v>
      </c>
      <c r="M50" s="886">
        <v>77</v>
      </c>
      <c r="N50" s="886">
        <v>9906698</v>
      </c>
      <c r="O50" s="885" t="s">
        <v>545</v>
      </c>
      <c r="P50" s="887">
        <v>70</v>
      </c>
      <c r="Q50" s="8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row>
    <row r="51" spans="1:55" ht="11.25" customHeight="1">
      <c r="A51" s="884">
        <v>73</v>
      </c>
      <c r="B51" s="885" t="s">
        <v>565</v>
      </c>
      <c r="C51" s="886">
        <v>5864</v>
      </c>
      <c r="D51" s="886">
        <v>173272988</v>
      </c>
      <c r="E51" s="581">
        <v>137</v>
      </c>
      <c r="F51" s="581">
        <v>1188413</v>
      </c>
      <c r="G51" s="886">
        <v>6001</v>
      </c>
      <c r="H51" s="886">
        <v>174461401</v>
      </c>
      <c r="I51" s="886">
        <v>121788480</v>
      </c>
      <c r="J51" s="886">
        <v>48550199</v>
      </c>
      <c r="K51" s="794">
        <v>0</v>
      </c>
      <c r="L51" s="886">
        <v>4122722</v>
      </c>
      <c r="M51" s="886">
        <v>173</v>
      </c>
      <c r="N51" s="886">
        <v>27396875</v>
      </c>
      <c r="O51" s="885" t="s">
        <v>565</v>
      </c>
      <c r="P51" s="887">
        <v>73</v>
      </c>
      <c r="Q51" s="89"/>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row>
    <row r="52" spans="1:55" ht="11.25" customHeight="1">
      <c r="A52" s="884">
        <v>79</v>
      </c>
      <c r="B52" s="885" t="s">
        <v>566</v>
      </c>
      <c r="C52" s="886">
        <v>4074</v>
      </c>
      <c r="D52" s="886">
        <v>85871497</v>
      </c>
      <c r="E52" s="581">
        <v>100</v>
      </c>
      <c r="F52" s="581">
        <v>605135</v>
      </c>
      <c r="G52" s="886">
        <v>4174</v>
      </c>
      <c r="H52" s="886">
        <v>86476632</v>
      </c>
      <c r="I52" s="886">
        <v>60472585</v>
      </c>
      <c r="J52" s="886">
        <v>23150881</v>
      </c>
      <c r="K52" s="794">
        <v>0</v>
      </c>
      <c r="L52" s="886">
        <v>2853166</v>
      </c>
      <c r="M52" s="886">
        <v>113</v>
      </c>
      <c r="N52" s="886">
        <v>10422574</v>
      </c>
      <c r="O52" s="885" t="s">
        <v>566</v>
      </c>
      <c r="P52" s="887">
        <v>79</v>
      </c>
      <c r="Q52" s="89"/>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row>
    <row r="53" spans="1:55" ht="11.25" customHeight="1">
      <c r="A53" s="884">
        <v>86</v>
      </c>
      <c r="B53" s="885" t="s">
        <v>548</v>
      </c>
      <c r="C53" s="886">
        <v>3560</v>
      </c>
      <c r="D53" s="886">
        <v>79709253</v>
      </c>
      <c r="E53" s="581">
        <v>171</v>
      </c>
      <c r="F53" s="581">
        <v>1136154</v>
      </c>
      <c r="G53" s="886">
        <v>3731</v>
      </c>
      <c r="H53" s="886">
        <v>80845407</v>
      </c>
      <c r="I53" s="886">
        <v>56499900</v>
      </c>
      <c r="J53" s="886">
        <v>21179353</v>
      </c>
      <c r="K53" s="794">
        <v>0</v>
      </c>
      <c r="L53" s="886">
        <v>3166154</v>
      </c>
      <c r="M53" s="886">
        <v>105</v>
      </c>
      <c r="N53" s="886">
        <v>7930183</v>
      </c>
      <c r="O53" s="885" t="s">
        <v>548</v>
      </c>
      <c r="P53" s="887">
        <v>86</v>
      </c>
      <c r="Q53" s="89"/>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row>
    <row r="54" spans="1:55" ht="11.25" customHeight="1">
      <c r="A54" s="884">
        <v>93</v>
      </c>
      <c r="B54" s="885" t="s">
        <v>549</v>
      </c>
      <c r="C54" s="886">
        <v>3957</v>
      </c>
      <c r="D54" s="886">
        <v>112149134</v>
      </c>
      <c r="E54" s="581">
        <v>136</v>
      </c>
      <c r="F54" s="581">
        <v>725862</v>
      </c>
      <c r="G54" s="886">
        <v>4093</v>
      </c>
      <c r="H54" s="886">
        <v>112874996</v>
      </c>
      <c r="I54" s="886">
        <v>78593275</v>
      </c>
      <c r="J54" s="886">
        <v>32442641</v>
      </c>
      <c r="K54" s="794">
        <v>0</v>
      </c>
      <c r="L54" s="886">
        <v>1839080</v>
      </c>
      <c r="M54" s="886">
        <v>153</v>
      </c>
      <c r="N54" s="886">
        <v>17495145</v>
      </c>
      <c r="O54" s="885" t="s">
        <v>549</v>
      </c>
      <c r="P54" s="887">
        <v>93</v>
      </c>
      <c r="Q54" s="89"/>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row>
    <row r="55" spans="1:55" ht="15" customHeight="1">
      <c r="A55" s="889">
        <v>95</v>
      </c>
      <c r="B55" s="890" t="s">
        <v>197</v>
      </c>
      <c r="C55" s="891">
        <v>6726</v>
      </c>
      <c r="D55" s="891">
        <v>157614015</v>
      </c>
      <c r="E55" s="594">
        <v>124</v>
      </c>
      <c r="F55" s="594">
        <v>1119917</v>
      </c>
      <c r="G55" s="891">
        <v>6850</v>
      </c>
      <c r="H55" s="891">
        <v>158733932</v>
      </c>
      <c r="I55" s="891">
        <v>110985015</v>
      </c>
      <c r="J55" s="891">
        <v>41759325</v>
      </c>
      <c r="K55" s="892">
        <v>0</v>
      </c>
      <c r="L55" s="891">
        <v>5989592</v>
      </c>
      <c r="M55" s="891">
        <v>200</v>
      </c>
      <c r="N55" s="891">
        <v>19748902</v>
      </c>
      <c r="O55" s="890" t="s">
        <v>197</v>
      </c>
      <c r="P55" s="893">
        <v>95</v>
      </c>
      <c r="Q55" s="89"/>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row>
    <row r="56" spans="1:23" s="216" customFormat="1" ht="12" customHeight="1">
      <c r="A56" s="894"/>
      <c r="B56" s="894"/>
      <c r="C56" s="607"/>
      <c r="D56" s="607"/>
      <c r="E56" s="607"/>
      <c r="F56" s="607"/>
      <c r="G56" s="607"/>
      <c r="H56" s="607"/>
      <c r="I56" s="1171"/>
      <c r="J56" s="1171"/>
      <c r="K56" s="1171"/>
      <c r="L56" s="1171"/>
      <c r="M56" s="1171"/>
      <c r="N56" s="1172"/>
      <c r="O56" s="1172"/>
      <c r="P56" s="779"/>
      <c r="Q56" s="215"/>
      <c r="R56" s="215"/>
      <c r="S56" s="215"/>
      <c r="T56" s="215"/>
      <c r="U56" s="215"/>
      <c r="V56" s="215"/>
      <c r="W56" s="215"/>
    </row>
    <row r="57" spans="1:23" s="216" customFormat="1" ht="12">
      <c r="A57" s="548"/>
      <c r="B57" s="548"/>
      <c r="C57" s="639"/>
      <c r="D57" s="639"/>
      <c r="E57" s="639"/>
      <c r="F57" s="639"/>
      <c r="G57" s="639"/>
      <c r="H57" s="639"/>
      <c r="I57" s="639" t="s">
        <v>261</v>
      </c>
      <c r="J57" s="639"/>
      <c r="K57" s="639"/>
      <c r="L57" s="639"/>
      <c r="M57" s="544"/>
      <c r="N57" s="639"/>
      <c r="O57" s="779"/>
      <c r="P57" s="779"/>
      <c r="Q57" s="215"/>
      <c r="R57" s="215"/>
      <c r="S57" s="215"/>
      <c r="T57" s="215"/>
      <c r="U57" s="215"/>
      <c r="V57" s="215"/>
      <c r="W57" s="215"/>
    </row>
    <row r="58" spans="2:55" ht="12">
      <c r="B58" s="218"/>
      <c r="C58" s="217"/>
      <c r="D58" s="217"/>
      <c r="E58" s="217"/>
      <c r="F58" s="217"/>
      <c r="G58" s="217"/>
      <c r="H58" s="217"/>
      <c r="I58" s="217"/>
      <c r="J58" s="217"/>
      <c r="K58" s="217"/>
      <c r="L58" s="217"/>
      <c r="M58" s="217"/>
      <c r="N58" s="217"/>
      <c r="O58" s="21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row>
    <row r="59" spans="2:55" ht="12">
      <c r="B59" s="218"/>
      <c r="C59" s="217"/>
      <c r="D59" s="217"/>
      <c r="E59" s="217"/>
      <c r="F59" s="217"/>
      <c r="G59" s="217"/>
      <c r="H59" s="217"/>
      <c r="I59" s="217"/>
      <c r="J59" s="217"/>
      <c r="K59" s="217"/>
      <c r="L59" s="217"/>
      <c r="M59" s="217"/>
      <c r="N59" s="217"/>
      <c r="O59" s="21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row>
    <row r="60" spans="2:55" ht="12">
      <c r="B60" s="218"/>
      <c r="C60" s="217"/>
      <c r="D60" s="217"/>
      <c r="E60" s="217"/>
      <c r="F60" s="217"/>
      <c r="G60" s="217"/>
      <c r="H60" s="217"/>
      <c r="I60" s="217"/>
      <c r="J60" s="217"/>
      <c r="K60" s="217"/>
      <c r="L60" s="217"/>
      <c r="M60" s="217"/>
      <c r="N60" s="217"/>
      <c r="O60" s="21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row>
    <row r="61" spans="2:15" ht="12">
      <c r="B61" s="218"/>
      <c r="G61" s="217"/>
      <c r="H61" s="217"/>
      <c r="O61" s="218"/>
    </row>
    <row r="62" spans="2:15" ht="12">
      <c r="B62" s="218"/>
      <c r="G62" s="217"/>
      <c r="H62" s="217"/>
      <c r="O62" s="218"/>
    </row>
    <row r="63" spans="7:8" ht="12">
      <c r="G63" s="217"/>
      <c r="H63" s="217"/>
    </row>
    <row r="64" spans="7:8" ht="12">
      <c r="G64" s="217"/>
      <c r="H64" s="217"/>
    </row>
    <row r="65" spans="7:8" ht="12">
      <c r="G65" s="217"/>
      <c r="H65" s="217"/>
    </row>
    <row r="66" spans="7:8" ht="12">
      <c r="G66" s="217"/>
      <c r="H66" s="217"/>
    </row>
    <row r="67" spans="7:8" ht="12">
      <c r="G67" s="217"/>
      <c r="H67" s="217"/>
    </row>
    <row r="68" spans="7:8" ht="12">
      <c r="G68" s="217"/>
      <c r="H68" s="217"/>
    </row>
    <row r="69" spans="7:8" ht="12">
      <c r="G69" s="217"/>
      <c r="H69" s="217"/>
    </row>
    <row r="70" spans="7:8" ht="12">
      <c r="G70" s="217"/>
      <c r="H70" s="217"/>
    </row>
    <row r="71" spans="7:8" ht="12">
      <c r="G71" s="217"/>
      <c r="H71" s="217"/>
    </row>
    <row r="72" spans="7:8" ht="12">
      <c r="G72" s="217"/>
      <c r="H72" s="217"/>
    </row>
    <row r="73" spans="7:8" ht="12">
      <c r="G73" s="217"/>
      <c r="H73" s="217"/>
    </row>
    <row r="74" spans="7:8" ht="12">
      <c r="G74" s="217"/>
      <c r="H74" s="217"/>
    </row>
    <row r="75" spans="7:8" ht="12">
      <c r="G75" s="217"/>
      <c r="H75" s="217"/>
    </row>
    <row r="76" spans="7:8" ht="12">
      <c r="G76" s="217"/>
      <c r="H76" s="217"/>
    </row>
    <row r="77" spans="7:8" ht="12">
      <c r="G77" s="217"/>
      <c r="H77" s="217"/>
    </row>
    <row r="78" spans="7:8" ht="12">
      <c r="G78" s="217"/>
      <c r="H78" s="217"/>
    </row>
    <row r="79" spans="3:9" ht="12">
      <c r="C79" s="220"/>
      <c r="G79" s="217"/>
      <c r="H79" s="217"/>
      <c r="I79" s="220"/>
    </row>
    <row r="80" spans="3:9" ht="12">
      <c r="C80" s="220"/>
      <c r="D80" s="220"/>
      <c r="G80" s="217"/>
      <c r="H80" s="217"/>
      <c r="I80" s="220"/>
    </row>
    <row r="81" spans="3:11" ht="12">
      <c r="C81" s="220"/>
      <c r="D81" s="220"/>
      <c r="G81" s="217"/>
      <c r="H81" s="217"/>
      <c r="I81" s="220"/>
      <c r="J81" s="220"/>
      <c r="K81" s="220"/>
    </row>
    <row r="82" spans="3:8" ht="12">
      <c r="C82" s="220"/>
      <c r="D82" s="220"/>
      <c r="G82" s="217"/>
      <c r="H82" s="217"/>
    </row>
    <row r="83" spans="3:8" ht="12">
      <c r="C83" s="220"/>
      <c r="D83" s="220"/>
      <c r="G83" s="217"/>
      <c r="H83" s="217"/>
    </row>
    <row r="84" spans="3:8" ht="12">
      <c r="C84" s="220"/>
      <c r="D84" s="220"/>
      <c r="G84" s="217"/>
      <c r="H84" s="217"/>
    </row>
    <row r="85" spans="3:8" ht="12">
      <c r="C85" s="220"/>
      <c r="D85" s="220"/>
      <c r="G85" s="217"/>
      <c r="H85" s="217"/>
    </row>
    <row r="86" spans="3:8" ht="12">
      <c r="C86" s="220"/>
      <c r="D86" s="220"/>
      <c r="G86" s="217"/>
      <c r="H86" s="217"/>
    </row>
    <row r="87" spans="3:8" ht="12">
      <c r="C87" s="220"/>
      <c r="D87" s="220"/>
      <c r="G87" s="217"/>
      <c r="H87" s="217"/>
    </row>
    <row r="88" spans="3:8" ht="12">
      <c r="C88" s="220"/>
      <c r="D88" s="220"/>
      <c r="G88" s="217"/>
      <c r="H88" s="217"/>
    </row>
    <row r="89" spans="3:8" ht="12">
      <c r="C89" s="220"/>
      <c r="D89" s="220"/>
      <c r="G89" s="217"/>
      <c r="H89" s="217"/>
    </row>
    <row r="90" spans="3:8" ht="12">
      <c r="C90" s="220"/>
      <c r="D90" s="220"/>
      <c r="G90" s="217"/>
      <c r="H90" s="217"/>
    </row>
    <row r="91" spans="3:8" ht="12">
      <c r="C91" s="220"/>
      <c r="D91" s="220"/>
      <c r="G91" s="217"/>
      <c r="H91" s="217"/>
    </row>
    <row r="92" spans="3:8" ht="12">
      <c r="C92" s="220"/>
      <c r="D92" s="220"/>
      <c r="G92" s="217"/>
      <c r="H92" s="217"/>
    </row>
    <row r="93" spans="3:8" ht="12">
      <c r="C93" s="220"/>
      <c r="D93" s="220"/>
      <c r="G93" s="217"/>
      <c r="H93" s="217"/>
    </row>
    <row r="94" spans="3:8" ht="12">
      <c r="C94" s="220"/>
      <c r="D94" s="220"/>
      <c r="G94" s="217"/>
      <c r="H94" s="217"/>
    </row>
    <row r="95" spans="3:8" ht="12">
      <c r="C95" s="220"/>
      <c r="D95" s="220"/>
      <c r="G95" s="217"/>
      <c r="H95" s="217"/>
    </row>
    <row r="96" spans="3:8" ht="12">
      <c r="C96" s="220"/>
      <c r="D96" s="220"/>
      <c r="G96" s="217"/>
      <c r="H96" s="217"/>
    </row>
    <row r="97" spans="3:8" ht="12">
      <c r="C97" s="220"/>
      <c r="D97" s="220"/>
      <c r="G97" s="217"/>
      <c r="H97" s="217"/>
    </row>
    <row r="98" spans="7:8" ht="12">
      <c r="G98" s="217"/>
      <c r="H98" s="217"/>
    </row>
    <row r="99" spans="7:8" ht="12">
      <c r="G99" s="217"/>
      <c r="H99" s="217"/>
    </row>
    <row r="100" spans="7:8" ht="12">
      <c r="G100" s="217"/>
      <c r="H100" s="217"/>
    </row>
    <row r="101" spans="7:8" ht="12">
      <c r="G101" s="217"/>
      <c r="H101" s="217"/>
    </row>
    <row r="102" spans="7:8" ht="12">
      <c r="G102" s="217"/>
      <c r="H102" s="217"/>
    </row>
    <row r="103" spans="7:8" ht="12">
      <c r="G103" s="217"/>
      <c r="H103" s="217"/>
    </row>
    <row r="104" spans="7:8" ht="12">
      <c r="G104" s="217"/>
      <c r="H104" s="217"/>
    </row>
    <row r="105" spans="7:8" ht="12">
      <c r="G105" s="217"/>
      <c r="H105" s="217"/>
    </row>
    <row r="106" spans="7:8" ht="12">
      <c r="G106" s="217"/>
      <c r="H106" s="217"/>
    </row>
    <row r="107" spans="7:8" ht="12">
      <c r="G107" s="217"/>
      <c r="H107" s="217"/>
    </row>
    <row r="108" spans="7:8" ht="12">
      <c r="G108" s="217"/>
      <c r="H108" s="217"/>
    </row>
    <row r="109" spans="7:8" ht="12">
      <c r="G109" s="217"/>
      <c r="H109" s="217"/>
    </row>
    <row r="110" spans="7:8" ht="12">
      <c r="G110" s="217"/>
      <c r="H110" s="217"/>
    </row>
    <row r="111" spans="7:8" ht="12">
      <c r="G111" s="217"/>
      <c r="H111" s="217"/>
    </row>
    <row r="112" spans="7:8" ht="12">
      <c r="G112" s="217"/>
      <c r="H112" s="217"/>
    </row>
    <row r="113" spans="7:8" ht="12">
      <c r="G113" s="217"/>
      <c r="H113" s="217"/>
    </row>
    <row r="114" spans="7:8" ht="12">
      <c r="G114" s="217"/>
      <c r="H114" s="217"/>
    </row>
    <row r="115" spans="7:8" ht="12">
      <c r="G115" s="217"/>
      <c r="H115" s="217"/>
    </row>
    <row r="116" spans="7:8" ht="12">
      <c r="G116" s="217"/>
      <c r="H116" s="217"/>
    </row>
    <row r="117" spans="7:8" ht="12">
      <c r="G117" s="217"/>
      <c r="H117" s="217"/>
    </row>
    <row r="118" spans="7:8" ht="12">
      <c r="G118" s="217"/>
      <c r="H118" s="217"/>
    </row>
    <row r="119" spans="7:8" ht="12">
      <c r="G119" s="217"/>
      <c r="H119" s="217"/>
    </row>
    <row r="120" spans="7:8" ht="12">
      <c r="G120" s="217"/>
      <c r="H120" s="217"/>
    </row>
    <row r="121" spans="7:8" ht="12">
      <c r="G121" s="217"/>
      <c r="H121" s="217"/>
    </row>
    <row r="122" spans="7:8" ht="12">
      <c r="G122" s="217"/>
      <c r="H122" s="217"/>
    </row>
    <row r="123" spans="7:8" ht="12">
      <c r="G123" s="217"/>
      <c r="H123" s="217"/>
    </row>
    <row r="124" spans="7:8" ht="12">
      <c r="G124" s="217"/>
      <c r="H124" s="217"/>
    </row>
    <row r="125" spans="7:8" ht="12">
      <c r="G125" s="217"/>
      <c r="H125" s="217"/>
    </row>
    <row r="126" spans="7:8" ht="12">
      <c r="G126" s="217"/>
      <c r="H126" s="217"/>
    </row>
    <row r="127" spans="7:8" ht="12">
      <c r="G127" s="217"/>
      <c r="H127" s="217"/>
    </row>
    <row r="128" spans="7:8" ht="12">
      <c r="G128" s="217"/>
      <c r="H128" s="217"/>
    </row>
    <row r="129" spans="7:8" ht="12">
      <c r="G129" s="217"/>
      <c r="H129" s="217"/>
    </row>
    <row r="130" spans="7:8" ht="12">
      <c r="G130" s="217"/>
      <c r="H130" s="217"/>
    </row>
    <row r="131" spans="7:8" ht="12">
      <c r="G131" s="217"/>
      <c r="H131" s="217"/>
    </row>
    <row r="132" spans="7:8" ht="12">
      <c r="G132" s="217"/>
      <c r="H132" s="217"/>
    </row>
    <row r="133" spans="7:8" ht="12">
      <c r="G133" s="217"/>
      <c r="H133" s="217"/>
    </row>
    <row r="134" spans="7:8" ht="12">
      <c r="G134" s="217"/>
      <c r="H134" s="217"/>
    </row>
    <row r="135" spans="7:8" ht="12">
      <c r="G135" s="217"/>
      <c r="H135" s="217"/>
    </row>
    <row r="136" spans="7:8" ht="12">
      <c r="G136" s="217"/>
      <c r="H136" s="217"/>
    </row>
    <row r="137" spans="7:8" ht="12">
      <c r="G137" s="217"/>
      <c r="H137" s="217"/>
    </row>
    <row r="138" spans="7:8" ht="12">
      <c r="G138" s="217"/>
      <c r="H138" s="217"/>
    </row>
    <row r="139" spans="7:8" ht="12">
      <c r="G139" s="217"/>
      <c r="H139" s="217"/>
    </row>
    <row r="140" spans="7:8" ht="12">
      <c r="G140" s="217"/>
      <c r="H140" s="217"/>
    </row>
    <row r="141" spans="7:8" ht="12">
      <c r="G141" s="217"/>
      <c r="H141" s="217"/>
    </row>
    <row r="142" spans="7:8" ht="12">
      <c r="G142" s="217"/>
      <c r="H142" s="217"/>
    </row>
    <row r="143" spans="7:8" ht="12">
      <c r="G143" s="217"/>
      <c r="H143" s="217"/>
    </row>
    <row r="144" spans="7:8" ht="12">
      <c r="G144" s="217"/>
      <c r="H144" s="217"/>
    </row>
    <row r="145" spans="7:8" ht="12">
      <c r="G145" s="217"/>
      <c r="H145" s="217"/>
    </row>
  </sheetData>
  <sheetProtection/>
  <mergeCells count="1">
    <mergeCell ref="I56:O56"/>
  </mergeCells>
  <printOptions horizontalCentered="1"/>
  <pageMargins left="0" right="0" top="0.5905511811023623" bottom="0.15748031496062992" header="0.31" footer="0.31"/>
  <pageSetup blackAndWhite="1" firstPageNumber="100" useFirstPageNumber="1" horizontalDpi="300" verticalDpi="300" orientation="portrait" pageOrder="overThenDown" paperSize="9" scale="95" r:id="rId2"/>
  <headerFooter alignWithMargins="0">
    <oddHeader>&amp;C&amp;F</oddHeader>
    <oddFooter>&amp;C&amp;A</oddFooter>
  </headerFooter>
  <colBreaks count="1" manualBreakCount="1">
    <brk id="8" max="10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兵庫県庁</dc:creator>
  <cp:keywords/>
  <dc:description/>
  <cp:lastModifiedBy>兵庫県</cp:lastModifiedBy>
  <cp:lastPrinted>2019-03-14T01:36:55Z</cp:lastPrinted>
  <dcterms:created xsi:type="dcterms:W3CDTF">1998-12-11T02:11:15Z</dcterms:created>
  <dcterms:modified xsi:type="dcterms:W3CDTF">2019-03-14T01:40:39Z</dcterms:modified>
  <cp:category/>
  <cp:version/>
  <cp:contentType/>
  <cp:contentStatus/>
</cp:coreProperties>
</file>