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実績報告の様式等\"/>
    </mc:Choice>
  </mc:AlternateContent>
  <xr:revisionPtr revIDLastSave="0" documentId="13_ncr:1_{F7ACAB3A-162B-437E-9DE2-B19769B4F5CF}" xr6:coauthVersionLast="47" xr6:coauthVersionMax="47" xr10:uidLastSave="{00000000-0000-0000-0000-000000000000}"/>
  <bookViews>
    <workbookView xWindow="-120" yWindow="-120" windowWidth="29040" windowHeight="15720" tabRatio="870" xr2:uid="{00000000-000D-0000-FFFF-FFFF00000000}"/>
  </bookViews>
  <sheets>
    <sheet name="【訪看】賃金改善報告" sheetId="128" r:id="rId1"/>
    <sheet name="基準額計算シート" sheetId="134" r:id="rId2"/>
    <sheet name="【訪看】別紙（2％超部分）" sheetId="129" r:id="rId3"/>
    <sheet name="【参考】集計用シート（賃上げ支援事業）" sheetId="98" state="hidden" r:id="rId4"/>
    <sheet name="都道府県リスト" sheetId="62" state="hidden" r:id="rId5"/>
  </sheets>
  <definedNames>
    <definedName name="_xlnm._FilterDatabase" localSheetId="0" hidden="1">【訪看】賃金改善報告!$A$11:$AA$57</definedName>
    <definedName name="_xlnm._FilterDatabase" localSheetId="2" hidden="1">'【訪看】別紙（2％超部分）'!$A$3:$L$4</definedName>
    <definedName name="_xlnm.Print_Area" localSheetId="0">【訪看】賃金改善報告!$A$1:$W$57</definedName>
    <definedName name="_xlnm.Print_Area" localSheetId="2">'【訪看】別紙（2％超部分）'!$A$1:$S$22</definedName>
    <definedName name="_xlnm.Print_Area" localSheetId="1">基準額計算シート!$A$1:$I$32</definedName>
    <definedName name="_xlnm.Print_Area">#REF!</definedName>
    <definedName name="_xlnm.Print_Titles" localSheetId="0">【訪看】賃金改善報告!$1:$10</definedName>
    <definedName name="_xlnm.Print_Titles" localSheetId="2">'【訪看】別紙（2％超部分）'!$1:$2</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 localSheetId="1">#REF!</definedName>
    <definedName name="地域医療介護総合確保基金">#REF!</definedName>
    <definedName name="鉄筋コンクリート" localSheetId="1">#REF!</definedName>
    <definedName name="鉄筋コンクリート">#REF!</definedName>
    <definedName name="病床確保料" localSheetId="1">#REF!</definedName>
    <definedName name="病床確保料">#REF!</definedName>
    <definedName name="木造" localSheetId="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34" l="1"/>
  <c r="G30" i="134"/>
  <c r="G27" i="134"/>
  <c r="G24" i="134"/>
  <c r="C10" i="134"/>
  <c r="G13" i="134" s="1"/>
  <c r="G10" i="134" l="1"/>
  <c r="W57" i="128"/>
  <c r="W56" i="128"/>
  <c r="W55" i="128"/>
  <c r="W54" i="128"/>
  <c r="W52" i="128"/>
  <c r="W51" i="128"/>
  <c r="W50" i="128"/>
  <c r="W49" i="128"/>
  <c r="W47" i="128"/>
  <c r="W46" i="128"/>
  <c r="W45" i="128"/>
  <c r="W44" i="128"/>
  <c r="W42" i="128"/>
  <c r="W41" i="128"/>
  <c r="W40" i="128"/>
  <c r="W39" i="128"/>
  <c r="W37" i="128"/>
  <c r="W36" i="128"/>
  <c r="W35" i="128"/>
  <c r="W34" i="128"/>
  <c r="W32" i="128"/>
  <c r="W31" i="128"/>
  <c r="W30" i="128"/>
  <c r="W29" i="128"/>
  <c r="W27" i="128"/>
  <c r="W26" i="128"/>
  <c r="W25" i="128"/>
  <c r="W24" i="128"/>
  <c r="W22" i="128"/>
  <c r="W21" i="128"/>
  <c r="W20" i="128"/>
  <c r="W19" i="128"/>
  <c r="W16" i="128"/>
  <c r="W15" i="128"/>
  <c r="W14" i="128"/>
  <c r="W13" i="128"/>
  <c r="W4" i="128" s="1"/>
  <c r="W6" i="128" s="1"/>
  <c r="R7" i="128" s="1"/>
  <c r="W12" i="128"/>
  <c r="K6" i="128"/>
  <c r="F7" i="128" s="1"/>
  <c r="K4" i="128"/>
  <c r="M35" i="129"/>
  <c r="M34" i="129" s="1"/>
  <c r="O32" i="129"/>
  <c r="O31" i="129"/>
  <c r="N33" i="129"/>
  <c r="N35" i="129" s="1"/>
  <c r="N34" i="129" s="1"/>
  <c r="M33" i="129"/>
  <c r="S5" i="129"/>
  <c r="N5" i="129"/>
  <c r="O5" i="129" s="1"/>
  <c r="S4" i="129"/>
  <c r="N4" i="129"/>
  <c r="O4" i="129" s="1"/>
  <c r="K16" i="128"/>
  <c r="K57" i="128"/>
  <c r="K56" i="128"/>
  <c r="K55" i="128"/>
  <c r="K54" i="128"/>
  <c r="K52" i="128"/>
  <c r="K51" i="128"/>
  <c r="K50" i="128"/>
  <c r="K49" i="128"/>
  <c r="K47" i="128"/>
  <c r="K46" i="128"/>
  <c r="K45" i="128"/>
  <c r="K44" i="128"/>
  <c r="K42" i="128"/>
  <c r="K41" i="128"/>
  <c r="K40" i="128"/>
  <c r="K39" i="128"/>
  <c r="K37" i="128"/>
  <c r="K36" i="128"/>
  <c r="K35" i="128"/>
  <c r="K34" i="128"/>
  <c r="K32" i="128"/>
  <c r="K31" i="128"/>
  <c r="K30" i="128"/>
  <c r="K29" i="128"/>
  <c r="K27" i="128"/>
  <c r="K26" i="128"/>
  <c r="K25" i="128"/>
  <c r="K24" i="128"/>
  <c r="K22" i="128"/>
  <c r="K21" i="128"/>
  <c r="K20" i="128"/>
  <c r="K19" i="128"/>
  <c r="K15" i="128"/>
  <c r="K14" i="128"/>
  <c r="K13" i="128"/>
  <c r="K12" i="128"/>
  <c r="O34" i="129" l="1"/>
  <c r="O33" i="129"/>
  <c r="O35" i="129"/>
  <c r="I5" i="129" l="1"/>
  <c r="D5" i="129"/>
  <c r="E5" i="129" s="1"/>
  <c r="I4" i="129"/>
  <c r="D4" i="129"/>
  <c r="E4" i="129"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1" authorId="0" shapeId="0" xr:uid="{97EC3323-1942-49FD-9C50-D75D9B7FA190}">
      <text>
        <r>
          <rPr>
            <b/>
            <sz val="9"/>
            <color indexed="81"/>
            <rFont val="MS P ゴシック"/>
            <family val="3"/>
            <charset val="128"/>
          </rPr>
          <t>「③月数の期間中における対象職員数の延べ人数」÷「③月数」
例：（４月の対象職員100名＋５月の対象職員100名）÷２ヶ月</t>
        </r>
      </text>
    </comment>
    <comment ref="C11" authorId="0" shapeId="0" xr:uid="{81A03808-639B-4B37-99BA-C569EE722E6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N11" authorId="0" shapeId="0" xr:uid="{648BE693-730D-48BE-AEDE-D19454878FB9}">
      <text>
        <r>
          <rPr>
            <b/>
            <sz val="9"/>
            <color indexed="81"/>
            <rFont val="MS P ゴシック"/>
            <family val="3"/>
            <charset val="128"/>
          </rPr>
          <t>「③月数の期間中における対象職員数の延べ人数」÷「③月数」
例：（４月の対象職員100名＋５月の対象職員100名）÷２ヶ月</t>
        </r>
      </text>
    </comment>
    <comment ref="O11" authorId="0" shapeId="0" xr:uid="{E5692DB0-CB71-49E1-A0C7-457052091DB8}">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<sst xmlns="http://schemas.openxmlformats.org/spreadsheetml/2006/main" count="769" uniqueCount="185">
  <si>
    <t>医療機関名</t>
    <rPh sb="0" eb="4">
      <t>イリョウキカン</t>
    </rPh>
    <rPh sb="4" eb="5">
      <t>メイ</t>
    </rPh>
    <phoneticPr fontId="32"/>
  </si>
  <si>
    <t>法人名</t>
    <rPh sb="0" eb="2">
      <t>ホウジン</t>
    </rPh>
    <rPh sb="2" eb="3">
      <t>メイ</t>
    </rPh>
    <phoneticPr fontId="32"/>
  </si>
  <si>
    <t>※都道府県名を選択してください</t>
    <rPh sb="1" eb="5">
      <t>トドウフケン</t>
    </rPh>
    <rPh sb="5" eb="6">
      <t>メイ</t>
    </rPh>
    <rPh sb="7" eb="9">
      <t>センタク</t>
    </rPh>
    <phoneticPr fontId="32"/>
  </si>
  <si>
    <t>01北海道</t>
  </si>
  <si>
    <t>02青森県</t>
    <rPh sb="4" eb="5">
      <t>ケン</t>
    </rPh>
    <phoneticPr fontId="32"/>
  </si>
  <si>
    <t>03岩手県</t>
    <rPh sb="4" eb="5">
      <t>ケン</t>
    </rPh>
    <phoneticPr fontId="32"/>
  </si>
  <si>
    <t>04宮城県</t>
    <phoneticPr fontId="32"/>
  </si>
  <si>
    <t>05秋田県</t>
    <phoneticPr fontId="32"/>
  </si>
  <si>
    <t>06山形県</t>
    <phoneticPr fontId="32"/>
  </si>
  <si>
    <t>07福島県</t>
    <phoneticPr fontId="32"/>
  </si>
  <si>
    <t>08茨城県</t>
    <phoneticPr fontId="32"/>
  </si>
  <si>
    <t>09栃木県</t>
    <phoneticPr fontId="32"/>
  </si>
  <si>
    <t>10群馬県</t>
    <phoneticPr fontId="32"/>
  </si>
  <si>
    <t>11埼玉県</t>
    <phoneticPr fontId="32"/>
  </si>
  <si>
    <t>12千葉県</t>
    <phoneticPr fontId="32"/>
  </si>
  <si>
    <t>13東京都</t>
    <rPh sb="4" eb="5">
      <t>ト</t>
    </rPh>
    <phoneticPr fontId="32"/>
  </si>
  <si>
    <t>14神奈川県</t>
    <phoneticPr fontId="32"/>
  </si>
  <si>
    <t>15新潟県</t>
    <phoneticPr fontId="32"/>
  </si>
  <si>
    <t>16富山県</t>
    <phoneticPr fontId="32"/>
  </si>
  <si>
    <t>17石川県</t>
    <phoneticPr fontId="32"/>
  </si>
  <si>
    <t>18福井県</t>
    <phoneticPr fontId="32"/>
  </si>
  <si>
    <t>19山梨県</t>
    <phoneticPr fontId="32"/>
  </si>
  <si>
    <t>20長野県</t>
    <phoneticPr fontId="32"/>
  </si>
  <si>
    <t>21岐阜県</t>
    <phoneticPr fontId="32"/>
  </si>
  <si>
    <t>22静岡県</t>
    <phoneticPr fontId="32"/>
  </si>
  <si>
    <t>23愛知県</t>
    <phoneticPr fontId="32"/>
  </si>
  <si>
    <t>24三重県</t>
    <phoneticPr fontId="32"/>
  </si>
  <si>
    <t>25滋賀県</t>
    <phoneticPr fontId="32"/>
  </si>
  <si>
    <t>26京都府</t>
    <rPh sb="4" eb="5">
      <t>フ</t>
    </rPh>
    <phoneticPr fontId="32"/>
  </si>
  <si>
    <t>27大阪府</t>
    <rPh sb="4" eb="5">
      <t>フ</t>
    </rPh>
    <phoneticPr fontId="32"/>
  </si>
  <si>
    <t>28兵庫県</t>
    <phoneticPr fontId="32"/>
  </si>
  <si>
    <t>29奈良県</t>
    <phoneticPr fontId="32"/>
  </si>
  <si>
    <t>30和歌山県</t>
    <phoneticPr fontId="32"/>
  </si>
  <si>
    <t>31鳥取県</t>
    <phoneticPr fontId="32"/>
  </si>
  <si>
    <t>32島根県</t>
    <phoneticPr fontId="32"/>
  </si>
  <si>
    <t>33岡山県</t>
    <phoneticPr fontId="32"/>
  </si>
  <si>
    <t>34広島県</t>
    <phoneticPr fontId="32"/>
  </si>
  <si>
    <t>35山口県</t>
    <phoneticPr fontId="32"/>
  </si>
  <si>
    <t>36徳島県</t>
    <phoneticPr fontId="32"/>
  </si>
  <si>
    <t>37香川県</t>
    <phoneticPr fontId="32"/>
  </si>
  <si>
    <t>38愛媛県</t>
    <phoneticPr fontId="32"/>
  </si>
  <si>
    <t>39高知県</t>
    <phoneticPr fontId="32"/>
  </si>
  <si>
    <t>40福岡県</t>
    <phoneticPr fontId="32"/>
  </si>
  <si>
    <t>41佐賀県</t>
    <phoneticPr fontId="32"/>
  </si>
  <si>
    <t>42長崎県</t>
    <phoneticPr fontId="32"/>
  </si>
  <si>
    <t>43熊本県</t>
    <phoneticPr fontId="32"/>
  </si>
  <si>
    <t>44大分県</t>
    <phoneticPr fontId="32"/>
  </si>
  <si>
    <t>45宮崎県</t>
    <phoneticPr fontId="32"/>
  </si>
  <si>
    <t>46鹿児島県</t>
    <phoneticPr fontId="32"/>
  </si>
  <si>
    <t>47沖縄県</t>
    <phoneticPr fontId="32"/>
  </si>
  <si>
    <t>開設者：</t>
    <rPh sb="0" eb="3">
      <t>カイセツシャ</t>
    </rPh>
    <phoneticPr fontId="32"/>
  </si>
  <si>
    <t>賃金改善の内容</t>
    <rPh sb="0" eb="2">
      <t>チンギン</t>
    </rPh>
    <rPh sb="2" eb="4">
      <t>カイゼン</t>
    </rPh>
    <rPh sb="5" eb="7">
      <t>ナイヨウ</t>
    </rPh>
    <phoneticPr fontId="31"/>
  </si>
  <si>
    <t>　賃上げ（ベースアップ分）（①対象人数×②月額×③月数）</t>
    <rPh sb="1" eb="3">
      <t>チンア</t>
    </rPh>
    <phoneticPr fontId="32"/>
  </si>
  <si>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1"/>
  </si>
  <si>
    <t>賃金改善の総額</t>
    <phoneticPr fontId="31"/>
  </si>
  <si>
    <t>　特別手当（①対象人数×②月額×③月数）</t>
    <rPh sb="1" eb="3">
      <t>トクベツ</t>
    </rPh>
    <rPh sb="3" eb="5">
      <t>テアテ</t>
    </rPh>
    <rPh sb="7" eb="9">
      <t>タイショウ</t>
    </rPh>
    <rPh sb="9" eb="11">
      <t>ニンズウ</t>
    </rPh>
    <rPh sb="13" eb="15">
      <t>ゲツガク</t>
    </rPh>
    <rPh sb="17" eb="19">
      <t>ゲッスウ</t>
    </rPh>
    <phoneticPr fontId="32"/>
  </si>
  <si>
    <t>　一時金（①対象人数×②支給額）</t>
    <rPh sb="1" eb="4">
      <t>イチジキン</t>
    </rPh>
    <rPh sb="6" eb="8">
      <t>タイショウ</t>
    </rPh>
    <rPh sb="8" eb="10">
      <t>ニンズウ</t>
    </rPh>
    <rPh sb="12" eb="15">
      <t>シキュウガク</t>
    </rPh>
    <phoneticPr fontId="32"/>
  </si>
  <si>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2"/>
  </si>
  <si>
    <t>　賃上げ（ベースアップ分）（（①対象人数×②月額×③月数）÷①対象人数）</t>
    <rPh sb="1" eb="3">
      <t>チンア</t>
    </rPh>
    <phoneticPr fontId="32"/>
  </si>
  <si>
    <t>　一時金（（①対象人数×②支給額）÷①対象人数）</t>
    <rPh sb="1" eb="4">
      <t>イチジキン</t>
    </rPh>
    <rPh sb="7" eb="9">
      <t>タイショウ</t>
    </rPh>
    <rPh sb="9" eb="11">
      <t>ニンズウ</t>
    </rPh>
    <rPh sb="13" eb="16">
      <t>シキュウガク</t>
    </rPh>
    <phoneticPr fontId="32"/>
  </si>
  <si>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1"/>
  </si>
  <si>
    <t>医師の賃金改善実績の有無（右欄に○・×を記載）</t>
    <rPh sb="0" eb="2">
      <t>イシ</t>
    </rPh>
    <phoneticPr fontId="32"/>
  </si>
  <si>
    <t>歯科医師の賃金改善実績の有無（右欄に○・×を記載）</t>
    <rPh sb="0" eb="4">
      <t>シカイシ</t>
    </rPh>
    <phoneticPr fontId="32"/>
  </si>
  <si>
    <t>薬剤師の賃金改善実績の有無（右欄に○・×を記載）</t>
    <rPh sb="0" eb="3">
      <t>ヤクザイシ</t>
    </rPh>
    <phoneticPr fontId="32"/>
  </si>
  <si>
    <t>保健師の賃金改善実績の有無（右欄に○・×を記載）</t>
    <rPh sb="0" eb="3">
      <t>ホケンシ</t>
    </rPh>
    <phoneticPr fontId="32"/>
  </si>
  <si>
    <t>助産師の賃金改善実績の有無（右欄に○・×を記載）</t>
    <rPh sb="0" eb="3">
      <t>ジョサンシ</t>
    </rPh>
    <phoneticPr fontId="32"/>
  </si>
  <si>
    <t>看護師の賃金改善実績の有無（右欄に○・×を記載）</t>
    <rPh sb="0" eb="3">
      <t>カンゴシ</t>
    </rPh>
    <phoneticPr fontId="32"/>
  </si>
  <si>
    <t>準看護師の賃金改善実績の有無（右欄に○・×を記載）</t>
    <rPh sb="0" eb="4">
      <t>ジュンカンゴシ</t>
    </rPh>
    <phoneticPr fontId="32"/>
  </si>
  <si>
    <t>看護補助者の賃金改善実績の有無（右欄に○・×を記載）</t>
    <rPh sb="0" eb="2">
      <t>カンゴ</t>
    </rPh>
    <rPh sb="2" eb="5">
      <t>ホジョシャ</t>
    </rPh>
    <phoneticPr fontId="32"/>
  </si>
  <si>
    <t>理学療法士の賃金改善実績の有無（右欄に○・×を記載）</t>
    <rPh sb="0" eb="2">
      <t>リガク</t>
    </rPh>
    <rPh sb="2" eb="5">
      <t>リョウホウシ</t>
    </rPh>
    <phoneticPr fontId="32"/>
  </si>
  <si>
    <t>作業療法士の賃金改善実績の有無（右欄に○・×を記載）</t>
    <rPh sb="0" eb="2">
      <t>サギョウ</t>
    </rPh>
    <rPh sb="2" eb="5">
      <t>リョウホウシ</t>
    </rPh>
    <phoneticPr fontId="32"/>
  </si>
  <si>
    <t>視能訓練士の賃金改善実績の有無（右欄に○・×を記載）</t>
    <rPh sb="0" eb="2">
      <t>シノウ</t>
    </rPh>
    <rPh sb="2" eb="5">
      <t>クンレンシ</t>
    </rPh>
    <phoneticPr fontId="32"/>
  </si>
  <si>
    <t>言語聴覚士の賃金改善実績の有無（右欄に○・×を記載）</t>
    <rPh sb="0" eb="2">
      <t>ゲンゴ</t>
    </rPh>
    <rPh sb="2" eb="5">
      <t>チョウカクシ</t>
    </rPh>
    <phoneticPr fontId="32"/>
  </si>
  <si>
    <t>義肢装具士の賃金改善実績の有無（右欄に○・×を記載）</t>
    <rPh sb="0" eb="2">
      <t>ギシ</t>
    </rPh>
    <rPh sb="2" eb="5">
      <t>ソウグシ</t>
    </rPh>
    <phoneticPr fontId="32"/>
  </si>
  <si>
    <t>歯科衛生士の賃金改善実績の有無（右欄に○・×を記載）</t>
    <rPh sb="0" eb="2">
      <t>シカ</t>
    </rPh>
    <rPh sb="2" eb="5">
      <t>エイセイシ</t>
    </rPh>
    <phoneticPr fontId="32"/>
  </si>
  <si>
    <t>歯科技工士の賃金改善実績の有無（右欄に○・×を記載）</t>
    <rPh sb="0" eb="2">
      <t>シカ</t>
    </rPh>
    <rPh sb="2" eb="5">
      <t>ギコウシ</t>
    </rPh>
    <phoneticPr fontId="32"/>
  </si>
  <si>
    <t>歯科業務補助者の賃金改善実績の有無（右欄に○・×を記載）</t>
    <rPh sb="0" eb="2">
      <t>シカ</t>
    </rPh>
    <rPh sb="2" eb="4">
      <t>ギョウム</t>
    </rPh>
    <rPh sb="4" eb="7">
      <t>ホジョシャ</t>
    </rPh>
    <phoneticPr fontId="32"/>
  </si>
  <si>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</si>
  <si>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</si>
  <si>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2"/>
  </si>
  <si>
    <t>衛生検査技師の賃金改善実績の有無（右欄に○・×を記載）</t>
    <rPh sb="0" eb="2">
      <t>エイセイ</t>
    </rPh>
    <rPh sb="2" eb="4">
      <t>ケンサ</t>
    </rPh>
    <rPh sb="4" eb="6">
      <t>ギシ</t>
    </rPh>
    <phoneticPr fontId="32"/>
  </si>
  <si>
    <t>臨床工学技士の賃金改善実績の有無（右欄に○・×を記載）</t>
    <rPh sb="0" eb="2">
      <t>リンショウ</t>
    </rPh>
    <rPh sb="2" eb="4">
      <t>コウガク</t>
    </rPh>
    <rPh sb="4" eb="6">
      <t>ギシ</t>
    </rPh>
    <phoneticPr fontId="32"/>
  </si>
  <si>
    <t>管理栄養士の賃金改善実績の有無（右欄に○・×を記載）</t>
    <rPh sb="0" eb="2">
      <t>カンリ</t>
    </rPh>
    <rPh sb="2" eb="5">
      <t>エイヨウシ</t>
    </rPh>
    <phoneticPr fontId="32"/>
  </si>
  <si>
    <t>栄養士の賃金改善実績の有無（右欄に○・×を記載）</t>
    <rPh sb="0" eb="3">
      <t>エイヨウシ</t>
    </rPh>
    <phoneticPr fontId="32"/>
  </si>
  <si>
    <t>精神保健福祉士の賃金改善実績の有無（右欄に○・×を記載）</t>
    <rPh sb="0" eb="2">
      <t>セイシン</t>
    </rPh>
    <rPh sb="2" eb="4">
      <t>ホケン</t>
    </rPh>
    <rPh sb="4" eb="7">
      <t>フクシシ</t>
    </rPh>
    <phoneticPr fontId="32"/>
  </si>
  <si>
    <t>社会福祉士の賃金改善実績の有無（右欄に○・×を記載）</t>
    <rPh sb="0" eb="2">
      <t>シャカイ</t>
    </rPh>
    <rPh sb="2" eb="5">
      <t>フクシシ</t>
    </rPh>
    <phoneticPr fontId="32"/>
  </si>
  <si>
    <t>介護福祉士の賃金改善実績の有無（右欄に○・×を記載）</t>
    <rPh sb="0" eb="2">
      <t>カイゴ</t>
    </rPh>
    <rPh sb="2" eb="5">
      <t>フクシシ</t>
    </rPh>
    <phoneticPr fontId="32"/>
  </si>
  <si>
    <t>保育士の賃金改善実績の有無（右欄に○・×を記載）</t>
    <rPh sb="0" eb="3">
      <t>ホイクシ</t>
    </rPh>
    <phoneticPr fontId="32"/>
  </si>
  <si>
    <t>救急救命士の賃金改善実績の有無（右欄に○・×を記載）</t>
    <rPh sb="0" eb="2">
      <t>キュウキュウ</t>
    </rPh>
    <rPh sb="2" eb="5">
      <t>キュウメイシ</t>
    </rPh>
    <phoneticPr fontId="32"/>
  </si>
  <si>
    <t>あん摩マッサージ指圧師・はり師・きゆう師の賃金改善実績の有無（右欄に○・×を記載）</t>
    <rPh sb="2" eb="3">
      <t>マ</t>
    </rPh>
    <rPh sb="8" eb="11">
      <t>シアツシ</t>
    </rPh>
    <rPh sb="14" eb="15">
      <t>シ</t>
    </rPh>
    <rPh sb="19" eb="20">
      <t>シ</t>
    </rPh>
    <phoneticPr fontId="32"/>
  </si>
  <si>
    <t>柔道整復師の賃金改善実績の有無（右欄に○・×を記載）</t>
    <rPh sb="0" eb="2">
      <t>ジュウドウ</t>
    </rPh>
    <rPh sb="2" eb="5">
      <t>セイフクシ</t>
    </rPh>
    <phoneticPr fontId="32"/>
  </si>
  <si>
    <t>公認心理師の賃金改善実績の有無（右欄に○・×を記載）</t>
    <rPh sb="0" eb="2">
      <t>コウニン</t>
    </rPh>
    <rPh sb="2" eb="4">
      <t>シンリ</t>
    </rPh>
    <rPh sb="4" eb="5">
      <t>シ</t>
    </rPh>
    <phoneticPr fontId="32"/>
  </si>
  <si>
    <t>診療情報管理士の賃金改善実績の有無（右欄に○・×を記載）</t>
    <rPh sb="0" eb="2">
      <t>シンリョウ</t>
    </rPh>
    <rPh sb="2" eb="4">
      <t>ジョウホウ</t>
    </rPh>
    <rPh sb="4" eb="6">
      <t>カンリ</t>
    </rPh>
    <rPh sb="6" eb="7">
      <t>シ</t>
    </rPh>
    <phoneticPr fontId="32"/>
  </si>
  <si>
    <t>医師事務作業補助者の賃金改善実績の有無（右欄に○・×を記載）</t>
    <rPh sb="0" eb="2">
      <t>イシ</t>
    </rPh>
    <rPh sb="2" eb="4">
      <t>ジム</t>
    </rPh>
    <rPh sb="4" eb="6">
      <t>サギョウ</t>
    </rPh>
    <rPh sb="6" eb="9">
      <t>ホジョシャ</t>
    </rPh>
    <phoneticPr fontId="32"/>
  </si>
  <si>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2"/>
  </si>
  <si>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2"/>
  </si>
  <si>
    <t>１名あたり平均額</t>
    <phoneticPr fontId="31"/>
  </si>
  <si>
    <t>③月数</t>
    <rPh sb="1" eb="3">
      <t>ゲッスウ</t>
    </rPh>
    <phoneticPr fontId="31"/>
  </si>
  <si>
    <t>①対象人数
（常勤換算数）</t>
    <rPh sb="1" eb="3">
      <t>タイショウ</t>
    </rPh>
    <rPh sb="3" eb="5">
      <t>ニンズウ</t>
    </rPh>
    <rPh sb="7" eb="9">
      <t>ジョウキン</t>
    </rPh>
    <rPh sb="9" eb="11">
      <t>カンサン</t>
    </rPh>
    <rPh sb="11" eb="12">
      <t>スウ</t>
    </rPh>
    <phoneticPr fontId="31"/>
  </si>
  <si>
    <t>令和７年度の対象職員のベースアップについて、令和７年３月31日時点の賃金水準と比較して2.0％を上回って実施している場合は、令和７年12月から令和８年５月までの間の当該2.0％を上回る部分</t>
    <phoneticPr fontId="31"/>
  </si>
  <si>
    <t>Ⅲ　令和７年度中の賃金改善割合</t>
    <rPh sb="2" eb="4">
      <t>レイワ</t>
    </rPh>
    <rPh sb="5" eb="7">
      <t>ネンド</t>
    </rPh>
    <rPh sb="7" eb="8">
      <t>チュウ</t>
    </rPh>
    <rPh sb="9" eb="11">
      <t>チンギン</t>
    </rPh>
    <rPh sb="11" eb="13">
      <t>カイゼン</t>
    </rPh>
    <rPh sb="13" eb="15">
      <t>ワリアイ</t>
    </rPh>
    <phoneticPr fontId="31"/>
  </si>
  <si>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1"/>
  </si>
  <si>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1"/>
  </si>
  <si>
    <t>Ⅳ　本事業の支給額を充てられる上限月額</t>
    <rPh sb="2" eb="3">
      <t>ホン</t>
    </rPh>
    <rPh sb="3" eb="5">
      <t>ジギョウ</t>
    </rPh>
    <rPh sb="6" eb="9">
      <t>シキュウガク</t>
    </rPh>
    <rPh sb="10" eb="11">
      <t>ア</t>
    </rPh>
    <rPh sb="15" eb="17">
      <t>ジョウゲン</t>
    </rPh>
    <rPh sb="17" eb="19">
      <t>ゲツガク</t>
    </rPh>
    <phoneticPr fontId="31"/>
  </si>
  <si>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1"/>
  </si>
  <si>
    <t>Ⅶ　対象人数
（常勤換算数）</t>
    <rPh sb="2" eb="4">
      <t>タイショウ</t>
    </rPh>
    <rPh sb="4" eb="6">
      <t>ニンズウ</t>
    </rPh>
    <rPh sb="8" eb="10">
      <t>ジョウキン</t>
    </rPh>
    <rPh sb="10" eb="12">
      <t>カンサン</t>
    </rPh>
    <rPh sb="12" eb="13">
      <t>スウ</t>
    </rPh>
    <phoneticPr fontId="31"/>
  </si>
  <si>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1"/>
  </si>
  <si>
    <t>賃金改善（全体）の内容</t>
    <rPh sb="0" eb="2">
      <t>チンギン</t>
    </rPh>
    <rPh sb="2" eb="4">
      <t>カイゼン</t>
    </rPh>
    <rPh sb="5" eb="7">
      <t>ゼンタイ</t>
    </rPh>
    <rPh sb="9" eb="11">
      <t>ナイヨウ</t>
    </rPh>
    <phoneticPr fontId="31"/>
  </si>
  <si>
    <t>②月額または
月額換算額</t>
    <rPh sb="1" eb="3">
      <t>ゲツガク</t>
    </rPh>
    <rPh sb="7" eb="9">
      <t>ゲツガク</t>
    </rPh>
    <rPh sb="9" eb="11">
      <t>カンサン</t>
    </rPh>
    <rPh sb="11" eb="12">
      <t>ガク</t>
    </rPh>
    <phoneticPr fontId="31"/>
  </si>
  <si>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2"/>
  </si>
  <si>
    <t>賃金改善に係る診療報酬及び他の補助金等を受けた場合その額（直接入力）</t>
    <rPh sb="29" eb="31">
      <t>チョクセツ</t>
    </rPh>
    <rPh sb="31" eb="33">
      <t>ニュウリョク</t>
    </rPh>
    <phoneticPr fontId="31"/>
  </si>
  <si>
    <t>❶：賃金改善の総額（自動計算）</t>
    <rPh sb="2" eb="4">
      <t>チンギン</t>
    </rPh>
    <rPh sb="4" eb="6">
      <t>カイゼン</t>
    </rPh>
    <rPh sb="7" eb="9">
      <t>ソウガク</t>
    </rPh>
    <rPh sb="10" eb="12">
      <t>ジドウ</t>
    </rPh>
    <rPh sb="12" eb="14">
      <t>ケイサン</t>
    </rPh>
    <phoneticPr fontId="31"/>
  </si>
  <si>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1"/>
  </si>
  <si>
    <t>賃金改善の内容（※）</t>
    <rPh sb="0" eb="2">
      <t>チンギン</t>
    </rPh>
    <rPh sb="2" eb="4">
      <t>カイゼン</t>
    </rPh>
    <rPh sb="5" eb="7">
      <t>ナイヨウ</t>
    </rPh>
    <phoneticPr fontId="31"/>
  </si>
  <si>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1"/>
  </si>
  <si>
    <t>②月額または
月額換算額</t>
    <rPh sb="1" eb="3">
      <t>ゲツガク</t>
    </rPh>
    <phoneticPr fontId="31"/>
  </si>
  <si>
    <t>診療所等賃上げ支援事業　賃金改善報告書</t>
    <rPh sb="0" eb="3">
      <t>シンリョウジョ</t>
    </rPh>
    <rPh sb="3" eb="4">
      <t>ナド</t>
    </rPh>
    <rPh sb="4" eb="6">
      <t>チンア</t>
    </rPh>
    <rPh sb="7" eb="9">
      <t>シエン</t>
    </rPh>
    <rPh sb="9" eb="11">
      <t>ジギョウ</t>
    </rPh>
    <rPh sb="12" eb="14">
      <t>チンギン</t>
    </rPh>
    <rPh sb="14" eb="16">
      <t>カイゼン</t>
    </rPh>
    <rPh sb="16" eb="19">
      <t>ホウコクショ</t>
    </rPh>
    <phoneticPr fontId="32"/>
  </si>
  <si>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1"/>
  </si>
  <si>
    <t>❸：賃上げ支援事業の申請額（直接入力）</t>
    <rPh sb="2" eb="4">
      <t>チンア</t>
    </rPh>
    <rPh sb="5" eb="7">
      <t>シエン</t>
    </rPh>
    <rPh sb="7" eb="9">
      <t>ジギョウ</t>
    </rPh>
    <rPh sb="10" eb="13">
      <t>シンセイガク</t>
    </rPh>
    <rPh sb="14" eb="16">
      <t>チョクセツ</t>
    </rPh>
    <rPh sb="16" eb="18">
      <t>ニュウリョク</t>
    </rPh>
    <phoneticPr fontId="31"/>
  </si>
  <si>
    <t>訪問看護ステーションの名称：</t>
    <rPh sb="0" eb="2">
      <t>ホウモン</t>
    </rPh>
    <rPh sb="2" eb="4">
      <t>カンゴ</t>
    </rPh>
    <rPh sb="11" eb="13">
      <t>メイショウ</t>
    </rPh>
    <phoneticPr fontId="32"/>
  </si>
  <si>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1"/>
  </si>
  <si>
    <t>保健医療機関コード（28＋点数表番号＋7桁の医療機関番号）</t>
    <rPh sb="0" eb="6">
      <t>ホケンイリョウキカン</t>
    </rPh>
    <rPh sb="13" eb="16">
      <t>テンスウヒョウ</t>
    </rPh>
    <rPh sb="16" eb="18">
      <t>バンゴウ</t>
    </rPh>
    <rPh sb="20" eb="21">
      <t>ケタ</t>
    </rPh>
    <rPh sb="22" eb="28">
      <t>イリョウキカンバンゴウ</t>
    </rPh>
    <phoneticPr fontId="31"/>
  </si>
  <si>
    <t>入力・自動計算欄</t>
    <rPh sb="0" eb="2">
      <t>ニュウリョク</t>
    </rPh>
    <rPh sb="3" eb="7">
      <t>ジドウケイサン</t>
    </rPh>
    <rPh sb="7" eb="8">
      <t>ラン</t>
    </rPh>
    <phoneticPr fontId="31"/>
  </si>
  <si>
    <t>令和8年6月1日時点の令和8年度診療報酬改定による見直し後のベースアップ評価料の届出</t>
    <rPh sb="0" eb="2">
      <t>レイワ</t>
    </rPh>
    <rPh sb="3" eb="4">
      <t>ネン</t>
    </rPh>
    <rPh sb="5" eb="6">
      <t>ガツ</t>
    </rPh>
    <rPh sb="7" eb="8">
      <t>ニチ</t>
    </rPh>
    <rPh sb="8" eb="10">
      <t>ジテン</t>
    </rPh>
    <rPh sb="40" eb="42">
      <t>トドケデ</t>
    </rPh>
    <phoneticPr fontId="2"/>
  </si>
  <si>
    <t>令和8年3月1日時点のベースアップ評価料の届出</t>
    <phoneticPr fontId="31"/>
  </si>
  <si>
    <t>入力欄</t>
    <rPh sb="0" eb="3">
      <t>ニュウリョクラン</t>
    </rPh>
    <phoneticPr fontId="31"/>
  </si>
  <si>
    <t>①無床診療所（医科・歯科） 基準額　　150,000円</t>
    <rPh sb="1" eb="3">
      <t>ムショウ</t>
    </rPh>
    <rPh sb="3" eb="6">
      <t>シンリョウジョ</t>
    </rPh>
    <rPh sb="7" eb="9">
      <t>イカ</t>
    </rPh>
    <rPh sb="10" eb="12">
      <t>シカ</t>
    </rPh>
    <rPh sb="14" eb="17">
      <t>キジュンガク</t>
    </rPh>
    <rPh sb="26" eb="27">
      <t>エン</t>
    </rPh>
    <phoneticPr fontId="39"/>
  </si>
  <si>
    <t>②有床診療所（医科・歯科） 基準額　下記のとおり計算</t>
    <rPh sb="1" eb="3">
      <t>ユウショウ</t>
    </rPh>
    <rPh sb="3" eb="6">
      <t>シンリョウジョ</t>
    </rPh>
    <rPh sb="7" eb="9">
      <t>イカ</t>
    </rPh>
    <rPh sb="10" eb="12">
      <t>シカ</t>
    </rPh>
    <rPh sb="14" eb="17">
      <t>キジュンガク</t>
    </rPh>
    <rPh sb="18" eb="20">
      <t>カキ</t>
    </rPh>
    <rPh sb="24" eb="26">
      <t>ケイサン</t>
    </rPh>
    <phoneticPr fontId="39"/>
  </si>
  <si>
    <t>対象病床数
(自動計算)</t>
    <rPh sb="0" eb="2">
      <t>タイショウ</t>
    </rPh>
    <rPh sb="2" eb="5">
      <t>ビョウショウスウ</t>
    </rPh>
    <rPh sb="7" eb="9">
      <t>ジドウ</t>
    </rPh>
    <rPh sb="9" eb="11">
      <t>ケイサン</t>
    </rPh>
    <phoneticPr fontId="32"/>
  </si>
  <si>
    <t>単価
（３床以上の場合）</t>
    <rPh sb="0" eb="2">
      <t>タンカ</t>
    </rPh>
    <rPh sb="5" eb="6">
      <t>ユカ</t>
    </rPh>
    <rPh sb="6" eb="8">
      <t>イジョウ</t>
    </rPh>
    <rPh sb="9" eb="11">
      <t>バアイ</t>
    </rPh>
    <phoneticPr fontId="32"/>
  </si>
  <si>
    <t>基準額</t>
    <rPh sb="0" eb="3">
      <t>キジュンガク</t>
    </rPh>
    <phoneticPr fontId="32"/>
  </si>
  <si>
    <t>×</t>
    <phoneticPr fontId="32"/>
  </si>
  <si>
    <t>＝</t>
    <phoneticPr fontId="32"/>
  </si>
  <si>
    <t>使用許可病床数
（R7.8.1時点）</t>
    <phoneticPr fontId="32"/>
  </si>
  <si>
    <t>単価
（２床以下の場合）</t>
    <rPh sb="0" eb="2">
      <t>タンカ</t>
    </rPh>
    <rPh sb="5" eb="6">
      <t>ユカ</t>
    </rPh>
    <rPh sb="6" eb="8">
      <t>イカ</t>
    </rPh>
    <rPh sb="9" eb="11">
      <t>バアイ</t>
    </rPh>
    <phoneticPr fontId="32"/>
  </si>
  <si>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32"/>
  </si>
  <si>
    <t>③訪問看護ステーション　基準額　228,000円</t>
    <rPh sb="1" eb="5">
      <t>ホウモンカンゴ</t>
    </rPh>
    <rPh sb="12" eb="15">
      <t>キジュンガク</t>
    </rPh>
    <rPh sb="23" eb="24">
      <t>エン</t>
    </rPh>
    <phoneticPr fontId="39"/>
  </si>
  <si>
    <t>④薬局　基準額　下記のとおり計算</t>
    <rPh sb="1" eb="3">
      <t>ヤッキョク</t>
    </rPh>
    <rPh sb="4" eb="7">
      <t>キジュンガク</t>
    </rPh>
    <rPh sb="8" eb="10">
      <t>カキ</t>
    </rPh>
    <rPh sb="14" eb="16">
      <t>ケイサン</t>
    </rPh>
    <phoneticPr fontId="39"/>
  </si>
  <si>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32"/>
  </si>
  <si>
    <t>単価</t>
    <rPh sb="0" eb="2">
      <t>タンカ</t>
    </rPh>
    <phoneticPr fontId="32"/>
  </si>
  <si>
    <t>所属する同一グループ内の保険薬局の数として６店舗以上19店舗以下（当該保険薬局を含む）である保険薬局に該当（R7.4.30時点）
※該当する場合は○を記載</t>
    <phoneticPr fontId="32"/>
  </si>
  <si>
    <t>所属する同一グループ内の保険薬局の数として20店舗以上（当該保険薬局を含む）である保険薬局に該当（R7.4.30時点）
※該当する場合は○を記載</t>
    <phoneticPr fontId="32"/>
  </si>
  <si>
    <t>診療所等賃上げ支援事業　基準額計算シート（施設単位）</t>
    <rPh sb="12" eb="15">
      <t>キジュンガク</t>
    </rPh>
    <rPh sb="15" eb="17">
      <t>ケイサン</t>
    </rPh>
    <rPh sb="21" eb="23">
      <t>シセツ</t>
    </rPh>
    <rPh sb="23" eb="25">
      <t>タンイ</t>
    </rPh>
    <phoneticPr fontId="31"/>
  </si>
  <si>
    <t>賃金改善の総額（自動計算）</t>
    <rPh sb="8" eb="12">
      <t>ジドウケイサン</t>
    </rPh>
    <phoneticPr fontId="31"/>
  </si>
  <si>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1"/>
  </si>
  <si>
    <t>以下、補助金を活用した、個別職種の賃金改善の内容について記載してください。
「厚生労働省の政策上の必要性」から把握するものであり、補助金の交付額には影響しません。職種ごとの賃金改善の総額と医療機関全体の賃金改善の総額が一致しなくても差し支えありません。</t>
    <rPh sb="0" eb="2">
      <t>イカ</t>
    </rPh>
    <rPh sb="3" eb="6">
      <t>ホジョキン</t>
    </rPh>
    <rPh sb="7" eb="9">
      <t>カツヨウ</t>
    </rPh>
    <rPh sb="12" eb="14">
      <t>コベツ</t>
    </rPh>
    <rPh sb="14" eb="16">
      <t>ショクシュ</t>
    </rPh>
    <rPh sb="17" eb="19">
      <t>チンギン</t>
    </rPh>
    <rPh sb="19" eb="21">
      <t>カイゼン</t>
    </rPh>
    <rPh sb="22" eb="24">
      <t>ナイヨウ</t>
    </rPh>
    <rPh sb="28" eb="30">
      <t>キサイ</t>
    </rPh>
    <rPh sb="39" eb="44">
      <t>コウセイロウドウショウ</t>
    </rPh>
    <rPh sb="45" eb="48">
      <t>セイサクジョウ</t>
    </rPh>
    <rPh sb="49" eb="52">
      <t>ヒツヨウセイ</t>
    </rPh>
    <rPh sb="55" eb="57">
      <t>ハアク</t>
    </rPh>
    <rPh sb="65" eb="68">
      <t>ホジョキン</t>
    </rPh>
    <rPh sb="69" eb="72">
      <t>コウフガク</t>
    </rPh>
    <rPh sb="74" eb="76">
      <t>エイキョウ</t>
    </rPh>
    <rPh sb="94" eb="98">
      <t>イリョウキカン</t>
    </rPh>
    <phoneticPr fontId="31"/>
  </si>
  <si>
    <t>　基本給の引き上げ</t>
    <rPh sb="1" eb="4">
      <t>キホンキュウ</t>
    </rPh>
    <rPh sb="5" eb="6">
      <t>ヒ</t>
    </rPh>
    <rPh sb="7" eb="8">
      <t>ア</t>
    </rPh>
    <phoneticPr fontId="32"/>
  </si>
  <si>
    <t>　毎月決まって支払われる手当の引き上げ（ベースアップ評価手当の増額など）</t>
    <rPh sb="1" eb="3">
      <t>マイゲツ</t>
    </rPh>
    <rPh sb="3" eb="4">
      <t>キ</t>
    </rPh>
    <rPh sb="7" eb="9">
      <t>シハラ</t>
    </rPh>
    <rPh sb="12" eb="14">
      <t>テアテ</t>
    </rPh>
    <rPh sb="15" eb="16">
      <t>ヒ</t>
    </rPh>
    <rPh sb="17" eb="18">
      <t>ア</t>
    </rPh>
    <phoneticPr fontId="32"/>
  </si>
  <si>
    <t>　一時金または特別手当</t>
    <rPh sb="1" eb="4">
      <t>イチジキン</t>
    </rPh>
    <rPh sb="7" eb="9">
      <t>トクベツ</t>
    </rPh>
    <rPh sb="9" eb="11">
      <t>テアテ</t>
    </rPh>
    <phoneticPr fontId="32"/>
  </si>
  <si>
    <t>❷補助対象経費（自動計算）≧❸申請額の判定
（×は〇になるように基準額から減額が必要）</t>
    <rPh sb="15" eb="18">
      <t>シンセイガク</t>
    </rPh>
    <rPh sb="19" eb="21">
      <t>ハンテイ</t>
    </rPh>
    <rPh sb="32" eb="35">
      <t>キジュンガク</t>
    </rPh>
    <rPh sb="37" eb="39">
      <t>ゲンガク</t>
    </rPh>
    <rPh sb="40" eb="42">
      <t>ヒツヨウ</t>
    </rPh>
    <phoneticPr fontId="31"/>
  </si>
  <si>
    <t>株式会社○○</t>
    <rPh sb="0" eb="6">
      <t>カブシキガイシャマルマル</t>
    </rPh>
    <phoneticPr fontId="31"/>
  </si>
  <si>
    <t>○○訪問看護ステーション</t>
    <rPh sb="2" eb="6">
      <t>ホウモンカンゴ</t>
    </rPh>
    <phoneticPr fontId="31"/>
  </si>
  <si>
    <t>〇</t>
  </si>
  <si>
    <t>↓入力内容</t>
    <rPh sb="1" eb="3">
      <t>ニュウリョク</t>
    </rPh>
    <rPh sb="3" eb="5">
      <t>ナイヨウ</t>
    </rPh>
    <phoneticPr fontId="31"/>
  </si>
  <si>
    <t>具体例</t>
    <rPh sb="0" eb="3">
      <t>グタイレイ</t>
    </rPh>
    <phoneticPr fontId="31"/>
  </si>
  <si>
    <t>事務職員
（１名）</t>
    <rPh sb="0" eb="4">
      <t>ジムショクイン</t>
    </rPh>
    <rPh sb="7" eb="8">
      <t>メイ</t>
    </rPh>
    <phoneticPr fontId="31"/>
  </si>
  <si>
    <t>平均</t>
    <rPh sb="0" eb="2">
      <t>ヘイキン</t>
    </rPh>
    <phoneticPr fontId="31"/>
  </si>
  <si>
    <t>計算式</t>
    <rPh sb="0" eb="3">
      <t>ケイサンシキ</t>
    </rPh>
    <phoneticPr fontId="31"/>
  </si>
  <si>
    <t>基本給（引上げ前）</t>
    <rPh sb="0" eb="3">
      <t>キホンキュウ</t>
    </rPh>
    <rPh sb="4" eb="5">
      <t>ヒ</t>
    </rPh>
    <rPh sb="5" eb="6">
      <t>ア</t>
    </rPh>
    <rPh sb="7" eb="8">
      <t>マエ</t>
    </rPh>
    <phoneticPr fontId="31"/>
  </si>
  <si>
    <t>引上げ額</t>
    <rPh sb="0" eb="1">
      <t>ヒ</t>
    </rPh>
    <rPh sb="1" eb="2">
      <t>ア</t>
    </rPh>
    <rPh sb="3" eb="4">
      <t>ガク</t>
    </rPh>
    <phoneticPr fontId="31"/>
  </si>
  <si>
    <t>引上げ割合</t>
    <rPh sb="0" eb="2">
      <t>ヒキア</t>
    </rPh>
    <rPh sb="3" eb="5">
      <t>ワリアイ</t>
    </rPh>
    <phoneticPr fontId="31"/>
  </si>
  <si>
    <t>引上げ額（2％超）</t>
    <rPh sb="0" eb="1">
      <t>ヒ</t>
    </rPh>
    <rPh sb="1" eb="2">
      <t>ア</t>
    </rPh>
    <rPh sb="3" eb="4">
      <t>ガク</t>
    </rPh>
    <rPh sb="7" eb="8">
      <t>チョウ</t>
    </rPh>
    <phoneticPr fontId="31"/>
  </si>
  <si>
    <t>引上げ割合（2％超）</t>
    <rPh sb="0" eb="2">
      <t>ヒキア</t>
    </rPh>
    <rPh sb="3" eb="5">
      <t>ワリアイ</t>
    </rPh>
    <rPh sb="8" eb="9">
      <t>チョウ</t>
    </rPh>
    <phoneticPr fontId="31"/>
  </si>
  <si>
    <t>看護職員
（7名）</t>
    <rPh sb="0" eb="4">
      <t>カンゴショクイン</t>
    </rPh>
    <rPh sb="7" eb="8">
      <t>メイ</t>
    </rPh>
    <phoneticPr fontId="31"/>
  </si>
  <si>
    <t>｛（6,800×7）＋（4,800×1）｝÷8人</t>
    <rPh sb="23" eb="24">
      <t>ニン</t>
    </rPh>
    <phoneticPr fontId="31"/>
  </si>
  <si>
    <r>
      <t>（別紙２－２）</t>
    </r>
    <r>
      <rPr>
        <b/>
        <sz val="14"/>
        <color rgb="FFFF0000"/>
        <rFont val="BIZ UDゴシック"/>
        <family val="3"/>
        <charset val="128"/>
      </rPr>
      <t>※訪看ＳＴ（施設単位）の報告</t>
    </r>
    <rPh sb="1" eb="3">
      <t>ベッシ</t>
    </rPh>
    <rPh sb="8" eb="10">
      <t>ホウカン</t>
    </rPh>
    <rPh sb="13" eb="15">
      <t>シセツ</t>
    </rPh>
    <rPh sb="15" eb="17">
      <t>タンイ</t>
    </rPh>
    <rPh sb="19" eb="21">
      <t>ホウコク</t>
    </rPh>
    <phoneticPr fontId="32"/>
  </si>
  <si>
    <r>
      <t>入力欄　（職員・職種・役職によって異なる場合は、</t>
    </r>
    <r>
      <rPr>
        <b/>
        <sz val="11"/>
        <color rgb="FFFF0000"/>
        <rFont val="BIZ UDゴシック"/>
        <family val="3"/>
        <charset val="128"/>
      </rPr>
      <t>総額を変えずに、かつ対象職員全員が同じ金額だけ改善された場合に計算しなおして入力してください</t>
    </r>
    <r>
      <rPr>
        <b/>
        <sz val="11"/>
        <color theme="1"/>
        <rFont val="BIZ UDゴシック"/>
        <family val="3"/>
        <charset val="128"/>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1"/>
  </si>
  <si>
    <r>
      <rPr>
        <b/>
        <sz val="11"/>
        <color rgb="FFFF0000"/>
        <rFont val="BIZ UDゴシック"/>
        <family val="3"/>
        <charset val="128"/>
      </rPr>
      <t xml:space="preserve">（補助金を充て、算出可能な場合のみ記載）
</t>
    </r>
    <r>
      <rPr>
        <b/>
        <sz val="11"/>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</si>
  <si>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r>
      <t>令和７年度に2.0％を上回るベースアップをすでに実施していた場合で、令和７年12月から令和８年５月までの間の当該2.0％を上回る部分に補助金を充てる場合は、別紙にて算定した金額を、上記と別に含めることが可能</t>
    </r>
    <r>
      <rPr>
        <b/>
        <sz val="14"/>
        <color rgb="FFFF0000"/>
        <rFont val="BIZ UDゴシック"/>
        <family val="3"/>
        <charset val="128"/>
      </rPr>
      <t>（割合で引き上げた場合は別紙に入力）</t>
    </r>
    <rPh sb="67" eb="70">
      <t>ホジョキン</t>
    </rPh>
    <rPh sb="71" eb="72">
      <t>ア</t>
    </rPh>
    <rPh sb="74" eb="76">
      <t>バアイ</t>
    </rPh>
    <rPh sb="86" eb="88">
      <t>キンガク</t>
    </rPh>
    <rPh sb="90" eb="92">
      <t>ジョウキ</t>
    </rPh>
    <phoneticPr fontId="31"/>
  </si>
  <si>
    <r>
      <t>看護職員等（保健師、助産師、看護師及び准看護師）の賃金改善の内容</t>
    </r>
    <r>
      <rPr>
        <b/>
        <sz val="18"/>
        <color rgb="FFFF0000"/>
        <rFont val="BIZ UDゴシック"/>
        <family val="3"/>
        <charset val="128"/>
      </rPr>
      <t>（参考）</t>
    </r>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rPh sb="33" eb="35">
      <t>サンコウ</t>
    </rPh>
    <phoneticPr fontId="31"/>
  </si>
  <si>
    <r>
      <t>事務職員の賃金改善の内容</t>
    </r>
    <r>
      <rPr>
        <b/>
        <sz val="18"/>
        <color rgb="FFFF0000"/>
        <rFont val="BIZ UDゴシック"/>
        <family val="3"/>
        <charset val="128"/>
      </rPr>
      <t>（参考）</t>
    </r>
    <rPh sb="0" eb="2">
      <t>ジム</t>
    </rPh>
    <rPh sb="2" eb="4">
      <t>ショクイン</t>
    </rPh>
    <rPh sb="5" eb="7">
      <t>チンギン</t>
    </rPh>
    <rPh sb="7" eb="9">
      <t>カイゼン</t>
    </rPh>
    <rPh sb="10" eb="12">
      <t>ナイヨウ</t>
    </rPh>
    <phoneticPr fontId="31"/>
  </si>
  <si>
    <r>
      <t>看護補助者の賃金改善の内容</t>
    </r>
    <r>
      <rPr>
        <b/>
        <sz val="18"/>
        <color rgb="FFFF0000"/>
        <rFont val="BIZ UDゴシック"/>
        <family val="3"/>
        <charset val="128"/>
      </rPr>
      <t>（参考）</t>
    </r>
    <rPh sb="0" eb="2">
      <t>カンゴ</t>
    </rPh>
    <rPh sb="2" eb="5">
      <t>ホジョシャ</t>
    </rPh>
    <rPh sb="6" eb="8">
      <t>チンギン</t>
    </rPh>
    <rPh sb="8" eb="10">
      <t>カイゼン</t>
    </rPh>
    <rPh sb="11" eb="13">
      <t>ナイヨウ</t>
    </rPh>
    <phoneticPr fontId="31"/>
  </si>
  <si>
    <r>
      <rPr>
        <b/>
        <sz val="14"/>
        <color rgb="FFFF0000"/>
        <rFont val="BIZ UDゴシック"/>
        <family val="3"/>
        <charset val="128"/>
      </rPr>
      <t xml:space="preserve">（常勤（換算しない）10人以上を雇用している場合は必ず記載）
</t>
    </r>
    <r>
      <rPr>
        <b/>
        <sz val="14"/>
        <color theme="1"/>
        <rFont val="BIZ UDゴシック"/>
        <family val="3"/>
        <charset val="128"/>
      </rPr>
      <t>リハビリ職種（理学療法士、作業療法士、言語聴覚士）の賃金改善の内容</t>
    </r>
    <r>
      <rPr>
        <b/>
        <sz val="14"/>
        <color rgb="FFFF0000"/>
        <rFont val="BIZ UDゴシック"/>
        <family val="3"/>
        <charset val="128"/>
      </rPr>
      <t>（参考）</t>
    </r>
    <rPh sb="1" eb="3">
      <t>ジョウキン</t>
    </rPh>
    <rPh sb="4" eb="6">
      <t>カンサン</t>
    </rPh>
    <rPh sb="12" eb="13">
      <t>ニン</t>
    </rPh>
    <rPh sb="13" eb="15">
      <t>イジョウ</t>
    </rPh>
    <rPh sb="16" eb="18">
      <t>コヨウ</t>
    </rPh>
    <rPh sb="22" eb="24">
      <t>バアイ</t>
    </rPh>
    <rPh sb="25" eb="26">
      <t>カナラ</t>
    </rPh>
    <rPh sb="27" eb="29">
      <t>キサイ</t>
    </rPh>
    <rPh sb="35" eb="37">
      <t>ショクシュ</t>
    </rPh>
    <rPh sb="57" eb="59">
      <t>チンギン</t>
    </rPh>
    <rPh sb="59" eb="61">
      <t>カイゼン</t>
    </rPh>
    <rPh sb="62" eb="64">
      <t>ナイヨウ</t>
    </rPh>
    <phoneticPr fontId="31"/>
  </si>
  <si>
    <r>
      <rPr>
        <b/>
        <sz val="14"/>
        <color rgb="FFFF0000"/>
        <rFont val="BIZ UDゴシック"/>
        <family val="3"/>
        <charset val="128"/>
      </rPr>
      <t xml:space="preserve">（理学療法士単独の賃金表がある場合は必ず記載）
</t>
    </r>
    <r>
      <rPr>
        <b/>
        <sz val="14"/>
        <color theme="1"/>
        <rFont val="BIZ UDゴシック"/>
        <family val="3"/>
        <charset val="128"/>
      </rPr>
      <t>理学療法士の賃金改善の内容</t>
    </r>
    <r>
      <rPr>
        <b/>
        <sz val="14"/>
        <color rgb="FFFF0000"/>
        <rFont val="BIZ UDゴシック"/>
        <family val="3"/>
        <charset val="128"/>
      </rPr>
      <t>（参考）</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1"/>
  </si>
  <si>
    <r>
      <rPr>
        <b/>
        <sz val="14"/>
        <color rgb="FFFF0000"/>
        <rFont val="BIZ UDゴシック"/>
        <family val="3"/>
        <charset val="128"/>
      </rPr>
      <t xml:space="preserve">（作業療法士単独の賃金表がある場合は必ず記載）
</t>
    </r>
    <r>
      <rPr>
        <b/>
        <sz val="14"/>
        <color theme="1"/>
        <rFont val="BIZ UDゴシック"/>
        <family val="3"/>
        <charset val="128"/>
      </rPr>
      <t>作業療法士の賃金改善の内容</t>
    </r>
    <r>
      <rPr>
        <b/>
        <sz val="14"/>
        <color rgb="FFFF0000"/>
        <rFont val="BIZ UDゴシック"/>
        <family val="3"/>
        <charset val="128"/>
      </rPr>
      <t>（参考）</t>
    </r>
    <rPh sb="18" eb="19">
      <t>カナラ</t>
    </rPh>
    <phoneticPr fontId="31"/>
  </si>
  <si>
    <r>
      <rPr>
        <b/>
        <sz val="14"/>
        <color rgb="FFFF0000"/>
        <rFont val="BIZ UDゴシック"/>
        <family val="3"/>
        <charset val="128"/>
      </rPr>
      <t xml:space="preserve">（言語聴覚士単独の賃金表がある場合は必ず記載）
</t>
    </r>
    <r>
      <rPr>
        <b/>
        <sz val="14"/>
        <color theme="1"/>
        <rFont val="BIZ UDゴシック"/>
        <family val="3"/>
        <charset val="128"/>
      </rPr>
      <t>言語聴覚士の賃金改善の内容</t>
    </r>
    <r>
      <rPr>
        <b/>
        <sz val="14"/>
        <color rgb="FFFF0000"/>
        <rFont val="BIZ UDゴシック"/>
        <family val="3"/>
        <charset val="128"/>
      </rPr>
      <t>（参考）</t>
    </r>
    <rPh sb="1" eb="3">
      <t>ゲンゴ</t>
    </rPh>
    <rPh sb="3" eb="6">
      <t>チョウカクシチンギンカイゼンナイヨウ</t>
    </rPh>
    <rPh sb="18" eb="19">
      <t>カナラ</t>
    </rPh>
    <phoneticPr fontId="31"/>
  </si>
  <si>
    <r>
      <t>（上記職種以外の職員）
その他職員の賃金改善の内容</t>
    </r>
    <r>
      <rPr>
        <b/>
        <sz val="16"/>
        <color rgb="FFFF0000"/>
        <rFont val="BIZ UDゴシック"/>
        <family val="3"/>
        <charset val="128"/>
      </rPr>
      <t>（参考）</t>
    </r>
    <r>
      <rPr>
        <b/>
        <sz val="12"/>
        <color theme="1"/>
        <rFont val="BIZ UDゴシック"/>
        <family val="3"/>
        <charset val="128"/>
      </rPr>
      <t xml:space="preserve">
</t>
    </r>
    <r>
      <rPr>
        <b/>
        <sz val="12"/>
        <color rgb="FFFF0000"/>
        <rFont val="BIZ UDゴシック"/>
        <family val="3"/>
        <charset val="128"/>
      </rPr>
      <t>※上記職種以外の職種の賃金改善状況（補助金を活用したもの）を記載してください。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48" eb="51">
      <t>ホジョキン</t>
    </rPh>
    <phoneticPr fontId="31"/>
  </si>
  <si>
    <t>❷補助対象経費（自動計算）≧❸申請額の判定（×は〇になるように基準額から減額が必要）</t>
    <rPh sb="15" eb="18">
      <t>シンセイガク</t>
    </rPh>
    <rPh sb="19" eb="21">
      <t>ハンテイ</t>
    </rPh>
    <rPh sb="31" eb="34">
      <t>キジュンガク</t>
    </rPh>
    <rPh sb="36" eb="38">
      <t>ゲンガク</t>
    </rPh>
    <rPh sb="39" eb="41">
      <t>ヒツヨウ</t>
    </rPh>
    <phoneticPr fontId="31"/>
  </si>
  <si>
    <r>
      <rPr>
        <b/>
        <sz val="12"/>
        <color rgb="FFFF0000"/>
        <rFont val="BIZ UDゴシック"/>
        <family val="3"/>
        <charset val="128"/>
      </rPr>
      <t xml:space="preserve">（補助金を充て、算出可能な場合のみ記載）
</t>
    </r>
    <r>
      <rPr>
        <b/>
        <sz val="12"/>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</si>
  <si>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r>
      <t xml:space="preserve">（別紙）
</t>
    </r>
    <r>
      <rPr>
        <b/>
        <sz val="14"/>
        <color rgb="FFFF0000"/>
        <rFont val="BIZ UDゴシック"/>
        <family val="3"/>
        <charset val="128"/>
      </rPr>
      <t>※訪問看護ステーション（施設単位）の報告</t>
    </r>
    <rPh sb="1" eb="3">
      <t>ベッシ</t>
    </rPh>
    <rPh sb="6" eb="8">
      <t>ホウモン</t>
    </rPh>
    <rPh sb="8" eb="10">
      <t>カンゴ</t>
    </rPh>
    <rPh sb="17" eb="19">
      <t>シセツ</t>
    </rPh>
    <rPh sb="19" eb="21">
      <t>タンイ</t>
    </rPh>
    <rPh sb="23" eb="25">
      <t>ホウコク</t>
    </rPh>
    <phoneticPr fontId="32"/>
  </si>
  <si>
    <r>
      <t xml:space="preserve">【2.0超部分に充てる場合の算定シート】
</t>
    </r>
    <r>
      <rPr>
        <b/>
        <sz val="11"/>
        <color rgb="FFFF0000"/>
        <rFont val="BIZ UD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1"/>
  </si>
  <si>
    <r>
      <t>　令和７年度の対象職員の</t>
    </r>
    <r>
      <rPr>
        <b/>
        <sz val="11"/>
        <color rgb="FFFF0000"/>
        <rFont val="BIZ UDゴシック"/>
        <family val="3"/>
        <charset val="128"/>
      </rPr>
      <t>基本給の引き上げ分について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1"/>
  </si>
  <si>
    <r>
      <t>　令和７年度の対象職員の</t>
    </r>
    <r>
      <rPr>
        <b/>
        <sz val="11"/>
        <color rgb="FFFF0000"/>
        <rFont val="BIZ UDゴシック"/>
        <family val="3"/>
        <charset val="128"/>
      </rPr>
      <t>毎月決まって支払われる手当の引き上げ分について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30" eb="31">
      <t>ブン</t>
    </rPh>
    <phoneticPr fontId="31"/>
  </si>
  <si>
    <t>｛（34万×7）＋（24万×1）｝÷8人</t>
    <rPh sb="4" eb="5">
      <t>マン</t>
    </rPh>
    <rPh sb="12" eb="13">
      <t>ヨロズ</t>
    </rPh>
    <rPh sb="19" eb="20">
      <t>ニン</t>
    </rPh>
    <phoneticPr fontId="31"/>
  </si>
  <si>
    <t>｛（1.36万×7）＋（0.96万×1）｝÷8人</t>
    <rPh sb="6" eb="7">
      <t>マン</t>
    </rPh>
    <rPh sb="16" eb="17">
      <t>ヨロズ</t>
    </rPh>
    <rPh sb="23" eb="24">
      <t>ニン</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</si>
</sst>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0&quot;床&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b/>
      <sz val="9"/>
      <color indexed="81"/>
      <name val="MS P ゴシック"/>
      <family val="3"/>
      <charset val="128"/>
    </font>
    <font>
      <sz val="6"/>
      <name val="MS Gothic"/>
      <family val="2"/>
      <charset val="128"/>
    </font>
    <font>
      <b/>
      <sz val="14"/>
      <color theme="1"/>
      <name val="BIZ UDゴシック"/>
      <family val="3"/>
      <charset val="128"/>
    </font>
    <font>
      <b/>
      <sz val="14"/>
      <color rgb="FFFF0000"/>
      <name val="BIZ UDゴシック"/>
      <family val="3"/>
      <charset val="128"/>
    </font>
    <font>
      <sz val="11"/>
      <color theme="1"/>
      <name val="BIZ UDゴシック"/>
      <family val="3"/>
      <charset val="128"/>
    </font>
    <font>
      <u/>
      <sz val="12"/>
      <color theme="1"/>
      <name val="BIZ UDゴシック"/>
      <family val="3"/>
      <charset val="128"/>
    </font>
    <font>
      <b/>
      <sz val="18"/>
      <color theme="1"/>
      <name val="BIZ UDゴシック"/>
      <family val="3"/>
      <charset val="128"/>
    </font>
    <font>
      <b/>
      <sz val="12"/>
      <color theme="1"/>
      <name val="BIZ UDゴシック"/>
      <family val="3"/>
      <charset val="128"/>
    </font>
    <font>
      <b/>
      <sz val="11"/>
      <color theme="1"/>
      <name val="BIZ UDゴシック"/>
      <family val="3"/>
      <charset val="128"/>
    </font>
    <font>
      <b/>
      <u/>
      <sz val="13"/>
      <color theme="1"/>
      <name val="BIZ UDゴシック"/>
      <family val="3"/>
      <charset val="128"/>
    </font>
    <font>
      <b/>
      <u/>
      <sz val="12"/>
      <color theme="1"/>
      <name val="BIZ UDゴシック"/>
      <family val="3"/>
      <charset val="128"/>
    </font>
    <font>
      <b/>
      <u/>
      <sz val="14"/>
      <color theme="1"/>
      <name val="BIZ UDゴシック"/>
      <family val="3"/>
      <charset val="128"/>
    </font>
    <font>
      <b/>
      <sz val="11"/>
      <color rgb="FFFF0000"/>
      <name val="BIZ UDゴシック"/>
      <family val="3"/>
      <charset val="128"/>
    </font>
    <font>
      <b/>
      <sz val="18"/>
      <color rgb="FFFF0000"/>
      <name val="BIZ UDゴシック"/>
      <family val="3"/>
      <charset val="128"/>
    </font>
    <font>
      <b/>
      <sz val="16"/>
      <color theme="1"/>
      <name val="BIZ UDゴシック"/>
      <family val="3"/>
      <charset val="128"/>
    </font>
    <font>
      <b/>
      <sz val="16"/>
      <color rgb="FFFF0000"/>
      <name val="BIZ UDゴシック"/>
      <family val="3"/>
      <charset val="128"/>
    </font>
    <font>
      <b/>
      <sz val="12"/>
      <color rgb="FFFF0000"/>
      <name val="BIZ UDゴシック"/>
      <family val="3"/>
      <charset val="128"/>
    </font>
    <font>
      <sz val="12"/>
      <color theme="1"/>
      <name val="BIZ UDゴシック"/>
      <family val="3"/>
      <charset val="128"/>
    </font>
    <font>
      <b/>
      <u/>
      <sz val="16"/>
      <color theme="1"/>
      <name val="BIZ UDゴシック"/>
      <family val="3"/>
      <charset val="128"/>
    </font>
    <font>
      <sz val="14"/>
      <color theme="1"/>
      <name val="BIZ UDゴシック"/>
      <family val="3"/>
      <charset val="128"/>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FFFF99"/>
        <bgColor indexed="64"/>
      </patternFill>
    </fill>
  </fills>
  <borders count="6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77">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26" borderId="7" applyNumberFormat="0" applyAlignment="0" applyProtection="0">
      <alignment vertical="center"/>
    </xf>
    <xf numFmtId="0" fontId="18" fillId="27" borderId="0" applyNumberFormat="0" applyBorder="0" applyAlignment="0" applyProtection="0">
      <alignment vertical="center"/>
    </xf>
    <xf numFmtId="0" fontId="14" fillId="28" borderId="8" applyNumberFormat="0" applyFont="0" applyAlignment="0" applyProtection="0">
      <alignment vertical="center"/>
    </xf>
    <xf numFmtId="0" fontId="19" fillId="0" borderId="9" applyNumberFormat="0" applyFill="0" applyAlignment="0" applyProtection="0">
      <alignment vertical="center"/>
    </xf>
    <xf numFmtId="0" fontId="20" fillId="29" borderId="0" applyNumberFormat="0" applyBorder="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30" borderId="15" applyNumberFormat="0" applyAlignment="0" applyProtection="0">
      <alignment vertical="center"/>
    </xf>
    <xf numFmtId="0" fontId="28" fillId="0" borderId="0" applyNumberFormat="0" applyFill="0" applyBorder="0" applyAlignment="0" applyProtection="0">
      <alignment vertical="center"/>
    </xf>
    <xf numFmtId="0" fontId="29" fillId="31" borderId="10" applyNumberFormat="0" applyAlignment="0" applyProtection="0">
      <alignment vertical="center"/>
    </xf>
    <xf numFmtId="0" fontId="30" fillId="32" borderId="0" applyNumberFormat="0" applyBorder="0" applyAlignment="0" applyProtection="0">
      <alignment vertical="center"/>
    </xf>
    <xf numFmtId="0" fontId="13" fillId="0" borderId="0">
      <alignment vertical="center"/>
    </xf>
    <xf numFmtId="0" fontId="12" fillId="0" borderId="0">
      <alignment vertical="center"/>
    </xf>
    <xf numFmtId="0" fontId="33" fillId="0" borderId="0"/>
    <xf numFmtId="38" fontId="33" fillId="0" borderId="0" applyFont="0" applyFill="0" applyBorder="0" applyAlignment="0" applyProtection="0"/>
    <xf numFmtId="0" fontId="35" fillId="0" borderId="0"/>
    <xf numFmtId="38" fontId="35" fillId="0" borderId="0" applyFont="0" applyFill="0" applyBorder="0" applyAlignment="0" applyProtection="0">
      <alignment vertical="center"/>
    </xf>
    <xf numFmtId="0" fontId="14" fillId="0" borderId="0">
      <alignment vertical="center"/>
    </xf>
    <xf numFmtId="0" fontId="14" fillId="0" borderId="0">
      <alignment vertical="center"/>
    </xf>
    <xf numFmtId="0" fontId="34" fillId="0" borderId="0">
      <alignment vertical="center"/>
    </xf>
    <xf numFmtId="38" fontId="14" fillId="0" borderId="0" applyFont="0" applyFill="0" applyBorder="0" applyAlignment="0" applyProtection="0">
      <alignment vertical="center"/>
    </xf>
    <xf numFmtId="0" fontId="36" fillId="0" borderId="0">
      <alignment vertical="center"/>
    </xf>
    <xf numFmtId="0" fontId="11" fillId="0" borderId="0">
      <alignment vertical="center"/>
    </xf>
    <xf numFmtId="38" fontId="11" fillId="0" borderId="0" applyFont="0" applyFill="0" applyBorder="0" applyAlignment="0" applyProtection="0">
      <alignment vertical="center"/>
    </xf>
    <xf numFmtId="0" fontId="36"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14"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16">
    <xf numFmtId="0" fontId="0" fillId="0" borderId="0" xfId="0">
      <alignment vertical="center"/>
    </xf>
    <xf numFmtId="0" fontId="9" fillId="0" borderId="0" xfId="57">
      <alignment vertical="center"/>
    </xf>
    <xf numFmtId="0" fontId="37" fillId="33" borderId="22" xfId="58" applyFont="1" applyFill="1" applyBorder="1">
      <alignment vertical="center"/>
    </xf>
    <xf numFmtId="0" fontId="8" fillId="34" borderId="21" xfId="58" applyFill="1" applyBorder="1">
      <alignment vertical="center"/>
    </xf>
    <xf numFmtId="0" fontId="8" fillId="0" borderId="0" xfId="58">
      <alignment vertical="center"/>
    </xf>
    <xf numFmtId="0" fontId="26" fillId="37" borderId="5" xfId="69" applyFont="1" applyFill="1" applyBorder="1" applyAlignment="1">
      <alignment vertical="center" wrapText="1"/>
    </xf>
    <xf numFmtId="0" fontId="26" fillId="35" borderId="5" xfId="69" applyFont="1" applyFill="1" applyBorder="1" applyAlignment="1">
      <alignment horizontal="center" vertical="center" wrapText="1"/>
    </xf>
    <xf numFmtId="0" fontId="26" fillId="0" borderId="5" xfId="69" applyFont="1" applyBorder="1" applyAlignment="1">
      <alignment vertical="center" wrapText="1"/>
    </xf>
    <xf numFmtId="0" fontId="26" fillId="36" borderId="3" xfId="69" applyFont="1" applyFill="1" applyBorder="1" applyAlignment="1">
      <alignment vertical="center" wrapText="1"/>
    </xf>
    <xf numFmtId="0" fontId="26" fillId="0" borderId="0" xfId="58" applyFont="1" applyAlignment="1">
      <alignment vertical="center" wrapText="1"/>
    </xf>
    <xf numFmtId="0" fontId="26" fillId="36" borderId="20" xfId="58" applyFont="1" applyFill="1" applyBorder="1" applyAlignment="1">
      <alignment vertical="center" wrapText="1"/>
    </xf>
    <xf numFmtId="0" fontId="26" fillId="36" borderId="18" xfId="58" applyFont="1" applyFill="1" applyBorder="1" applyAlignment="1">
      <alignment vertical="center" wrapText="1"/>
    </xf>
    <xf numFmtId="0" fontId="26" fillId="36" borderId="17" xfId="58" applyFont="1" applyFill="1" applyBorder="1" applyAlignment="1">
      <alignment vertical="center" wrapText="1"/>
    </xf>
    <xf numFmtId="0" fontId="40" fillId="39" borderId="0" xfId="75" applyFont="1" applyFill="1">
      <alignment vertical="center"/>
    </xf>
    <xf numFmtId="0" fontId="40" fillId="39" borderId="0" xfId="75" applyFont="1" applyFill="1" applyAlignment="1">
      <alignment horizontal="center" vertical="center"/>
    </xf>
    <xf numFmtId="0" fontId="42" fillId="39" borderId="0" xfId="75" applyFont="1" applyFill="1">
      <alignment vertical="center"/>
    </xf>
    <xf numFmtId="0" fontId="42" fillId="39" borderId="0" xfId="75" applyFont="1" applyFill="1" applyAlignment="1">
      <alignment horizontal="center" vertical="center"/>
    </xf>
    <xf numFmtId="0" fontId="43" fillId="39" borderId="0" xfId="75" applyFont="1" applyFill="1" applyProtection="1">
      <alignment vertical="center"/>
      <protection locked="0"/>
    </xf>
    <xf numFmtId="0" fontId="43" fillId="39" borderId="0" xfId="75" applyFont="1" applyFill="1" applyAlignment="1" applyProtection="1">
      <alignment horizontal="right" vertical="center"/>
      <protection locked="0"/>
    </xf>
    <xf numFmtId="0" fontId="43" fillId="37" borderId="0" xfId="75" applyFont="1" applyFill="1" applyAlignment="1">
      <alignment horizontal="right" vertical="center"/>
    </xf>
    <xf numFmtId="0" fontId="42" fillId="0" borderId="0" xfId="75" applyFont="1">
      <alignment vertical="center"/>
    </xf>
    <xf numFmtId="0" fontId="44" fillId="39" borderId="0" xfId="75" applyFont="1" applyFill="1" applyAlignment="1">
      <alignment horizontal="center" vertical="center" wrapText="1"/>
    </xf>
    <xf numFmtId="0" fontId="44" fillId="39" borderId="0" xfId="75" applyFont="1" applyFill="1" applyAlignment="1">
      <alignment horizontal="center" vertical="center"/>
    </xf>
    <xf numFmtId="0" fontId="44" fillId="37" borderId="0" xfId="75" applyFont="1" applyFill="1" applyAlignment="1">
      <alignment horizontal="center" vertical="center"/>
    </xf>
    <xf numFmtId="0" fontId="45" fillId="36" borderId="28" xfId="75" applyFont="1" applyFill="1" applyBorder="1" applyAlignment="1">
      <alignment horizontal="center" vertical="center"/>
    </xf>
    <xf numFmtId="0" fontId="46" fillId="36" borderId="28" xfId="75" applyFont="1" applyFill="1" applyBorder="1" applyAlignment="1">
      <alignment horizontal="center" vertical="center"/>
    </xf>
    <xf numFmtId="0" fontId="45" fillId="37" borderId="0" xfId="75" applyFont="1" applyFill="1" applyAlignment="1">
      <alignment horizontal="center" vertical="center"/>
    </xf>
    <xf numFmtId="0" fontId="47" fillId="39" borderId="0" xfId="75" applyFont="1" applyFill="1" applyProtection="1">
      <alignment vertical="center"/>
      <protection locked="0"/>
    </xf>
    <xf numFmtId="0" fontId="48" fillId="39" borderId="0" xfId="75" applyFont="1" applyFill="1" applyAlignment="1" applyProtection="1">
      <alignment horizontal="center" vertical="center"/>
      <protection locked="0"/>
    </xf>
    <xf numFmtId="0" fontId="48" fillId="36" borderId="0" xfId="75" applyFont="1" applyFill="1" applyAlignment="1" applyProtection="1">
      <alignment horizontal="right" vertical="center"/>
      <protection locked="0"/>
    </xf>
    <xf numFmtId="176" fontId="49" fillId="36" borderId="63" xfId="68" applyNumberFormat="1" applyFont="1" applyFill="1" applyBorder="1" applyAlignment="1" applyProtection="1">
      <alignment horizontal="right" vertical="center" shrinkToFit="1"/>
    </xf>
    <xf numFmtId="176" fontId="49" fillId="37" borderId="0" xfId="68" applyNumberFormat="1" applyFont="1" applyFill="1" applyBorder="1" applyAlignment="1" applyProtection="1">
      <alignment horizontal="right" vertical="center" shrinkToFit="1"/>
    </xf>
    <xf numFmtId="176" fontId="49" fillId="36" borderId="0" xfId="68" applyNumberFormat="1" applyFont="1" applyFill="1" applyAlignment="1" applyProtection="1">
      <alignment horizontal="right" vertical="center" shrinkToFit="1"/>
      <protection locked="0"/>
    </xf>
    <xf numFmtId="0" fontId="47" fillId="39" borderId="0" xfId="75" applyFont="1" applyFill="1">
      <alignment vertical="center"/>
    </xf>
    <xf numFmtId="0" fontId="47" fillId="39" borderId="0" xfId="69" applyFont="1" applyFill="1" applyProtection="1">
      <alignment vertical="center"/>
      <protection locked="0"/>
    </xf>
    <xf numFmtId="176" fontId="49" fillId="36" borderId="64" xfId="68" applyNumberFormat="1" applyFont="1" applyFill="1" applyBorder="1" applyAlignment="1" applyProtection="1">
      <alignment horizontal="right" vertical="center" shrinkToFit="1"/>
    </xf>
    <xf numFmtId="176" fontId="49" fillId="36" borderId="0" xfId="68" applyNumberFormat="1" applyFont="1" applyFill="1" applyAlignment="1" applyProtection="1">
      <alignment horizontal="center" vertical="center"/>
      <protection locked="0"/>
    </xf>
    <xf numFmtId="176" fontId="49" fillId="36" borderId="0" xfId="75" applyNumberFormat="1" applyFont="1" applyFill="1" applyAlignment="1" applyProtection="1">
      <alignment horizontal="center" vertical="center"/>
      <protection locked="0"/>
    </xf>
    <xf numFmtId="0" fontId="48" fillId="39" borderId="0" xfId="75" applyFont="1" applyFill="1" applyProtection="1">
      <alignment vertical="center"/>
      <protection locked="0"/>
    </xf>
    <xf numFmtId="176" fontId="48" fillId="36" borderId="0" xfId="68" applyNumberFormat="1" applyFont="1" applyFill="1" applyAlignment="1" applyProtection="1">
      <alignment horizontal="right" vertical="center"/>
      <protection locked="0"/>
    </xf>
    <xf numFmtId="176" fontId="48" fillId="37" borderId="0" xfId="68" applyNumberFormat="1" applyFont="1" applyFill="1" applyBorder="1" applyAlignment="1" applyProtection="1">
      <alignment horizontal="right" vertical="center"/>
    </xf>
    <xf numFmtId="0" fontId="46" fillId="38" borderId="5" xfId="75" applyFont="1" applyFill="1" applyBorder="1" applyAlignment="1">
      <alignment horizontal="center" vertical="center" wrapText="1"/>
    </xf>
    <xf numFmtId="0" fontId="44" fillId="37" borderId="65" xfId="75" applyFont="1" applyFill="1" applyBorder="1" applyAlignment="1">
      <alignment horizontal="center" vertical="center" wrapText="1"/>
    </xf>
    <xf numFmtId="0" fontId="44" fillId="37" borderId="5" xfId="72" applyFont="1" applyFill="1" applyBorder="1" applyAlignment="1">
      <alignment horizontal="center" vertical="top" wrapText="1"/>
    </xf>
    <xf numFmtId="0" fontId="46" fillId="37" borderId="5" xfId="72" applyFont="1" applyFill="1" applyBorder="1" applyAlignment="1">
      <alignment horizontal="center" vertical="top" wrapText="1"/>
    </xf>
    <xf numFmtId="0" fontId="44" fillId="37" borderId="66" xfId="75" applyFont="1" applyFill="1" applyBorder="1" applyAlignment="1">
      <alignment horizontal="center" vertical="top" wrapText="1"/>
    </xf>
    <xf numFmtId="0" fontId="46" fillId="0" borderId="5" xfId="69" applyFont="1" applyBorder="1" applyAlignment="1">
      <alignment vertical="center" wrapText="1"/>
    </xf>
    <xf numFmtId="177" fontId="40" fillId="35" borderId="5" xfId="69" applyNumberFormat="1" applyFont="1" applyFill="1" applyBorder="1" applyAlignment="1" applyProtection="1">
      <alignment horizontal="center" vertical="center" wrapText="1"/>
      <protection locked="0"/>
    </xf>
    <xf numFmtId="176" fontId="40" fillId="35" borderId="5" xfId="69" applyNumberFormat="1" applyFont="1" applyFill="1" applyBorder="1" applyAlignment="1" applyProtection="1">
      <alignment horizontal="center" vertical="center" wrapText="1"/>
      <protection locked="0"/>
    </xf>
    <xf numFmtId="180" fontId="40" fillId="35" borderId="5" xfId="69" applyNumberFormat="1" applyFont="1" applyFill="1" applyBorder="1" applyAlignment="1" applyProtection="1">
      <alignment horizontal="center" vertical="center" wrapText="1"/>
      <protection locked="0"/>
    </xf>
    <xf numFmtId="0" fontId="46" fillId="39" borderId="3" xfId="69" applyFont="1" applyFill="1" applyBorder="1" applyAlignment="1">
      <alignment vertical="center" wrapText="1"/>
    </xf>
    <xf numFmtId="177" fontId="46" fillId="39" borderId="1" xfId="69" applyNumberFormat="1" applyFont="1" applyFill="1" applyBorder="1" applyAlignment="1">
      <alignment horizontal="center" vertical="center" wrapText="1"/>
    </xf>
    <xf numFmtId="176" fontId="46" fillId="39" borderId="1" xfId="69" applyNumberFormat="1" applyFont="1" applyFill="1" applyBorder="1" applyAlignment="1">
      <alignment horizontal="center" vertical="center" wrapText="1"/>
    </xf>
    <xf numFmtId="180" fontId="46" fillId="39" borderId="2" xfId="69" applyNumberFormat="1" applyFont="1" applyFill="1" applyBorder="1" applyAlignment="1">
      <alignment horizontal="center" vertical="center" wrapText="1"/>
    </xf>
    <xf numFmtId="176" fontId="40" fillId="0" borderId="5" xfId="69" applyNumberFormat="1" applyFont="1" applyBorder="1" applyAlignment="1">
      <alignment horizontal="center" vertical="center" wrapText="1"/>
    </xf>
    <xf numFmtId="176" fontId="40" fillId="37" borderId="65" xfId="75" applyNumberFormat="1" applyFont="1" applyFill="1" applyBorder="1" applyAlignment="1">
      <alignment horizontal="center" vertical="center" wrapText="1"/>
    </xf>
    <xf numFmtId="0" fontId="46" fillId="0" borderId="5" xfId="75" applyFont="1" applyBorder="1" applyAlignment="1">
      <alignment vertical="center" wrapText="1"/>
    </xf>
    <xf numFmtId="179" fontId="46" fillId="35" borderId="5" xfId="75" applyNumberFormat="1" applyFont="1" applyFill="1" applyBorder="1" applyAlignment="1" applyProtection="1">
      <alignment horizontal="center" vertical="center" wrapText="1"/>
      <protection locked="0"/>
    </xf>
    <xf numFmtId="179" fontId="46" fillId="39" borderId="2" xfId="69" applyNumberFormat="1" applyFont="1" applyFill="1" applyBorder="1" applyAlignment="1">
      <alignment horizontal="center" vertical="center" wrapText="1"/>
    </xf>
    <xf numFmtId="176" fontId="40" fillId="37" borderId="67" xfId="75" applyNumberFormat="1" applyFont="1" applyFill="1" applyBorder="1" applyAlignment="1">
      <alignment horizontal="center" vertical="center" wrapText="1"/>
    </xf>
    <xf numFmtId="0" fontId="41" fillId="37" borderId="0" xfId="75" applyFont="1" applyFill="1" applyAlignment="1">
      <alignment horizontal="center" vertical="center" wrapText="1"/>
    </xf>
    <xf numFmtId="0" fontId="44" fillId="37" borderId="5" xfId="75" applyFont="1" applyFill="1" applyBorder="1" applyAlignment="1">
      <alignment vertical="center" wrapText="1"/>
    </xf>
    <xf numFmtId="0" fontId="46" fillId="37" borderId="5" xfId="75" applyFont="1" applyFill="1" applyBorder="1" applyAlignment="1">
      <alignment horizontal="center" vertical="center" wrapText="1"/>
    </xf>
    <xf numFmtId="0" fontId="44" fillId="37" borderId="66" xfId="75" applyFont="1" applyFill="1" applyBorder="1" applyAlignment="1">
      <alignment horizontal="center" vertical="center" wrapText="1"/>
    </xf>
    <xf numFmtId="0" fontId="40" fillId="37" borderId="5" xfId="75" applyFont="1" applyFill="1" applyBorder="1" applyAlignment="1">
      <alignment vertical="center" wrapText="1"/>
    </xf>
    <xf numFmtId="0" fontId="42" fillId="37" borderId="0" xfId="75" applyFont="1" applyFill="1">
      <alignment vertical="center"/>
    </xf>
    <xf numFmtId="177" fontId="46" fillId="35" borderId="5" xfId="69" applyNumberFormat="1" applyFont="1" applyFill="1" applyBorder="1" applyAlignment="1" applyProtection="1">
      <alignment horizontal="center" vertical="center" wrapText="1"/>
      <protection locked="0"/>
    </xf>
    <xf numFmtId="176" fontId="46" fillId="35" borderId="5" xfId="69" applyNumberFormat="1" applyFont="1" applyFill="1" applyBorder="1" applyAlignment="1" applyProtection="1">
      <alignment horizontal="center" vertical="center" wrapText="1"/>
      <protection locked="0"/>
    </xf>
    <xf numFmtId="180" fontId="46" fillId="35" borderId="5" xfId="69" applyNumberFormat="1" applyFont="1" applyFill="1" applyBorder="1" applyAlignment="1" applyProtection="1">
      <alignment horizontal="center" vertical="center" wrapText="1"/>
      <protection locked="0"/>
    </xf>
    <xf numFmtId="176" fontId="46" fillId="0" borderId="5" xfId="69" applyNumberFormat="1" applyFont="1" applyBorder="1" applyAlignment="1">
      <alignment horizontal="center" vertical="center" wrapText="1"/>
    </xf>
    <xf numFmtId="0" fontId="52" fillId="37" borderId="5" xfId="72" applyFont="1" applyFill="1" applyBorder="1" applyAlignment="1">
      <alignment vertical="center" wrapText="1"/>
    </xf>
    <xf numFmtId="0" fontId="42" fillId="0" borderId="0" xfId="75" applyFont="1" applyAlignment="1">
      <alignment horizontal="center" vertical="center"/>
    </xf>
    <xf numFmtId="0" fontId="42" fillId="35" borderId="0" xfId="75" applyFont="1" applyFill="1" applyAlignment="1">
      <alignment horizontal="center" vertical="center"/>
    </xf>
    <xf numFmtId="0" fontId="47" fillId="39" borderId="0" xfId="75" applyFont="1" applyFill="1" applyAlignment="1" applyProtection="1">
      <alignment horizontal="right" vertical="center"/>
      <protection locked="0"/>
    </xf>
    <xf numFmtId="0" fontId="48" fillId="42" borderId="0" xfId="75" applyFont="1" applyFill="1" applyAlignment="1" applyProtection="1">
      <alignment horizontal="right" vertical="center"/>
      <protection locked="0"/>
    </xf>
    <xf numFmtId="0" fontId="40" fillId="42" borderId="0" xfId="75" applyFont="1" applyFill="1" applyAlignment="1" applyProtection="1">
      <alignment horizontal="right" vertical="center"/>
      <protection locked="0"/>
    </xf>
    <xf numFmtId="176" fontId="40" fillId="36" borderId="0" xfId="68" applyNumberFormat="1" applyFont="1" applyFill="1" applyBorder="1" applyAlignment="1" applyProtection="1">
      <alignment horizontal="center" vertical="center"/>
    </xf>
    <xf numFmtId="176" fontId="40" fillId="42" borderId="0" xfId="75" applyNumberFormat="1" applyFont="1" applyFill="1" applyAlignment="1" applyProtection="1">
      <alignment horizontal="center" vertical="center"/>
      <protection locked="0"/>
    </xf>
    <xf numFmtId="0" fontId="45" fillId="0" borderId="5" xfId="69" applyFont="1" applyBorder="1" applyAlignment="1">
      <alignment vertical="center" wrapText="1"/>
    </xf>
    <xf numFmtId="0" fontId="45" fillId="0" borderId="5" xfId="75" applyFont="1" applyBorder="1" applyAlignment="1">
      <alignment vertical="center" wrapText="1"/>
    </xf>
    <xf numFmtId="0" fontId="49" fillId="39" borderId="0" xfId="75" applyFont="1" applyFill="1" applyProtection="1">
      <alignment vertical="center"/>
      <protection locked="0"/>
    </xf>
    <xf numFmtId="0" fontId="49" fillId="39" borderId="0" xfId="75" applyFont="1" applyFill="1">
      <alignment vertical="center"/>
    </xf>
    <xf numFmtId="176" fontId="49" fillId="42" borderId="64" xfId="68" applyNumberFormat="1" applyFont="1" applyFill="1" applyBorder="1" applyAlignment="1" applyProtection="1">
      <alignment horizontal="right" vertical="center" shrinkToFit="1"/>
      <protection locked="0"/>
    </xf>
    <xf numFmtId="0" fontId="55" fillId="0" borderId="0" xfId="75" applyFont="1">
      <alignment vertical="center"/>
    </xf>
    <xf numFmtId="0" fontId="55" fillId="0" borderId="0" xfId="75" applyFont="1" applyProtection="1">
      <alignment vertical="center"/>
      <protection locked="0"/>
    </xf>
    <xf numFmtId="0" fontId="56" fillId="0" borderId="0" xfId="75" applyFont="1">
      <alignment vertical="center"/>
    </xf>
    <xf numFmtId="0" fontId="52" fillId="0" borderId="0" xfId="75" applyFont="1">
      <alignment vertical="center"/>
    </xf>
    <xf numFmtId="0" fontId="55" fillId="0" borderId="29" xfId="75" applyFont="1" applyBorder="1">
      <alignment vertical="center"/>
    </xf>
    <xf numFmtId="0" fontId="55" fillId="0" borderId="30" xfId="75" applyFont="1" applyBorder="1">
      <alignment vertical="center"/>
    </xf>
    <xf numFmtId="0" fontId="55" fillId="0" borderId="31" xfId="75" applyFont="1" applyBorder="1">
      <alignment vertical="center"/>
    </xf>
    <xf numFmtId="0" fontId="55" fillId="0" borderId="32" xfId="75" applyFont="1" applyBorder="1">
      <alignment vertical="center"/>
    </xf>
    <xf numFmtId="0" fontId="55" fillId="0" borderId="5" xfId="75" applyFont="1" applyBorder="1" applyAlignment="1">
      <alignment horizontal="center" vertical="center" wrapText="1"/>
    </xf>
    <xf numFmtId="0" fontId="55" fillId="0" borderId="0" xfId="75" applyFont="1" applyAlignment="1">
      <alignment horizontal="center" vertical="center"/>
    </xf>
    <xf numFmtId="0" fontId="55" fillId="0" borderId="5" xfId="75" applyFont="1" applyBorder="1" applyAlignment="1">
      <alignment horizontal="center" vertical="center"/>
    </xf>
    <xf numFmtId="0" fontId="55" fillId="0" borderId="33" xfId="75" applyFont="1" applyBorder="1">
      <alignment vertical="center"/>
    </xf>
    <xf numFmtId="181" fontId="57" fillId="0" borderId="5" xfId="75" applyNumberFormat="1" applyFont="1" applyBorder="1">
      <alignment vertical="center"/>
    </xf>
    <xf numFmtId="176" fontId="57" fillId="0" borderId="5" xfId="75" applyNumberFormat="1" applyFont="1" applyBorder="1">
      <alignment vertical="center"/>
    </xf>
    <xf numFmtId="176" fontId="57" fillId="35" borderId="5" xfId="75" applyNumberFormat="1" applyFont="1" applyFill="1" applyBorder="1">
      <alignment vertical="center"/>
    </xf>
    <xf numFmtId="181" fontId="55" fillId="0" borderId="0" xfId="75" applyNumberFormat="1" applyFont="1">
      <alignment vertical="center"/>
    </xf>
    <xf numFmtId="176" fontId="55" fillId="0" borderId="0" xfId="75" applyNumberFormat="1" applyFont="1">
      <alignment vertical="center"/>
    </xf>
    <xf numFmtId="181" fontId="57" fillId="35" borderId="5" xfId="75" applyNumberFormat="1" applyFont="1" applyFill="1" applyBorder="1" applyProtection="1">
      <alignment vertical="center"/>
      <protection locked="0"/>
    </xf>
    <xf numFmtId="176" fontId="55" fillId="0" borderId="0" xfId="76" applyNumberFormat="1" applyFont="1" applyFill="1" applyBorder="1" applyProtection="1">
      <alignment vertical="center"/>
    </xf>
    <xf numFmtId="0" fontId="55" fillId="0" borderId="34" xfId="75" applyFont="1" applyBorder="1">
      <alignment vertical="center"/>
    </xf>
    <xf numFmtId="181" fontId="55" fillId="0" borderId="35" xfId="75" applyNumberFormat="1" applyFont="1" applyBorder="1">
      <alignment vertical="center"/>
    </xf>
    <xf numFmtId="0" fontId="55" fillId="0" borderId="35" xfId="75" applyFont="1" applyBorder="1">
      <alignment vertical="center"/>
    </xf>
    <xf numFmtId="176" fontId="55" fillId="0" borderId="35" xfId="76" applyNumberFormat="1" applyFont="1" applyFill="1" applyBorder="1" applyProtection="1">
      <alignment vertical="center"/>
    </xf>
    <xf numFmtId="0" fontId="55" fillId="0" borderId="36" xfId="75" applyFont="1" applyBorder="1">
      <alignment vertical="center"/>
    </xf>
    <xf numFmtId="0" fontId="45" fillId="0" borderId="29" xfId="75" applyFont="1" applyBorder="1">
      <alignment vertical="center"/>
    </xf>
    <xf numFmtId="0" fontId="55" fillId="0" borderId="5" xfId="75" applyFont="1" applyBorder="1" applyAlignment="1">
      <alignment horizontal="left" vertical="center" wrapText="1"/>
    </xf>
    <xf numFmtId="0" fontId="55" fillId="0" borderId="28" xfId="75" applyFont="1" applyBorder="1" applyAlignment="1" applyProtection="1">
      <alignment horizontal="center" vertical="center"/>
      <protection locked="0"/>
    </xf>
    <xf numFmtId="181" fontId="41" fillId="0" borderId="35" xfId="75" applyNumberFormat="1" applyFont="1" applyBorder="1" applyAlignment="1" applyProtection="1">
      <alignment horizontal="left" vertical="center"/>
      <protection hidden="1"/>
    </xf>
    <xf numFmtId="0" fontId="52" fillId="0" borderId="35" xfId="75" applyFont="1" applyBorder="1" applyAlignment="1">
      <alignment horizontal="center" vertical="center"/>
    </xf>
    <xf numFmtId="0" fontId="40" fillId="0" borderId="0" xfId="75" applyFont="1" applyAlignment="1">
      <alignment vertical="center" wrapText="1"/>
    </xf>
    <xf numFmtId="0" fontId="43" fillId="0" borderId="0" xfId="75" applyFont="1" applyAlignment="1" applyProtection="1">
      <alignment horizontal="right" vertical="center"/>
      <protection locked="0"/>
    </xf>
    <xf numFmtId="0" fontId="43" fillId="40" borderId="0" xfId="75" applyFont="1" applyFill="1" applyAlignment="1">
      <alignment horizontal="right" vertical="center"/>
    </xf>
    <xf numFmtId="0" fontId="46" fillId="40" borderId="37" xfId="75" applyFont="1" applyFill="1" applyBorder="1" applyAlignment="1">
      <alignment horizontal="center" vertical="center" wrapText="1"/>
    </xf>
    <xf numFmtId="0" fontId="46" fillId="37" borderId="5" xfId="75" applyFont="1" applyFill="1" applyBorder="1" applyAlignment="1">
      <alignment vertical="center" wrapText="1"/>
    </xf>
    <xf numFmtId="0" fontId="46" fillId="40" borderId="26" xfId="75" applyFont="1" applyFill="1" applyBorder="1" applyAlignment="1">
      <alignment horizontal="center" vertical="center" wrapText="1"/>
    </xf>
    <xf numFmtId="176" fontId="40" fillId="35" borderId="5" xfId="75" applyNumberFormat="1" applyFont="1" applyFill="1" applyBorder="1" applyAlignment="1" applyProtection="1">
      <alignment horizontal="center" vertical="center" wrapText="1"/>
      <protection locked="0"/>
    </xf>
    <xf numFmtId="178" fontId="40" fillId="0" borderId="5" xfId="71" applyNumberFormat="1" applyFont="1" applyBorder="1" applyAlignment="1">
      <alignment horizontal="center" vertical="center" wrapText="1"/>
    </xf>
    <xf numFmtId="176" fontId="40" fillId="0" borderId="5" xfId="71" applyNumberFormat="1" applyFont="1" applyBorder="1" applyAlignment="1">
      <alignment horizontal="center" vertical="center" wrapText="1"/>
    </xf>
    <xf numFmtId="176" fontId="40" fillId="35" borderId="5" xfId="71" applyNumberFormat="1" applyFont="1" applyFill="1" applyBorder="1" applyAlignment="1" applyProtection="1">
      <alignment horizontal="center" vertical="center" wrapText="1"/>
      <protection locked="0"/>
    </xf>
    <xf numFmtId="180" fontId="40" fillId="35" borderId="5" xfId="71" applyNumberFormat="1" applyFont="1" applyFill="1" applyBorder="1" applyAlignment="1" applyProtection="1">
      <alignment horizontal="center" vertical="center" wrapText="1"/>
      <protection locked="0"/>
    </xf>
    <xf numFmtId="177" fontId="40" fillId="35" borderId="5" xfId="71" applyNumberFormat="1" applyFont="1" applyFill="1" applyBorder="1" applyAlignment="1" applyProtection="1">
      <alignment horizontal="center" vertical="center" wrapText="1"/>
      <protection locked="0"/>
    </xf>
    <xf numFmtId="176" fontId="40" fillId="0" borderId="5" xfId="75" applyNumberFormat="1" applyFont="1" applyBorder="1" applyAlignment="1">
      <alignment horizontal="center" vertical="center" wrapText="1"/>
    </xf>
    <xf numFmtId="176" fontId="40" fillId="40" borderId="5" xfId="75" applyNumberFormat="1" applyFont="1" applyFill="1" applyBorder="1" applyAlignment="1">
      <alignment horizontal="center" vertical="center" wrapText="1"/>
    </xf>
    <xf numFmtId="176" fontId="40" fillId="0" borderId="5" xfId="75" applyNumberFormat="1" applyFont="1" applyBorder="1" applyAlignment="1" applyProtection="1">
      <alignment horizontal="center" vertical="center" wrapText="1"/>
      <protection locked="0"/>
    </xf>
    <xf numFmtId="0" fontId="42" fillId="40" borderId="27" xfId="75" applyFont="1" applyFill="1" applyBorder="1" applyAlignment="1">
      <alignment horizontal="left" vertical="center"/>
    </xf>
    <xf numFmtId="0" fontId="42" fillId="40" borderId="0" xfId="75" applyFont="1" applyFill="1">
      <alignment vertical="center"/>
    </xf>
    <xf numFmtId="0" fontId="46" fillId="39" borderId="0" xfId="75" applyFont="1" applyFill="1" applyAlignment="1">
      <alignment horizontal="right" vertical="center"/>
    </xf>
    <xf numFmtId="0" fontId="42" fillId="39" borderId="0" xfId="75" applyFont="1" applyFill="1" applyAlignment="1">
      <alignment vertical="center" wrapText="1"/>
    </xf>
    <xf numFmtId="0" fontId="46" fillId="39" borderId="0" xfId="75" applyFont="1" applyFill="1" applyAlignment="1">
      <alignment vertical="center" wrapText="1"/>
    </xf>
    <xf numFmtId="0" fontId="41" fillId="39" borderId="0" xfId="75" applyFont="1" applyFill="1" applyAlignment="1">
      <alignment horizontal="center" vertical="center"/>
    </xf>
    <xf numFmtId="0" fontId="41" fillId="41" borderId="38" xfId="75" applyFont="1" applyFill="1" applyBorder="1">
      <alignment vertical="center"/>
    </xf>
    <xf numFmtId="0" fontId="57" fillId="41" borderId="39" xfId="75" applyFont="1" applyFill="1" applyBorder="1" applyAlignment="1">
      <alignment horizontal="center" vertical="center" wrapText="1"/>
    </xf>
    <xf numFmtId="0" fontId="57" fillId="41" borderId="40" xfId="75" applyFont="1" applyFill="1" applyBorder="1" applyAlignment="1">
      <alignment horizontal="center" vertical="center" wrapText="1"/>
    </xf>
    <xf numFmtId="0" fontId="40" fillId="41" borderId="41" xfId="75" applyFont="1" applyFill="1" applyBorder="1" applyAlignment="1">
      <alignment horizontal="center" vertical="center"/>
    </xf>
    <xf numFmtId="0" fontId="42" fillId="0" borderId="44" xfId="75" applyFont="1" applyBorder="1" applyAlignment="1">
      <alignment vertical="center" shrinkToFit="1"/>
    </xf>
    <xf numFmtId="38" fontId="57" fillId="0" borderId="45" xfId="68" applyFont="1" applyBorder="1" applyAlignment="1">
      <alignment horizontal="center" vertical="center"/>
    </xf>
    <xf numFmtId="38" fontId="57" fillId="0" borderId="46" xfId="68" applyFont="1" applyBorder="1" applyAlignment="1">
      <alignment horizontal="center" vertical="center"/>
    </xf>
    <xf numFmtId="38" fontId="40" fillId="0" borderId="47" xfId="68" applyFont="1" applyBorder="1" applyAlignment="1">
      <alignment horizontal="center" vertical="center"/>
    </xf>
    <xf numFmtId="0" fontId="42" fillId="0" borderId="50" xfId="75" applyFont="1" applyBorder="1" applyAlignment="1">
      <alignment vertical="center" shrinkToFit="1"/>
    </xf>
    <xf numFmtId="38" fontId="57" fillId="0" borderId="51" xfId="68" applyFont="1" applyBorder="1" applyAlignment="1">
      <alignment horizontal="center" vertical="center"/>
    </xf>
    <xf numFmtId="38" fontId="57" fillId="0" borderId="52" xfId="68" applyFont="1" applyBorder="1" applyAlignment="1">
      <alignment horizontal="center" vertical="center"/>
    </xf>
    <xf numFmtId="38" fontId="40" fillId="0" borderId="53" xfId="68" applyFont="1" applyBorder="1" applyAlignment="1">
      <alignment horizontal="center" vertical="center"/>
    </xf>
    <xf numFmtId="178" fontId="57" fillId="0" borderId="51" xfId="71" applyNumberFormat="1" applyFont="1" applyBorder="1" applyAlignment="1">
      <alignment horizontal="center" vertical="center"/>
    </xf>
    <xf numFmtId="178" fontId="57" fillId="0" borderId="52" xfId="71" applyNumberFormat="1" applyFont="1" applyBorder="1" applyAlignment="1">
      <alignment horizontal="center" vertical="center"/>
    </xf>
    <xf numFmtId="178" fontId="40" fillId="0" borderId="53" xfId="71" applyNumberFormat="1" applyFont="1" applyBorder="1" applyAlignment="1">
      <alignment horizontal="center" vertical="center"/>
    </xf>
    <xf numFmtId="0" fontId="42" fillId="0" borderId="58" xfId="75" applyFont="1" applyBorder="1" applyAlignment="1">
      <alignment vertical="center" shrinkToFit="1"/>
    </xf>
    <xf numFmtId="178" fontId="57" fillId="0" borderId="59" xfId="71" applyNumberFormat="1" applyFont="1" applyBorder="1" applyAlignment="1">
      <alignment horizontal="center" vertical="center"/>
    </xf>
    <xf numFmtId="178" fontId="40" fillId="0" borderId="60" xfId="71" applyNumberFormat="1" applyFont="1" applyBorder="1" applyAlignment="1">
      <alignment horizontal="center" vertical="center"/>
    </xf>
    <xf numFmtId="0" fontId="45" fillId="37" borderId="5" xfId="75" applyFont="1" applyFill="1" applyBorder="1" applyAlignment="1">
      <alignment vertical="center" wrapText="1"/>
    </xf>
    <xf numFmtId="0" fontId="45" fillId="37" borderId="5" xfId="75" applyFont="1" applyFill="1" applyBorder="1" applyAlignment="1">
      <alignment horizontal="center" vertical="center" wrapText="1"/>
    </xf>
    <xf numFmtId="176" fontId="40" fillId="35" borderId="3" xfId="69" applyNumberFormat="1" applyFont="1" applyFill="1" applyBorder="1" applyAlignment="1" applyProtection="1">
      <alignment horizontal="center" vertical="center" wrapText="1"/>
      <protection locked="0"/>
    </xf>
    <xf numFmtId="176" fontId="40" fillId="35" borderId="2" xfId="69" applyNumberFormat="1" applyFont="1" applyFill="1" applyBorder="1" applyAlignment="1" applyProtection="1">
      <alignment horizontal="center" vertical="center" wrapText="1"/>
      <protection locked="0"/>
    </xf>
    <xf numFmtId="0" fontId="40" fillId="0" borderId="23" xfId="69" applyFont="1" applyBorder="1" applyAlignment="1" applyProtection="1">
      <alignment horizontal="center" vertical="center" wrapText="1"/>
      <protection locked="0"/>
    </xf>
    <xf numFmtId="0" fontId="40" fillId="0" borderId="25" xfId="69" applyFont="1" applyBorder="1" applyAlignment="1" applyProtection="1">
      <alignment horizontal="center" vertical="center" wrapText="1"/>
      <protection locked="0"/>
    </xf>
    <xf numFmtId="176" fontId="40" fillId="0" borderId="23" xfId="69" applyNumberFormat="1" applyFont="1" applyBorder="1" applyAlignment="1" applyProtection="1">
      <alignment horizontal="center" vertical="center" wrapText="1"/>
      <protection locked="0"/>
    </xf>
    <xf numFmtId="176" fontId="40" fillId="0" borderId="25" xfId="69" applyNumberFormat="1" applyFont="1" applyBorder="1" applyAlignment="1" applyProtection="1">
      <alignment horizontal="center" vertical="center" wrapText="1"/>
      <protection locked="0"/>
    </xf>
    <xf numFmtId="0" fontId="41" fillId="38" borderId="3" xfId="69" applyFont="1" applyFill="1" applyBorder="1" applyAlignment="1">
      <alignment horizontal="center" vertical="center" wrapText="1"/>
    </xf>
    <xf numFmtId="0" fontId="41" fillId="38" borderId="1" xfId="69" applyFont="1" applyFill="1" applyBorder="1" applyAlignment="1">
      <alignment horizontal="center" vertical="center" wrapText="1"/>
    </xf>
    <xf numFmtId="0" fontId="41" fillId="38" borderId="2" xfId="69" applyFont="1" applyFill="1" applyBorder="1" applyAlignment="1">
      <alignment horizontal="center" vertical="center" wrapText="1"/>
    </xf>
    <xf numFmtId="0" fontId="44" fillId="39" borderId="0" xfId="75" applyFont="1" applyFill="1" applyAlignment="1">
      <alignment horizontal="center" vertical="center" wrapText="1"/>
    </xf>
    <xf numFmtId="0" fontId="44" fillId="39" borderId="0" xfId="75" applyFont="1" applyFill="1" applyAlignment="1">
      <alignment horizontal="center" vertical="center"/>
    </xf>
    <xf numFmtId="0" fontId="44" fillId="38" borderId="5" xfId="69" applyFont="1" applyFill="1" applyBorder="1" applyAlignment="1">
      <alignment horizontal="center" vertical="center" wrapText="1"/>
    </xf>
    <xf numFmtId="0" fontId="44" fillId="38" borderId="26" xfId="69" applyFont="1" applyFill="1" applyBorder="1" applyAlignment="1">
      <alignment horizontal="center" vertical="center" wrapText="1"/>
    </xf>
    <xf numFmtId="0" fontId="46" fillId="0" borderId="23" xfId="69" applyFont="1" applyBorder="1" applyAlignment="1">
      <alignment horizontal="center" vertical="center" wrapText="1"/>
    </xf>
    <xf numFmtId="0" fontId="46" fillId="0" borderId="24" xfId="69" applyFont="1" applyBorder="1" applyAlignment="1">
      <alignment horizontal="center" vertical="center" wrapText="1"/>
    </xf>
    <xf numFmtId="0" fontId="46" fillId="0" borderId="25" xfId="69" applyFont="1" applyBorder="1" applyAlignment="1">
      <alignment horizontal="center" vertical="center" wrapText="1"/>
    </xf>
    <xf numFmtId="0" fontId="46" fillId="0" borderId="3" xfId="69" applyFont="1" applyBorder="1" applyAlignment="1">
      <alignment horizontal="left" vertical="center" wrapText="1"/>
    </xf>
    <xf numFmtId="0" fontId="46" fillId="0" borderId="1" xfId="69" applyFont="1" applyBorder="1" applyAlignment="1">
      <alignment horizontal="left" vertical="center" wrapText="1"/>
    </xf>
    <xf numFmtId="0" fontId="46" fillId="38" borderId="3" xfId="75" applyFont="1" applyFill="1" applyBorder="1" applyAlignment="1">
      <alignment horizontal="center" vertical="center" wrapText="1"/>
    </xf>
    <xf numFmtId="0" fontId="46" fillId="38" borderId="1" xfId="75" applyFont="1" applyFill="1" applyBorder="1" applyAlignment="1">
      <alignment horizontal="center" vertical="center" wrapText="1"/>
    </xf>
    <xf numFmtId="0" fontId="46" fillId="38" borderId="2" xfId="75" applyFont="1" applyFill="1" applyBorder="1" applyAlignment="1">
      <alignment horizontal="center" vertical="center" wrapText="1"/>
    </xf>
    <xf numFmtId="0" fontId="46" fillId="37" borderId="3" xfId="72" applyFont="1" applyFill="1" applyBorder="1" applyAlignment="1">
      <alignment horizontal="center" vertical="top" wrapText="1"/>
    </xf>
    <xf numFmtId="0" fontId="46" fillId="37" borderId="2" xfId="72" applyFont="1" applyFill="1" applyBorder="1" applyAlignment="1">
      <alignment horizontal="center" vertical="top" wrapText="1"/>
    </xf>
    <xf numFmtId="0" fontId="44" fillId="37" borderId="3" xfId="72" applyFont="1" applyFill="1" applyBorder="1" applyAlignment="1">
      <alignment horizontal="center" vertical="top" wrapText="1"/>
    </xf>
    <xf numFmtId="0" fontId="44" fillId="37" borderId="1" xfId="72" applyFont="1" applyFill="1" applyBorder="1" applyAlignment="1">
      <alignment horizontal="center" vertical="top" wrapText="1"/>
    </xf>
    <xf numFmtId="0" fontId="44" fillId="37" borderId="2" xfId="72" applyFont="1" applyFill="1" applyBorder="1" applyAlignment="1">
      <alignment horizontal="center" vertical="top" wrapText="1"/>
    </xf>
    <xf numFmtId="0" fontId="47" fillId="39" borderId="0" xfId="69" applyFont="1" applyFill="1" applyAlignment="1" applyProtection="1">
      <alignment horizontal="left" vertical="center" wrapText="1"/>
      <protection locked="0"/>
    </xf>
    <xf numFmtId="176" fontId="46" fillId="35" borderId="3" xfId="69" applyNumberFormat="1" applyFont="1" applyFill="1" applyBorder="1" applyAlignment="1" applyProtection="1">
      <alignment horizontal="center" vertical="center" wrapText="1"/>
      <protection locked="0"/>
    </xf>
    <xf numFmtId="176" fontId="46" fillId="35" borderId="2" xfId="69" applyNumberFormat="1" applyFont="1" applyFill="1" applyBorder="1" applyAlignment="1" applyProtection="1">
      <alignment horizontal="center" vertical="center" wrapText="1"/>
      <protection locked="0"/>
    </xf>
    <xf numFmtId="0" fontId="46" fillId="37" borderId="3" xfId="72" applyFont="1" applyFill="1" applyBorder="1" applyAlignment="1">
      <alignment horizontal="center" vertical="center" wrapText="1"/>
    </xf>
    <xf numFmtId="0" fontId="46" fillId="37" borderId="2" xfId="72" applyFont="1" applyFill="1" applyBorder="1" applyAlignment="1">
      <alignment horizontal="center" vertical="center" wrapText="1"/>
    </xf>
    <xf numFmtId="0" fontId="46" fillId="0" borderId="23" xfId="69" applyFont="1" applyBorder="1" applyAlignment="1" applyProtection="1">
      <alignment horizontal="center" vertical="center" wrapText="1"/>
      <protection locked="0"/>
    </xf>
    <xf numFmtId="0" fontId="46" fillId="0" borderId="25" xfId="69" applyFont="1" applyBorder="1" applyAlignment="1" applyProtection="1">
      <alignment horizontal="center" vertical="center" wrapText="1"/>
      <protection locked="0"/>
    </xf>
    <xf numFmtId="176" fontId="46" fillId="0" borderId="23" xfId="69" applyNumberFormat="1" applyFont="1" applyBorder="1" applyAlignment="1" applyProtection="1">
      <alignment horizontal="center" vertical="center" wrapText="1"/>
      <protection locked="0"/>
    </xf>
    <xf numFmtId="176" fontId="46" fillId="0" borderId="25" xfId="69" applyNumberFormat="1" applyFont="1" applyBorder="1" applyAlignment="1" applyProtection="1">
      <alignment horizontal="center" vertical="center" wrapText="1"/>
      <protection locked="0"/>
    </xf>
    <xf numFmtId="0" fontId="44" fillId="37" borderId="3" xfId="72" applyFont="1" applyFill="1" applyBorder="1" applyAlignment="1">
      <alignment horizontal="center" vertical="center" wrapText="1"/>
    </xf>
    <xf numFmtId="0" fontId="44" fillId="37" borderId="1" xfId="72" applyFont="1" applyFill="1" applyBorder="1" applyAlignment="1">
      <alignment horizontal="center" vertical="center" wrapText="1"/>
    </xf>
    <xf numFmtId="0" fontId="44" fillId="37" borderId="2" xfId="72" applyFont="1" applyFill="1" applyBorder="1" applyAlignment="1">
      <alignment horizontal="center" vertical="center" wrapText="1"/>
    </xf>
    <xf numFmtId="0" fontId="44" fillId="0" borderId="0" xfId="75" applyFont="1" applyAlignment="1">
      <alignment horizontal="center" vertical="center"/>
    </xf>
    <xf numFmtId="0" fontId="44" fillId="0" borderId="6" xfId="75" applyFont="1" applyBorder="1" applyAlignment="1">
      <alignment horizontal="left" vertical="center" wrapText="1"/>
    </xf>
    <xf numFmtId="0" fontId="44" fillId="0" borderId="6" xfId="75" applyFont="1" applyBorder="1" applyAlignment="1">
      <alignment horizontal="left" vertical="center"/>
    </xf>
    <xf numFmtId="0" fontId="45" fillId="0" borderId="3" xfId="75" applyFont="1" applyBorder="1" applyAlignment="1">
      <alignment horizontal="center" vertical="center" wrapText="1"/>
    </xf>
    <xf numFmtId="0" fontId="45" fillId="0" borderId="1" xfId="75" applyFont="1" applyBorder="1" applyAlignment="1">
      <alignment horizontal="center" vertical="center" wrapText="1"/>
    </xf>
    <xf numFmtId="0" fontId="45" fillId="37" borderId="4" xfId="75" applyFont="1" applyFill="1" applyBorder="1" applyAlignment="1">
      <alignment horizontal="center" vertical="center" wrapText="1"/>
    </xf>
    <xf numFmtId="0" fontId="45" fillId="37" borderId="26" xfId="75" applyFont="1" applyFill="1" applyBorder="1" applyAlignment="1">
      <alignment horizontal="center" vertical="center" wrapText="1"/>
    </xf>
    <xf numFmtId="178" fontId="46" fillId="0" borderId="23" xfId="71" applyNumberFormat="1" applyFont="1" applyBorder="1" applyAlignment="1">
      <alignment horizontal="center" vertical="center" wrapText="1"/>
    </xf>
    <xf numFmtId="178" fontId="46" fillId="0" borderId="24" xfId="71" applyNumberFormat="1" applyFont="1" applyBorder="1" applyAlignment="1">
      <alignment horizontal="center" vertical="center" wrapText="1"/>
    </xf>
    <xf numFmtId="0" fontId="42" fillId="0" borderId="27" xfId="75" applyFont="1" applyBorder="1" applyAlignment="1">
      <alignment horizontal="left" vertical="center" wrapText="1"/>
    </xf>
    <xf numFmtId="0" fontId="42" fillId="0" borderId="27" xfId="75" applyFont="1" applyBorder="1" applyAlignment="1">
      <alignment horizontal="left" vertical="center"/>
    </xf>
    <xf numFmtId="0" fontId="46" fillId="37" borderId="4" xfId="75" applyFont="1" applyFill="1" applyBorder="1" applyAlignment="1">
      <alignment horizontal="center" vertical="center" wrapText="1"/>
    </xf>
    <xf numFmtId="0" fontId="46" fillId="37" borderId="26" xfId="75" applyFont="1" applyFill="1" applyBorder="1" applyAlignment="1">
      <alignment horizontal="center" vertical="center" wrapText="1"/>
    </xf>
    <xf numFmtId="178" fontId="57" fillId="0" borderId="61" xfId="71" applyNumberFormat="1" applyFont="1" applyBorder="1" applyAlignment="1">
      <alignment horizontal="center" vertical="center" shrinkToFit="1"/>
    </xf>
    <xf numFmtId="178" fontId="57" fillId="0" borderId="62" xfId="71" applyNumberFormat="1" applyFont="1" applyBorder="1" applyAlignment="1">
      <alignment horizontal="center" vertical="center" shrinkToFit="1"/>
    </xf>
    <xf numFmtId="0" fontId="57" fillId="41" borderId="42" xfId="75" applyFont="1" applyFill="1" applyBorder="1" applyAlignment="1">
      <alignment horizontal="center" vertical="center"/>
    </xf>
    <xf numFmtId="0" fontId="57" fillId="41" borderId="43" xfId="75" applyFont="1" applyFill="1" applyBorder="1" applyAlignment="1">
      <alignment horizontal="center" vertical="center"/>
    </xf>
    <xf numFmtId="38" fontId="57" fillId="0" borderId="48" xfId="68" applyFont="1" applyBorder="1" applyAlignment="1">
      <alignment horizontal="center" vertical="center" shrinkToFit="1"/>
    </xf>
    <xf numFmtId="38" fontId="57" fillId="0" borderId="49" xfId="68" applyFont="1" applyBorder="1" applyAlignment="1">
      <alignment horizontal="center" vertical="center" shrinkToFit="1"/>
    </xf>
    <xf numFmtId="38" fontId="57" fillId="0" borderId="54" xfId="68" applyFont="1" applyBorder="1" applyAlignment="1">
      <alignment horizontal="center" vertical="center" shrinkToFit="1"/>
    </xf>
    <xf numFmtId="38" fontId="57" fillId="0" borderId="55" xfId="68" applyFont="1" applyBorder="1" applyAlignment="1">
      <alignment horizontal="center" vertical="center" shrinkToFit="1"/>
    </xf>
    <xf numFmtId="0" fontId="57" fillId="0" borderId="56" xfId="75" applyFont="1" applyBorder="1" applyAlignment="1">
      <alignment horizontal="center" vertical="center" shrinkToFit="1"/>
    </xf>
    <xf numFmtId="0" fontId="57" fillId="0" borderId="57" xfId="75" applyFont="1" applyBorder="1" applyAlignment="1">
      <alignment horizontal="center" vertical="center" shrinkToFit="1"/>
    </xf>
    <xf numFmtId="0" fontId="8" fillId="0" borderId="19" xfId="58" applyBorder="1" applyAlignment="1">
      <alignment horizontal="center" vertical="center"/>
    </xf>
    <xf numFmtId="0" fontId="8" fillId="0" borderId="16" xfId="58" applyBorder="1" applyAlignment="1">
      <alignment horizontal="center"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6" xr:uid="{E5053811-7160-47A5-9BD9-50FB3DC403A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24CE89D5-4BE7-42F6-86F2-D87F0AD55919}"/>
    <cellStyle name="標準 14 4" xfId="74" xr:uid="{E5141385-BADE-4312-9401-635974A625B5}"/>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1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367393</xdr:colOff>
      <xdr:row>15</xdr:row>
      <xdr:rowOff>95250</xdr:rowOff>
    </xdr:from>
    <xdr:to>
      <xdr:col>5</xdr:col>
      <xdr:colOff>544286</xdr:colOff>
      <xdr:row>15</xdr:row>
      <xdr:rowOff>802822</xdr:rowOff>
    </xdr:to>
    <xdr:sp macro="" textlink="">
      <xdr:nvSpPr>
        <xdr:cNvPr id="3" name="テキスト ボックス 2">
          <a:extLst>
            <a:ext uri="{FF2B5EF4-FFF2-40B4-BE49-F238E27FC236}">
              <a16:creationId xmlns:a16="http://schemas.microsoft.com/office/drawing/2014/main" id="{8E496C4C-7E6F-482B-BFFF-D23D88D33AE8}"/>
            </a:ext>
          </a:extLst>
        </xdr:cNvPr>
        <xdr:cNvSpPr txBox="1"/>
      </xdr:nvSpPr>
      <xdr:spPr>
        <a:xfrm>
          <a:off x="367393" y="8463643"/>
          <a:ext cx="8749393"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6</xdr:col>
      <xdr:colOff>95250</xdr:colOff>
      <xdr:row>6</xdr:row>
      <xdr:rowOff>421821</xdr:rowOff>
    </xdr:from>
    <xdr:to>
      <xdr:col>10</xdr:col>
      <xdr:colOff>1197429</xdr:colOff>
      <xdr:row>9</xdr:row>
      <xdr:rowOff>242454</xdr:rowOff>
    </xdr:to>
    <xdr:sp macro="" textlink="">
      <xdr:nvSpPr>
        <xdr:cNvPr id="4" name="テキスト ボックス 3">
          <a:extLst>
            <a:ext uri="{FF2B5EF4-FFF2-40B4-BE49-F238E27FC236}">
              <a16:creationId xmlns:a16="http://schemas.microsoft.com/office/drawing/2014/main" id="{5815B210-4B8D-4EBC-B1FC-B58F9F2495C2}"/>
            </a:ext>
          </a:extLst>
        </xdr:cNvPr>
        <xdr:cNvSpPr txBox="1"/>
      </xdr:nvSpPr>
      <xdr:spPr>
        <a:xfrm>
          <a:off x="8892886" y="2430730"/>
          <a:ext cx="7925543" cy="134463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12</xdr:col>
      <xdr:colOff>367393</xdr:colOff>
      <xdr:row>15</xdr:row>
      <xdr:rowOff>95250</xdr:rowOff>
    </xdr:from>
    <xdr:to>
      <xdr:col>17</xdr:col>
      <xdr:colOff>544286</xdr:colOff>
      <xdr:row>15</xdr:row>
      <xdr:rowOff>802822</xdr:rowOff>
    </xdr:to>
    <xdr:sp macro="" textlink="">
      <xdr:nvSpPr>
        <xdr:cNvPr id="2" name="テキスト ボックス 1">
          <a:extLst>
            <a:ext uri="{FF2B5EF4-FFF2-40B4-BE49-F238E27FC236}">
              <a16:creationId xmlns:a16="http://schemas.microsoft.com/office/drawing/2014/main" id="{C56A6EDF-5BB2-4EA2-9310-9FB652BDDBAB}"/>
            </a:ext>
          </a:extLst>
        </xdr:cNvPr>
        <xdr:cNvSpPr txBox="1"/>
      </xdr:nvSpPr>
      <xdr:spPr>
        <a:xfrm>
          <a:off x="367393" y="7496175"/>
          <a:ext cx="7453993"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18</xdr:col>
      <xdr:colOff>95250</xdr:colOff>
      <xdr:row>6</xdr:row>
      <xdr:rowOff>421821</xdr:rowOff>
    </xdr:from>
    <xdr:to>
      <xdr:col>22</xdr:col>
      <xdr:colOff>1197429</xdr:colOff>
      <xdr:row>9</xdr:row>
      <xdr:rowOff>311726</xdr:rowOff>
    </xdr:to>
    <xdr:sp macro="" textlink="">
      <xdr:nvSpPr>
        <xdr:cNvPr id="5" name="テキスト ボックス 4">
          <a:extLst>
            <a:ext uri="{FF2B5EF4-FFF2-40B4-BE49-F238E27FC236}">
              <a16:creationId xmlns:a16="http://schemas.microsoft.com/office/drawing/2014/main" id="{6A5EC59D-DF19-43A3-9BFF-8E4455779C51}"/>
            </a:ext>
          </a:extLst>
        </xdr:cNvPr>
        <xdr:cNvSpPr txBox="1"/>
      </xdr:nvSpPr>
      <xdr:spPr>
        <a:xfrm>
          <a:off x="26211068" y="2430730"/>
          <a:ext cx="7925543" cy="141390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18</xdr:col>
      <xdr:colOff>0</xdr:colOff>
      <xdr:row>10</xdr:row>
      <xdr:rowOff>775607</xdr:rowOff>
    </xdr:from>
    <xdr:to>
      <xdr:col>22</xdr:col>
      <xdr:colOff>13609</xdr:colOff>
      <xdr:row>15</xdr:row>
      <xdr:rowOff>27214</xdr:rowOff>
    </xdr:to>
    <xdr:sp macro="" textlink="">
      <xdr:nvSpPr>
        <xdr:cNvPr id="6" name="テキスト ボックス 5">
          <a:extLst>
            <a:ext uri="{FF2B5EF4-FFF2-40B4-BE49-F238E27FC236}">
              <a16:creationId xmlns:a16="http://schemas.microsoft.com/office/drawing/2014/main" id="{8C2CAACD-E1B5-4292-A01C-B74A00480DC0}"/>
            </a:ext>
          </a:extLst>
        </xdr:cNvPr>
        <xdr:cNvSpPr txBox="1"/>
      </xdr:nvSpPr>
      <xdr:spPr>
        <a:xfrm>
          <a:off x="26030464" y="4844143"/>
          <a:ext cx="6817181" cy="259896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200" b="1">
              <a:solidFill>
                <a:schemeClr val="dk1"/>
              </a:solidFill>
              <a:effectLst/>
              <a:latin typeface="+mn-lt"/>
              <a:ea typeface="+mn-ea"/>
              <a:cs typeface="+mn-cs"/>
            </a:rPr>
            <a:t>具体例：看護職員（</a:t>
          </a:r>
          <a:r>
            <a:rPr kumimoji="1" lang="en-US" altLang="ja-JP" sz="1200" b="1">
              <a:solidFill>
                <a:schemeClr val="dk1"/>
              </a:solidFill>
              <a:effectLst/>
              <a:latin typeface="+mn-lt"/>
              <a:ea typeface="+mn-ea"/>
              <a:cs typeface="+mn-cs"/>
            </a:rPr>
            <a:t>7</a:t>
          </a:r>
          <a:r>
            <a:rPr kumimoji="1" lang="ja-JP" altLang="ja-JP" sz="1200" b="1">
              <a:solidFill>
                <a:schemeClr val="dk1"/>
              </a:solidFill>
              <a:effectLst/>
              <a:latin typeface="+mn-lt"/>
              <a:ea typeface="+mn-ea"/>
              <a:cs typeface="+mn-cs"/>
            </a:rPr>
            <a:t>名）</a:t>
          </a:r>
          <a:endParaRPr lang="ja-JP" altLang="ja-JP" sz="1200">
            <a:effectLst/>
          </a:endParaRPr>
        </a:p>
        <a:p>
          <a:r>
            <a:rPr kumimoji="1" lang="ja-JP" altLang="ja-JP" sz="1200" b="1">
              <a:solidFill>
                <a:schemeClr val="dk1"/>
              </a:solidFill>
              <a:effectLst/>
              <a:latin typeface="+mn-lt"/>
              <a:ea typeface="+mn-ea"/>
              <a:cs typeface="+mn-cs"/>
            </a:rPr>
            <a:t>　　　　　・毎月の手当　</a:t>
          </a:r>
          <a:r>
            <a:rPr kumimoji="1" lang="en-US" altLang="ja-JP" sz="1200" b="1">
              <a:solidFill>
                <a:schemeClr val="dk1"/>
              </a:solidFill>
              <a:effectLst/>
              <a:latin typeface="+mn-lt"/>
              <a:ea typeface="+mn-ea"/>
              <a:cs typeface="+mn-cs"/>
            </a:rPr>
            <a:t>2,500</a:t>
          </a:r>
          <a:r>
            <a:rPr kumimoji="1" lang="ja-JP" altLang="ja-JP" sz="1200" b="1">
              <a:solidFill>
                <a:schemeClr val="dk1"/>
              </a:solidFill>
              <a:effectLst/>
              <a:latin typeface="+mn-lt"/>
              <a:ea typeface="+mn-ea"/>
              <a:cs typeface="+mn-cs"/>
            </a:rPr>
            <a:t>円増額　</a:t>
          </a:r>
          <a:r>
            <a:rPr kumimoji="1" lang="en-US" altLang="ja-JP" sz="1200" b="1">
              <a:solidFill>
                <a:schemeClr val="dk1"/>
              </a:solidFill>
              <a:effectLst/>
              <a:latin typeface="+mn-lt"/>
              <a:ea typeface="+mn-ea"/>
              <a:cs typeface="+mn-cs"/>
            </a:rPr>
            <a:t>2</a:t>
          </a:r>
          <a:r>
            <a:rPr kumimoji="1" lang="ja-JP" altLang="ja-JP" sz="1200" b="1">
              <a:solidFill>
                <a:schemeClr val="dk1"/>
              </a:solidFill>
              <a:effectLst/>
              <a:latin typeface="+mn-lt"/>
              <a:ea typeface="+mn-ea"/>
              <a:cs typeface="+mn-cs"/>
            </a:rPr>
            <a:t>か月分（令和</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4</a:t>
          </a:r>
          <a:r>
            <a:rPr kumimoji="1" lang="ja-JP" altLang="ja-JP" sz="1200" b="1">
              <a:solidFill>
                <a:schemeClr val="dk1"/>
              </a:solidFill>
              <a:effectLst/>
              <a:latin typeface="+mn-lt"/>
              <a:ea typeface="+mn-ea"/>
              <a:cs typeface="+mn-cs"/>
            </a:rPr>
            <a:t>月～令和</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5</a:t>
          </a:r>
          <a:r>
            <a:rPr kumimoji="1" lang="ja-JP" altLang="ja-JP" sz="1200" b="1">
              <a:solidFill>
                <a:schemeClr val="dk1"/>
              </a:solidFill>
              <a:effectLst/>
              <a:latin typeface="+mn-lt"/>
              <a:ea typeface="+mn-ea"/>
              <a:cs typeface="+mn-cs"/>
            </a:rPr>
            <a:t>月）</a:t>
          </a:r>
          <a:endParaRPr lang="ja-JP" altLang="ja-JP" sz="1200">
            <a:effectLst/>
          </a:endParaRPr>
        </a:p>
        <a:p>
          <a:r>
            <a:rPr kumimoji="1" lang="ja-JP" altLang="ja-JP" sz="1200" b="1">
              <a:solidFill>
                <a:schemeClr val="dk1"/>
              </a:solidFill>
              <a:effectLst/>
              <a:latin typeface="+mn-lt"/>
              <a:ea typeface="+mn-ea"/>
              <a:cs typeface="+mn-cs"/>
            </a:rPr>
            <a:t>　　　　　・特別手当　　</a:t>
          </a:r>
          <a:r>
            <a:rPr kumimoji="1" lang="en-US" altLang="ja-JP" sz="1200" b="1">
              <a:solidFill>
                <a:schemeClr val="dk1"/>
              </a:solidFill>
              <a:effectLst/>
              <a:latin typeface="+mn-lt"/>
              <a:ea typeface="+mn-ea"/>
              <a:cs typeface="+mn-cs"/>
            </a:rPr>
            <a:t>7,500</a:t>
          </a:r>
          <a:r>
            <a:rPr kumimoji="1" lang="ja-JP" altLang="ja-JP" sz="1200" b="1">
              <a:solidFill>
                <a:schemeClr val="dk1"/>
              </a:solidFill>
              <a:effectLst/>
              <a:latin typeface="+mn-lt"/>
              <a:ea typeface="+mn-ea"/>
              <a:cs typeface="+mn-cs"/>
            </a:rPr>
            <a:t>円　　　　</a:t>
          </a:r>
          <a:r>
            <a:rPr kumimoji="1" lang="en-US" altLang="ja-JP" sz="1200" b="1">
              <a:solidFill>
                <a:schemeClr val="dk1"/>
              </a:solidFill>
              <a:effectLst/>
              <a:latin typeface="+mn-lt"/>
              <a:ea typeface="+mn-ea"/>
              <a:cs typeface="+mn-cs"/>
            </a:rPr>
            <a:t>4</a:t>
          </a:r>
          <a:r>
            <a:rPr kumimoji="1" lang="ja-JP" altLang="ja-JP" sz="1200" b="1">
              <a:solidFill>
                <a:schemeClr val="dk1"/>
              </a:solidFill>
              <a:effectLst/>
              <a:latin typeface="+mn-lt"/>
              <a:ea typeface="+mn-ea"/>
              <a:cs typeface="+mn-cs"/>
            </a:rPr>
            <a:t>か月分（令和</a:t>
          </a:r>
          <a:r>
            <a:rPr kumimoji="1" lang="en-US" altLang="ja-JP" sz="1200" b="1">
              <a:solidFill>
                <a:schemeClr val="dk1"/>
              </a:solidFill>
              <a:effectLst/>
              <a:latin typeface="+mn-lt"/>
              <a:ea typeface="+mn-ea"/>
              <a:cs typeface="+mn-cs"/>
            </a:rPr>
            <a:t>7</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12</a:t>
          </a:r>
          <a:r>
            <a:rPr kumimoji="1" lang="ja-JP" altLang="ja-JP" sz="1200" b="1">
              <a:solidFill>
                <a:schemeClr val="dk1"/>
              </a:solidFill>
              <a:effectLst/>
              <a:latin typeface="+mn-lt"/>
              <a:ea typeface="+mn-ea"/>
              <a:cs typeface="+mn-cs"/>
            </a:rPr>
            <a:t>月～令和</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3</a:t>
          </a:r>
          <a:r>
            <a:rPr kumimoji="1" lang="ja-JP" altLang="ja-JP" sz="1200" b="1">
              <a:solidFill>
                <a:schemeClr val="dk1"/>
              </a:solidFill>
              <a:effectLst/>
              <a:latin typeface="+mn-lt"/>
              <a:ea typeface="+mn-ea"/>
              <a:cs typeface="+mn-cs"/>
            </a:rPr>
            <a:t>月）　　</a:t>
          </a:r>
          <a:endParaRPr kumimoji="1" lang="en-US" altLang="ja-JP" sz="1200" b="1">
            <a:solidFill>
              <a:schemeClr val="dk1"/>
            </a:solidFill>
            <a:effectLst/>
            <a:latin typeface="+mn-lt"/>
            <a:ea typeface="+mn-ea"/>
            <a:cs typeface="+mn-cs"/>
          </a:endParaRPr>
        </a:p>
        <a:p>
          <a:endParaRPr lang="ja-JP" altLang="ja-JP" sz="1200">
            <a:effectLst/>
          </a:endParaRPr>
        </a:p>
        <a:p>
          <a:r>
            <a:rPr kumimoji="1" lang="ja-JP" altLang="ja-JP" sz="1200" b="1">
              <a:solidFill>
                <a:schemeClr val="dk1"/>
              </a:solidFill>
              <a:effectLst/>
              <a:latin typeface="+mn-lt"/>
              <a:ea typeface="+mn-ea"/>
              <a:cs typeface="+mn-cs"/>
            </a:rPr>
            <a:t>　　　　　　事務職員（１名）</a:t>
          </a:r>
          <a:endParaRPr lang="ja-JP" altLang="ja-JP" sz="1200">
            <a:effectLst/>
          </a:endParaRPr>
        </a:p>
        <a:p>
          <a:r>
            <a:rPr kumimoji="1" lang="ja-JP" altLang="ja-JP" sz="1200" b="1">
              <a:solidFill>
                <a:schemeClr val="dk1"/>
              </a:solidFill>
              <a:effectLst/>
              <a:latin typeface="+mn-lt"/>
              <a:ea typeface="+mn-ea"/>
              <a:cs typeface="+mn-cs"/>
            </a:rPr>
            <a:t>　　　　　・毎月の手当　</a:t>
          </a:r>
          <a:r>
            <a:rPr kumimoji="1" lang="en-US" altLang="ja-JP" sz="1200" b="1">
              <a:solidFill>
                <a:schemeClr val="dk1"/>
              </a:solidFill>
              <a:effectLst/>
              <a:latin typeface="+mn-lt"/>
              <a:ea typeface="+mn-ea"/>
              <a:cs typeface="+mn-cs"/>
            </a:rPr>
            <a:t> 500</a:t>
          </a:r>
          <a:r>
            <a:rPr kumimoji="1" lang="ja-JP" altLang="ja-JP" sz="1200" b="1">
              <a:solidFill>
                <a:schemeClr val="dk1"/>
              </a:solidFill>
              <a:effectLst/>
              <a:latin typeface="+mn-lt"/>
              <a:ea typeface="+mn-ea"/>
              <a:cs typeface="+mn-cs"/>
            </a:rPr>
            <a:t>円増額　</a:t>
          </a:r>
          <a:r>
            <a:rPr kumimoji="1" lang="en-US" altLang="ja-JP" sz="1200" b="1">
              <a:solidFill>
                <a:schemeClr val="dk1"/>
              </a:solidFill>
              <a:effectLst/>
              <a:latin typeface="+mn-lt"/>
              <a:ea typeface="+mn-ea"/>
              <a:cs typeface="+mn-cs"/>
            </a:rPr>
            <a:t>2</a:t>
          </a:r>
          <a:r>
            <a:rPr kumimoji="1" lang="ja-JP" altLang="ja-JP" sz="1200" b="1">
              <a:solidFill>
                <a:schemeClr val="dk1"/>
              </a:solidFill>
              <a:effectLst/>
              <a:latin typeface="+mn-lt"/>
              <a:ea typeface="+mn-ea"/>
              <a:cs typeface="+mn-cs"/>
            </a:rPr>
            <a:t>か月分（令和</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4</a:t>
          </a:r>
          <a:r>
            <a:rPr kumimoji="1" lang="ja-JP" altLang="ja-JP" sz="1200" b="1">
              <a:solidFill>
                <a:schemeClr val="dk1"/>
              </a:solidFill>
              <a:effectLst/>
              <a:latin typeface="+mn-lt"/>
              <a:ea typeface="+mn-ea"/>
              <a:cs typeface="+mn-cs"/>
            </a:rPr>
            <a:t>月～令和</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5</a:t>
          </a:r>
          <a:r>
            <a:rPr kumimoji="1" lang="ja-JP" altLang="ja-JP" sz="1200" b="1">
              <a:solidFill>
                <a:schemeClr val="dk1"/>
              </a:solidFill>
              <a:effectLst/>
              <a:latin typeface="+mn-lt"/>
              <a:ea typeface="+mn-ea"/>
              <a:cs typeface="+mn-cs"/>
            </a:rPr>
            <a:t>月）</a:t>
          </a:r>
          <a:endParaRPr lang="ja-JP" altLang="ja-JP" sz="1200">
            <a:effectLst/>
          </a:endParaRPr>
        </a:p>
        <a:p>
          <a:r>
            <a:rPr kumimoji="1" lang="ja-JP" altLang="ja-JP" sz="1200" b="1">
              <a:solidFill>
                <a:schemeClr val="dk1"/>
              </a:solidFill>
              <a:effectLst/>
              <a:latin typeface="+mn-lt"/>
              <a:ea typeface="+mn-ea"/>
              <a:cs typeface="+mn-cs"/>
            </a:rPr>
            <a:t>　　　　　・特別手当　　</a:t>
          </a:r>
          <a:r>
            <a:rPr kumimoji="1" lang="en-US" altLang="ja-JP" sz="1200" b="1">
              <a:solidFill>
                <a:schemeClr val="dk1"/>
              </a:solidFill>
              <a:effectLst/>
              <a:latin typeface="+mn-lt"/>
              <a:ea typeface="+mn-ea"/>
              <a:cs typeface="+mn-cs"/>
            </a:rPr>
            <a:t>1,500</a:t>
          </a:r>
          <a:r>
            <a:rPr kumimoji="1" lang="ja-JP" altLang="ja-JP" sz="1200" b="1">
              <a:solidFill>
                <a:schemeClr val="dk1"/>
              </a:solidFill>
              <a:effectLst/>
              <a:latin typeface="+mn-lt"/>
              <a:ea typeface="+mn-ea"/>
              <a:cs typeface="+mn-cs"/>
            </a:rPr>
            <a:t>円　　　　</a:t>
          </a:r>
          <a:r>
            <a:rPr kumimoji="1" lang="en-US" altLang="ja-JP" sz="1200" b="1">
              <a:solidFill>
                <a:schemeClr val="dk1"/>
              </a:solidFill>
              <a:effectLst/>
              <a:latin typeface="+mn-lt"/>
              <a:ea typeface="+mn-ea"/>
              <a:cs typeface="+mn-cs"/>
            </a:rPr>
            <a:t>4</a:t>
          </a:r>
          <a:r>
            <a:rPr kumimoji="1" lang="ja-JP" altLang="ja-JP" sz="1200" b="1">
              <a:solidFill>
                <a:schemeClr val="dk1"/>
              </a:solidFill>
              <a:effectLst/>
              <a:latin typeface="+mn-lt"/>
              <a:ea typeface="+mn-ea"/>
              <a:cs typeface="+mn-cs"/>
            </a:rPr>
            <a:t>か月分（令和</a:t>
          </a:r>
          <a:r>
            <a:rPr kumimoji="1" lang="en-US" altLang="ja-JP" sz="1200" b="1">
              <a:solidFill>
                <a:schemeClr val="dk1"/>
              </a:solidFill>
              <a:effectLst/>
              <a:latin typeface="+mn-lt"/>
              <a:ea typeface="+mn-ea"/>
              <a:cs typeface="+mn-cs"/>
            </a:rPr>
            <a:t>7</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12</a:t>
          </a:r>
          <a:r>
            <a:rPr kumimoji="1" lang="ja-JP" altLang="ja-JP" sz="1200" b="1">
              <a:solidFill>
                <a:schemeClr val="dk1"/>
              </a:solidFill>
              <a:effectLst/>
              <a:latin typeface="+mn-lt"/>
              <a:ea typeface="+mn-ea"/>
              <a:cs typeface="+mn-cs"/>
            </a:rPr>
            <a:t>月～令和</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年</a:t>
          </a:r>
          <a:r>
            <a:rPr kumimoji="1" lang="en-US" altLang="ja-JP" sz="1200" b="1">
              <a:solidFill>
                <a:schemeClr val="dk1"/>
              </a:solidFill>
              <a:effectLst/>
              <a:latin typeface="+mn-lt"/>
              <a:ea typeface="+mn-ea"/>
              <a:cs typeface="+mn-cs"/>
            </a:rPr>
            <a:t>3</a:t>
          </a:r>
          <a:r>
            <a:rPr kumimoji="1" lang="ja-JP" altLang="ja-JP" sz="1200" b="1">
              <a:solidFill>
                <a:schemeClr val="dk1"/>
              </a:solidFill>
              <a:effectLst/>
              <a:latin typeface="+mn-lt"/>
              <a:ea typeface="+mn-ea"/>
              <a:cs typeface="+mn-cs"/>
            </a:rPr>
            <a:t>月）　　</a:t>
          </a:r>
          <a:endParaRPr lang="ja-JP" altLang="ja-JP" sz="1200">
            <a:effectLst/>
          </a:endParaRPr>
        </a:p>
        <a:p>
          <a:r>
            <a:rPr kumimoji="1" lang="ja-JP" altLang="ja-JP" sz="1200" b="1">
              <a:solidFill>
                <a:schemeClr val="dk1"/>
              </a:solidFill>
              <a:effectLst/>
              <a:latin typeface="+mn-lt"/>
              <a:ea typeface="+mn-ea"/>
              <a:cs typeface="+mn-cs"/>
            </a:rPr>
            <a:t>　　　⇒「賃金改善（全体）の内容」の入力は、按分計算</a:t>
          </a:r>
          <a:endParaRPr lang="ja-JP" altLang="ja-JP" sz="1200">
            <a:effectLst/>
          </a:endParaRPr>
        </a:p>
        <a:p>
          <a:r>
            <a:rPr kumimoji="1" lang="ja-JP" altLang="ja-JP" sz="1200" b="1">
              <a:solidFill>
                <a:schemeClr val="dk1"/>
              </a:solidFill>
              <a:effectLst/>
              <a:latin typeface="+mn-lt"/>
              <a:ea typeface="+mn-ea"/>
              <a:cs typeface="+mn-cs"/>
            </a:rPr>
            <a:t>　　　　　・毎月の手当　｛（</a:t>
          </a:r>
          <a:r>
            <a:rPr kumimoji="1" lang="en-US" altLang="ja-JP" sz="1200" b="1">
              <a:solidFill>
                <a:schemeClr val="dk1"/>
              </a:solidFill>
              <a:effectLst/>
              <a:latin typeface="+mn-lt"/>
              <a:ea typeface="+mn-ea"/>
              <a:cs typeface="+mn-cs"/>
            </a:rPr>
            <a:t>2,500×7</a:t>
          </a:r>
          <a:r>
            <a:rPr kumimoji="1" lang="ja-JP" altLang="ja-JP" sz="1200" b="1">
              <a:solidFill>
                <a:schemeClr val="dk1"/>
              </a:solidFill>
              <a:effectLst/>
              <a:latin typeface="+mn-lt"/>
              <a:ea typeface="+mn-ea"/>
              <a:cs typeface="+mn-cs"/>
            </a:rPr>
            <a:t>人）＋（</a:t>
          </a:r>
          <a:r>
            <a:rPr kumimoji="1" lang="en-US" altLang="ja-JP" sz="1200" b="1">
              <a:solidFill>
                <a:schemeClr val="dk1"/>
              </a:solidFill>
              <a:effectLst/>
              <a:latin typeface="+mn-lt"/>
              <a:ea typeface="+mn-ea"/>
              <a:cs typeface="+mn-cs"/>
            </a:rPr>
            <a:t>500×1</a:t>
          </a:r>
          <a:r>
            <a:rPr kumimoji="1" lang="ja-JP" altLang="ja-JP" sz="1200" b="1">
              <a:solidFill>
                <a:schemeClr val="dk1"/>
              </a:solidFill>
              <a:effectLst/>
              <a:latin typeface="+mn-lt"/>
              <a:ea typeface="+mn-ea"/>
              <a:cs typeface="+mn-cs"/>
            </a:rPr>
            <a:t>人）｝</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人＝</a:t>
          </a:r>
          <a:r>
            <a:rPr kumimoji="1" lang="en-US" altLang="ja-JP" sz="1200" b="1">
              <a:solidFill>
                <a:schemeClr val="dk1"/>
              </a:solidFill>
              <a:effectLst/>
              <a:latin typeface="+mn-lt"/>
              <a:ea typeface="+mn-ea"/>
              <a:cs typeface="+mn-cs"/>
            </a:rPr>
            <a:t>2,250</a:t>
          </a:r>
          <a:r>
            <a:rPr kumimoji="1" lang="ja-JP" altLang="ja-JP" sz="1200" b="1">
              <a:solidFill>
                <a:schemeClr val="dk1"/>
              </a:solidFill>
              <a:effectLst/>
              <a:latin typeface="+mn-lt"/>
              <a:ea typeface="+mn-ea"/>
              <a:cs typeface="+mn-cs"/>
            </a:rPr>
            <a:t>円／人（１か月あたり）</a:t>
          </a:r>
          <a:endParaRPr lang="ja-JP" altLang="ja-JP" sz="1200">
            <a:effectLst/>
          </a:endParaRPr>
        </a:p>
        <a:p>
          <a:r>
            <a:rPr kumimoji="1" lang="ja-JP" altLang="ja-JP" sz="1200" b="1">
              <a:solidFill>
                <a:schemeClr val="dk1"/>
              </a:solidFill>
              <a:effectLst/>
              <a:latin typeface="+mn-lt"/>
              <a:ea typeface="+mn-ea"/>
              <a:cs typeface="+mn-cs"/>
            </a:rPr>
            <a:t>　　　　　・特別手当　　｛（</a:t>
          </a:r>
          <a:r>
            <a:rPr kumimoji="1" lang="en-US" altLang="ja-JP" sz="1200" b="1">
              <a:solidFill>
                <a:schemeClr val="dk1"/>
              </a:solidFill>
              <a:effectLst/>
              <a:latin typeface="+mn-lt"/>
              <a:ea typeface="+mn-ea"/>
              <a:cs typeface="+mn-cs"/>
            </a:rPr>
            <a:t>7,500×7</a:t>
          </a:r>
          <a:r>
            <a:rPr kumimoji="1" lang="ja-JP" altLang="ja-JP" sz="1200" b="1">
              <a:solidFill>
                <a:schemeClr val="dk1"/>
              </a:solidFill>
              <a:effectLst/>
              <a:latin typeface="+mn-lt"/>
              <a:ea typeface="+mn-ea"/>
              <a:cs typeface="+mn-cs"/>
            </a:rPr>
            <a:t>人）＋（</a:t>
          </a:r>
          <a:r>
            <a:rPr kumimoji="1" lang="en-US" altLang="ja-JP" sz="1200" b="1">
              <a:solidFill>
                <a:schemeClr val="dk1"/>
              </a:solidFill>
              <a:effectLst/>
              <a:latin typeface="+mn-lt"/>
              <a:ea typeface="+mn-ea"/>
              <a:cs typeface="+mn-cs"/>
            </a:rPr>
            <a:t>1,500×1</a:t>
          </a:r>
          <a:r>
            <a:rPr kumimoji="1" lang="ja-JP" altLang="ja-JP" sz="1200" b="1">
              <a:solidFill>
                <a:schemeClr val="dk1"/>
              </a:solidFill>
              <a:effectLst/>
              <a:latin typeface="+mn-lt"/>
              <a:ea typeface="+mn-ea"/>
              <a:cs typeface="+mn-cs"/>
            </a:rPr>
            <a:t>人）｝</a:t>
          </a:r>
          <a:r>
            <a:rPr kumimoji="1" lang="en-US" altLang="ja-JP" sz="1200" b="1">
              <a:solidFill>
                <a:schemeClr val="dk1"/>
              </a:solidFill>
              <a:effectLst/>
              <a:latin typeface="+mn-lt"/>
              <a:ea typeface="+mn-ea"/>
              <a:cs typeface="+mn-cs"/>
            </a:rPr>
            <a:t>÷8</a:t>
          </a:r>
          <a:r>
            <a:rPr kumimoji="1" lang="ja-JP" altLang="ja-JP" sz="1200" b="1">
              <a:solidFill>
                <a:schemeClr val="dk1"/>
              </a:solidFill>
              <a:effectLst/>
              <a:latin typeface="+mn-lt"/>
              <a:ea typeface="+mn-ea"/>
              <a:cs typeface="+mn-cs"/>
            </a:rPr>
            <a:t>人＝</a:t>
          </a:r>
          <a:r>
            <a:rPr kumimoji="1" lang="en-US" altLang="ja-JP" sz="1200" b="1">
              <a:solidFill>
                <a:schemeClr val="dk1"/>
              </a:solidFill>
              <a:effectLst/>
              <a:latin typeface="+mn-lt"/>
              <a:ea typeface="+mn-ea"/>
              <a:cs typeface="+mn-cs"/>
            </a:rPr>
            <a:t>6,750</a:t>
          </a:r>
          <a:r>
            <a:rPr kumimoji="1" lang="ja-JP" altLang="ja-JP" sz="1200" b="1">
              <a:solidFill>
                <a:schemeClr val="dk1"/>
              </a:solidFill>
              <a:effectLst/>
              <a:latin typeface="+mn-lt"/>
              <a:ea typeface="+mn-ea"/>
              <a:cs typeface="+mn-cs"/>
            </a:rPr>
            <a:t>円／人（１か月あたり）</a:t>
          </a:r>
          <a:endParaRPr lang="ja-JP" altLang="ja-JP" sz="1200">
            <a:effectLst/>
          </a:endParaRPr>
        </a:p>
      </xdr:txBody>
    </xdr:sp>
    <xdr:clientData/>
  </xdr:twoCellAnchor>
  <xdr:twoCellAnchor>
    <xdr:from>
      <xdr:col>18</xdr:col>
      <xdr:colOff>0</xdr:colOff>
      <xdr:row>18</xdr:row>
      <xdr:rowOff>299356</xdr:rowOff>
    </xdr:from>
    <xdr:to>
      <xdr:col>22</xdr:col>
      <xdr:colOff>13609</xdr:colOff>
      <xdr:row>20</xdr:row>
      <xdr:rowOff>721178</xdr:rowOff>
    </xdr:to>
    <xdr:sp macro="" textlink="">
      <xdr:nvSpPr>
        <xdr:cNvPr id="7" name="テキスト ボックス 6">
          <a:extLst>
            <a:ext uri="{FF2B5EF4-FFF2-40B4-BE49-F238E27FC236}">
              <a16:creationId xmlns:a16="http://schemas.microsoft.com/office/drawing/2014/main" id="{2D3AE0EB-813B-46E4-BE50-C76A6D33AF08}"/>
            </a:ext>
          </a:extLst>
        </xdr:cNvPr>
        <xdr:cNvSpPr txBox="1"/>
      </xdr:nvSpPr>
      <xdr:spPr>
        <a:xfrm>
          <a:off x="26030464" y="10286999"/>
          <a:ext cx="6817181" cy="145596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具体例：看護職員（</a:t>
          </a:r>
          <a:r>
            <a:rPr kumimoji="1" lang="en-US" altLang="ja-JP" sz="1400" b="1"/>
            <a:t>7</a:t>
          </a:r>
          <a:r>
            <a:rPr kumimoji="1" lang="ja-JP" altLang="en-US" sz="1400" b="1"/>
            <a:t>名）</a:t>
          </a:r>
        </a:p>
        <a:p>
          <a:pPr algn="l"/>
          <a:r>
            <a:rPr kumimoji="1" lang="ja-JP" altLang="en-US" sz="1400" b="1"/>
            <a:t>　　　　　・毎月の手当　</a:t>
          </a:r>
          <a:r>
            <a:rPr kumimoji="1" lang="en-US" altLang="ja-JP" sz="1400" b="1"/>
            <a:t>2,500</a:t>
          </a:r>
          <a:r>
            <a:rPr kumimoji="1" lang="ja-JP" altLang="en-US" sz="1400" b="1"/>
            <a:t>円増額　</a:t>
          </a:r>
          <a:r>
            <a:rPr kumimoji="1" lang="en-US" altLang="ja-JP" sz="1400" b="1"/>
            <a:t>2</a:t>
          </a:r>
          <a:r>
            <a:rPr kumimoji="1" lang="ja-JP" altLang="en-US" sz="1400" b="1"/>
            <a:t>か月分（令和</a:t>
          </a:r>
          <a:r>
            <a:rPr kumimoji="1" lang="en-US" altLang="ja-JP" sz="1400" b="1"/>
            <a:t>8</a:t>
          </a:r>
          <a:r>
            <a:rPr kumimoji="1" lang="ja-JP" altLang="en-US" sz="1400" b="1"/>
            <a:t>年</a:t>
          </a:r>
          <a:r>
            <a:rPr kumimoji="1" lang="en-US" altLang="ja-JP" sz="1400" b="1"/>
            <a:t>4</a:t>
          </a:r>
          <a:r>
            <a:rPr kumimoji="1" lang="ja-JP" altLang="en-US" sz="1400" b="1"/>
            <a:t>月～令和</a:t>
          </a:r>
          <a:r>
            <a:rPr kumimoji="1" lang="en-US" altLang="ja-JP" sz="1400" b="1"/>
            <a:t>8</a:t>
          </a:r>
          <a:r>
            <a:rPr kumimoji="1" lang="ja-JP" altLang="en-US" sz="1400" b="1"/>
            <a:t>年</a:t>
          </a:r>
          <a:r>
            <a:rPr kumimoji="1" lang="en-US" altLang="ja-JP" sz="1400" b="1"/>
            <a:t>5</a:t>
          </a:r>
          <a:r>
            <a:rPr kumimoji="1" lang="ja-JP" altLang="en-US" sz="1400" b="1"/>
            <a:t>月）</a:t>
          </a:r>
        </a:p>
        <a:p>
          <a:pPr algn="l"/>
          <a:r>
            <a:rPr kumimoji="1" lang="ja-JP" altLang="en-US" sz="1400" b="1"/>
            <a:t>　　　　　・特別手当　　</a:t>
          </a:r>
          <a:r>
            <a:rPr kumimoji="1" lang="en-US" altLang="ja-JP" sz="1400" b="1"/>
            <a:t>7,500</a:t>
          </a:r>
          <a:r>
            <a:rPr kumimoji="1" lang="ja-JP" altLang="en-US" sz="1400" b="1"/>
            <a:t>円　　　　</a:t>
          </a:r>
          <a:r>
            <a:rPr kumimoji="1" lang="en-US" altLang="ja-JP" sz="1400" b="1"/>
            <a:t>4</a:t>
          </a:r>
          <a:r>
            <a:rPr kumimoji="1" lang="ja-JP" altLang="en-US" sz="1400" b="1"/>
            <a:t>か月分（令和</a:t>
          </a:r>
          <a:r>
            <a:rPr kumimoji="1" lang="en-US" altLang="ja-JP" sz="1400" b="1"/>
            <a:t>7</a:t>
          </a:r>
          <a:r>
            <a:rPr kumimoji="1" lang="ja-JP" altLang="en-US" sz="1400" b="1"/>
            <a:t>年</a:t>
          </a:r>
          <a:r>
            <a:rPr kumimoji="1" lang="en-US" altLang="ja-JP" sz="1400" b="1"/>
            <a:t>12</a:t>
          </a:r>
          <a:r>
            <a:rPr kumimoji="1" lang="ja-JP" altLang="en-US" sz="1400" b="1"/>
            <a:t>月～令和</a:t>
          </a:r>
          <a:r>
            <a:rPr kumimoji="1" lang="en-US" altLang="ja-JP" sz="1400" b="1"/>
            <a:t>8</a:t>
          </a:r>
          <a:r>
            <a:rPr kumimoji="1" lang="ja-JP" altLang="en-US" sz="1400" b="1"/>
            <a:t>年</a:t>
          </a:r>
          <a:r>
            <a:rPr kumimoji="1" lang="en-US" altLang="ja-JP" sz="1400" b="1"/>
            <a:t>3</a:t>
          </a:r>
          <a:r>
            <a:rPr kumimoji="1" lang="ja-JP" altLang="en-US" sz="1400" b="1"/>
            <a:t>月）　　</a:t>
          </a:r>
        </a:p>
      </xdr:txBody>
    </xdr:sp>
    <xdr:clientData/>
  </xdr:twoCellAnchor>
  <xdr:twoCellAnchor>
    <xdr:from>
      <xdr:col>17</xdr:col>
      <xdr:colOff>1469571</xdr:colOff>
      <xdr:row>23</xdr:row>
      <xdr:rowOff>489857</xdr:rowOff>
    </xdr:from>
    <xdr:to>
      <xdr:col>22</xdr:col>
      <xdr:colOff>1</xdr:colOff>
      <xdr:row>25</xdr:row>
      <xdr:rowOff>707570</xdr:rowOff>
    </xdr:to>
    <xdr:sp macro="" textlink="">
      <xdr:nvSpPr>
        <xdr:cNvPr id="8" name="テキスト ボックス 7">
          <a:extLst>
            <a:ext uri="{FF2B5EF4-FFF2-40B4-BE49-F238E27FC236}">
              <a16:creationId xmlns:a16="http://schemas.microsoft.com/office/drawing/2014/main" id="{74C99FC6-02AF-4661-8DB7-DB1220A004AF}"/>
            </a:ext>
          </a:extLst>
        </xdr:cNvPr>
        <xdr:cNvSpPr txBox="1"/>
      </xdr:nvSpPr>
      <xdr:spPr>
        <a:xfrm>
          <a:off x="8746671" y="13967732"/>
          <a:ext cx="6817180" cy="124641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具体例：事務職員（１名）</a:t>
          </a:r>
        </a:p>
        <a:p>
          <a:pPr algn="l"/>
          <a:r>
            <a:rPr kumimoji="1" lang="ja-JP" altLang="en-US" sz="1400" b="1"/>
            <a:t>　　　　　・毎月の手当　 </a:t>
          </a:r>
          <a:r>
            <a:rPr kumimoji="1" lang="en-US" altLang="ja-JP" sz="1400" b="1"/>
            <a:t>500</a:t>
          </a:r>
          <a:r>
            <a:rPr kumimoji="1" lang="ja-JP" altLang="en-US" sz="1400" b="1"/>
            <a:t>円増額　</a:t>
          </a:r>
          <a:r>
            <a:rPr kumimoji="1" lang="en-US" altLang="ja-JP" sz="1400" b="1"/>
            <a:t>2</a:t>
          </a:r>
          <a:r>
            <a:rPr kumimoji="1" lang="ja-JP" altLang="en-US" sz="1400" b="1"/>
            <a:t>か月分（令和</a:t>
          </a:r>
          <a:r>
            <a:rPr kumimoji="1" lang="en-US" altLang="ja-JP" sz="1400" b="1"/>
            <a:t>8</a:t>
          </a:r>
          <a:r>
            <a:rPr kumimoji="1" lang="ja-JP" altLang="en-US" sz="1400" b="1"/>
            <a:t>年</a:t>
          </a:r>
          <a:r>
            <a:rPr kumimoji="1" lang="en-US" altLang="ja-JP" sz="1400" b="1"/>
            <a:t>4</a:t>
          </a:r>
          <a:r>
            <a:rPr kumimoji="1" lang="ja-JP" altLang="en-US" sz="1400" b="1"/>
            <a:t>月～令和</a:t>
          </a:r>
          <a:r>
            <a:rPr kumimoji="1" lang="en-US" altLang="ja-JP" sz="1400" b="1"/>
            <a:t>8</a:t>
          </a:r>
          <a:r>
            <a:rPr kumimoji="1" lang="ja-JP" altLang="en-US" sz="1400" b="1"/>
            <a:t>年</a:t>
          </a:r>
          <a:r>
            <a:rPr kumimoji="1" lang="en-US" altLang="ja-JP" sz="1400" b="1"/>
            <a:t>5</a:t>
          </a:r>
          <a:r>
            <a:rPr kumimoji="1" lang="ja-JP" altLang="en-US" sz="1400" b="1"/>
            <a:t>月）</a:t>
          </a:r>
        </a:p>
        <a:p>
          <a:pPr algn="l"/>
          <a:r>
            <a:rPr kumimoji="1" lang="ja-JP" altLang="en-US" sz="1400" b="1"/>
            <a:t>　　　　　・特別手当　　</a:t>
          </a:r>
          <a:r>
            <a:rPr kumimoji="1" lang="en-US" altLang="ja-JP" sz="1400" b="1"/>
            <a:t>1,500</a:t>
          </a:r>
          <a:r>
            <a:rPr kumimoji="1" lang="ja-JP" altLang="en-US" sz="1400" b="1"/>
            <a:t>円　　　　</a:t>
          </a:r>
          <a:r>
            <a:rPr kumimoji="1" lang="en-US" altLang="ja-JP" sz="1400" b="1"/>
            <a:t>4</a:t>
          </a:r>
          <a:r>
            <a:rPr kumimoji="1" lang="ja-JP" altLang="en-US" sz="1400" b="1"/>
            <a:t>か月分（令和</a:t>
          </a:r>
          <a:r>
            <a:rPr kumimoji="1" lang="en-US" altLang="ja-JP" sz="1400" b="1"/>
            <a:t>7</a:t>
          </a:r>
          <a:r>
            <a:rPr kumimoji="1" lang="ja-JP" altLang="en-US" sz="1400" b="1"/>
            <a:t>年</a:t>
          </a:r>
          <a:r>
            <a:rPr kumimoji="1" lang="en-US" altLang="ja-JP" sz="1400" b="1"/>
            <a:t>12</a:t>
          </a:r>
          <a:r>
            <a:rPr kumimoji="1" lang="ja-JP" altLang="en-US" sz="1400" b="1"/>
            <a:t>月～令和</a:t>
          </a:r>
          <a:r>
            <a:rPr kumimoji="1" lang="en-US" altLang="ja-JP" sz="1400" b="1"/>
            <a:t>8</a:t>
          </a:r>
          <a:r>
            <a:rPr kumimoji="1" lang="ja-JP" altLang="en-US" sz="1400" b="1"/>
            <a:t>年</a:t>
          </a:r>
          <a:r>
            <a:rPr kumimoji="1" lang="en-US" altLang="ja-JP" sz="1400" b="1"/>
            <a:t>3</a:t>
          </a:r>
          <a:r>
            <a:rPr kumimoji="1" lang="ja-JP" altLang="en-US" sz="1400" b="1"/>
            <a:t>月）　　</a:t>
          </a:r>
        </a:p>
      </xdr:txBody>
    </xdr:sp>
    <xdr:clientData/>
  </xdr:twoCellAnchor>
  <xdr:twoCellAnchor>
    <xdr:from>
      <xdr:col>18</xdr:col>
      <xdr:colOff>0</xdr:colOff>
      <xdr:row>29</xdr:row>
      <xdr:rowOff>0</xdr:rowOff>
    </xdr:from>
    <xdr:to>
      <xdr:col>22</xdr:col>
      <xdr:colOff>13609</xdr:colOff>
      <xdr:row>30</xdr:row>
      <xdr:rowOff>734784</xdr:rowOff>
    </xdr:to>
    <xdr:sp macro="" textlink="">
      <xdr:nvSpPr>
        <xdr:cNvPr id="9" name="テキスト ボックス 8">
          <a:extLst>
            <a:ext uri="{FF2B5EF4-FFF2-40B4-BE49-F238E27FC236}">
              <a16:creationId xmlns:a16="http://schemas.microsoft.com/office/drawing/2014/main" id="{5C6B244E-1970-4937-82C8-EDE77B302B05}"/>
            </a:ext>
          </a:extLst>
        </xdr:cNvPr>
        <xdr:cNvSpPr txBox="1"/>
      </xdr:nvSpPr>
      <xdr:spPr>
        <a:xfrm>
          <a:off x="8763000" y="17516475"/>
          <a:ext cx="6814459" cy="124913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p>
      </xdr:txBody>
    </xdr:sp>
    <xdr:clientData/>
  </xdr:twoCellAnchor>
  <xdr:twoCellAnchor>
    <xdr:from>
      <xdr:col>18</xdr:col>
      <xdr:colOff>0</xdr:colOff>
      <xdr:row>34</xdr:row>
      <xdr:rowOff>0</xdr:rowOff>
    </xdr:from>
    <xdr:to>
      <xdr:col>22</xdr:col>
      <xdr:colOff>13609</xdr:colOff>
      <xdr:row>35</xdr:row>
      <xdr:rowOff>734785</xdr:rowOff>
    </xdr:to>
    <xdr:sp macro="" textlink="">
      <xdr:nvSpPr>
        <xdr:cNvPr id="10" name="テキスト ボックス 9">
          <a:extLst>
            <a:ext uri="{FF2B5EF4-FFF2-40B4-BE49-F238E27FC236}">
              <a16:creationId xmlns:a16="http://schemas.microsoft.com/office/drawing/2014/main" id="{595A17E0-1F0F-4137-B17C-5C5D201F8320}"/>
            </a:ext>
          </a:extLst>
        </xdr:cNvPr>
        <xdr:cNvSpPr txBox="1"/>
      </xdr:nvSpPr>
      <xdr:spPr>
        <a:xfrm>
          <a:off x="8763000" y="21040725"/>
          <a:ext cx="6814459" cy="124913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p>
      </xdr:txBody>
    </xdr:sp>
    <xdr:clientData/>
  </xdr:twoCellAnchor>
  <xdr:twoCellAnchor>
    <xdr:from>
      <xdr:col>18</xdr:col>
      <xdr:colOff>0</xdr:colOff>
      <xdr:row>39</xdr:row>
      <xdr:rowOff>0</xdr:rowOff>
    </xdr:from>
    <xdr:to>
      <xdr:col>22</xdr:col>
      <xdr:colOff>13609</xdr:colOff>
      <xdr:row>40</xdr:row>
      <xdr:rowOff>734785</xdr:rowOff>
    </xdr:to>
    <xdr:sp macro="" textlink="">
      <xdr:nvSpPr>
        <xdr:cNvPr id="11" name="テキスト ボックス 10">
          <a:extLst>
            <a:ext uri="{FF2B5EF4-FFF2-40B4-BE49-F238E27FC236}">
              <a16:creationId xmlns:a16="http://schemas.microsoft.com/office/drawing/2014/main" id="{1C75A382-B151-4382-97C7-FDC3208B8E9E}"/>
            </a:ext>
          </a:extLst>
        </xdr:cNvPr>
        <xdr:cNvSpPr txBox="1"/>
      </xdr:nvSpPr>
      <xdr:spPr>
        <a:xfrm>
          <a:off x="8763000" y="24564975"/>
          <a:ext cx="6814459" cy="124913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p>
      </xdr:txBody>
    </xdr:sp>
    <xdr:clientData/>
  </xdr:twoCellAnchor>
  <xdr:twoCellAnchor>
    <xdr:from>
      <xdr:col>18</xdr:col>
      <xdr:colOff>0</xdr:colOff>
      <xdr:row>44</xdr:row>
      <xdr:rowOff>0</xdr:rowOff>
    </xdr:from>
    <xdr:to>
      <xdr:col>22</xdr:col>
      <xdr:colOff>13609</xdr:colOff>
      <xdr:row>45</xdr:row>
      <xdr:rowOff>748392</xdr:rowOff>
    </xdr:to>
    <xdr:sp macro="" textlink="">
      <xdr:nvSpPr>
        <xdr:cNvPr id="12" name="テキスト ボックス 11">
          <a:extLst>
            <a:ext uri="{FF2B5EF4-FFF2-40B4-BE49-F238E27FC236}">
              <a16:creationId xmlns:a16="http://schemas.microsoft.com/office/drawing/2014/main" id="{E54DEC18-00CC-4A79-BFEA-FCBA57C7A80E}"/>
            </a:ext>
          </a:extLst>
        </xdr:cNvPr>
        <xdr:cNvSpPr txBox="1"/>
      </xdr:nvSpPr>
      <xdr:spPr>
        <a:xfrm>
          <a:off x="8763000" y="28079700"/>
          <a:ext cx="6814459" cy="125321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p>
      </xdr:txBody>
    </xdr:sp>
    <xdr:clientData/>
  </xdr:twoCellAnchor>
  <xdr:twoCellAnchor>
    <xdr:from>
      <xdr:col>18</xdr:col>
      <xdr:colOff>0</xdr:colOff>
      <xdr:row>49</xdr:row>
      <xdr:rowOff>0</xdr:rowOff>
    </xdr:from>
    <xdr:to>
      <xdr:col>22</xdr:col>
      <xdr:colOff>13609</xdr:colOff>
      <xdr:row>50</xdr:row>
      <xdr:rowOff>748392</xdr:rowOff>
    </xdr:to>
    <xdr:sp macro="" textlink="">
      <xdr:nvSpPr>
        <xdr:cNvPr id="13" name="テキスト ボックス 12">
          <a:extLst>
            <a:ext uri="{FF2B5EF4-FFF2-40B4-BE49-F238E27FC236}">
              <a16:creationId xmlns:a16="http://schemas.microsoft.com/office/drawing/2014/main" id="{69AEA1B1-60CF-4239-A816-CEE4678F2E28}"/>
            </a:ext>
          </a:extLst>
        </xdr:cNvPr>
        <xdr:cNvSpPr txBox="1"/>
      </xdr:nvSpPr>
      <xdr:spPr>
        <a:xfrm>
          <a:off x="8763000" y="31584900"/>
          <a:ext cx="6814459" cy="125321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p>
      </xdr:txBody>
    </xdr:sp>
    <xdr:clientData/>
  </xdr:twoCellAnchor>
  <xdr:twoCellAnchor>
    <xdr:from>
      <xdr:col>18</xdr:col>
      <xdr:colOff>0</xdr:colOff>
      <xdr:row>54</xdr:row>
      <xdr:rowOff>0</xdr:rowOff>
    </xdr:from>
    <xdr:to>
      <xdr:col>22</xdr:col>
      <xdr:colOff>13609</xdr:colOff>
      <xdr:row>55</xdr:row>
      <xdr:rowOff>748391</xdr:rowOff>
    </xdr:to>
    <xdr:sp macro="" textlink="">
      <xdr:nvSpPr>
        <xdr:cNvPr id="14" name="テキスト ボックス 13">
          <a:extLst>
            <a:ext uri="{FF2B5EF4-FFF2-40B4-BE49-F238E27FC236}">
              <a16:creationId xmlns:a16="http://schemas.microsoft.com/office/drawing/2014/main" id="{8FE48E9D-3024-4A61-9797-15628671F98B}"/>
            </a:ext>
          </a:extLst>
        </xdr:cNvPr>
        <xdr:cNvSpPr txBox="1"/>
      </xdr:nvSpPr>
      <xdr:spPr>
        <a:xfrm>
          <a:off x="8763000" y="35652075"/>
          <a:ext cx="6814459" cy="125321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p>
      </xdr:txBody>
    </xdr:sp>
    <xdr:clientData/>
  </xdr:twoCellAnchor>
  <xdr:twoCellAnchor>
    <xdr:from>
      <xdr:col>12</xdr:col>
      <xdr:colOff>1853045</xdr:colOff>
      <xdr:row>1</xdr:row>
      <xdr:rowOff>121228</xdr:rowOff>
    </xdr:from>
    <xdr:to>
      <xdr:col>13</xdr:col>
      <xdr:colOff>640773</xdr:colOff>
      <xdr:row>3</xdr:row>
      <xdr:rowOff>363681</xdr:rowOff>
    </xdr:to>
    <xdr:sp macro="" textlink="">
      <xdr:nvSpPr>
        <xdr:cNvPr id="15" name="テキスト ボックス 14">
          <a:extLst>
            <a:ext uri="{FF2B5EF4-FFF2-40B4-BE49-F238E27FC236}">
              <a16:creationId xmlns:a16="http://schemas.microsoft.com/office/drawing/2014/main" id="{F80586C6-AABF-406D-A33C-D8ED30FEF4E5}"/>
            </a:ext>
          </a:extLst>
        </xdr:cNvPr>
        <xdr:cNvSpPr txBox="1"/>
      </xdr:nvSpPr>
      <xdr:spPr>
        <a:xfrm>
          <a:off x="19171227" y="450273"/>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16</xdr:col>
      <xdr:colOff>315433</xdr:colOff>
      <xdr:row>3</xdr:row>
      <xdr:rowOff>34636</xdr:rowOff>
    </xdr:from>
    <xdr:to>
      <xdr:col>18</xdr:col>
      <xdr:colOff>43294</xdr:colOff>
      <xdr:row>8</xdr:row>
      <xdr:rowOff>493568</xdr:rowOff>
    </xdr:to>
    <xdr:grpSp>
      <xdr:nvGrpSpPr>
        <xdr:cNvPr id="16" name="グループ化 15">
          <a:extLst>
            <a:ext uri="{FF2B5EF4-FFF2-40B4-BE49-F238E27FC236}">
              <a16:creationId xmlns:a16="http://schemas.microsoft.com/office/drawing/2014/main" id="{0B5830EB-8285-47B8-9A5E-C5A270A7300C}"/>
            </a:ext>
          </a:extLst>
        </xdr:cNvPr>
        <xdr:cNvGrpSpPr/>
      </xdr:nvGrpSpPr>
      <xdr:grpSpPr>
        <a:xfrm>
          <a:off x="24386469" y="973529"/>
          <a:ext cx="1687289" cy="2568039"/>
          <a:chOff x="25567818" y="952500"/>
          <a:chExt cx="1687289" cy="2571750"/>
        </a:xfrm>
      </xdr:grpSpPr>
      <xdr:sp macro="" textlink="">
        <xdr:nvSpPr>
          <xdr:cNvPr id="17" name="正方形/長方形 16">
            <a:extLst>
              <a:ext uri="{FF2B5EF4-FFF2-40B4-BE49-F238E27FC236}">
                <a16:creationId xmlns:a16="http://schemas.microsoft.com/office/drawing/2014/main" id="{C314F3BA-19A4-0809-19F6-6BC0E7FB71BA}"/>
              </a:ext>
            </a:extLst>
          </xdr:cNvPr>
          <xdr:cNvSpPr/>
        </xdr:nvSpPr>
        <xdr:spPr bwMode="auto">
          <a:xfrm>
            <a:off x="25567822" y="952500"/>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9CE289FD-361D-410C-E5B8-C07D54235EFB}"/>
              </a:ext>
            </a:extLst>
          </xdr:cNvPr>
          <xdr:cNvSpPr/>
        </xdr:nvSpPr>
        <xdr:spPr bwMode="auto">
          <a:xfrm>
            <a:off x="25567823" y="1292679"/>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143A80B9-388C-2D61-C184-CE8BD9B226E5}"/>
              </a:ext>
            </a:extLst>
          </xdr:cNvPr>
          <xdr:cNvSpPr/>
        </xdr:nvSpPr>
        <xdr:spPr bwMode="auto">
          <a:xfrm>
            <a:off x="25567818" y="1632858"/>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389193F8-2046-C490-450C-05656B3B36CC}"/>
              </a:ext>
            </a:extLst>
          </xdr:cNvPr>
          <xdr:cNvSpPr/>
        </xdr:nvSpPr>
        <xdr:spPr bwMode="auto">
          <a:xfrm>
            <a:off x="25567823" y="2544536"/>
            <a:ext cx="1660070" cy="476250"/>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DDA3B230-DB55-DDE4-EE12-64DE7A345A24}"/>
              </a:ext>
            </a:extLst>
          </xdr:cNvPr>
          <xdr:cNvSpPr/>
        </xdr:nvSpPr>
        <xdr:spPr bwMode="auto">
          <a:xfrm>
            <a:off x="25595037" y="3048000"/>
            <a:ext cx="1660070" cy="476250"/>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21</xdr:col>
      <xdr:colOff>492331</xdr:colOff>
      <xdr:row>4</xdr:row>
      <xdr:rowOff>34636</xdr:rowOff>
    </xdr:from>
    <xdr:to>
      <xdr:col>22</xdr:col>
      <xdr:colOff>1298865</xdr:colOff>
      <xdr:row>6</xdr:row>
      <xdr:rowOff>415636</xdr:rowOff>
    </xdr:to>
    <xdr:grpSp>
      <xdr:nvGrpSpPr>
        <xdr:cNvPr id="22" name="グループ化 21">
          <a:extLst>
            <a:ext uri="{FF2B5EF4-FFF2-40B4-BE49-F238E27FC236}">
              <a16:creationId xmlns:a16="http://schemas.microsoft.com/office/drawing/2014/main" id="{E0990CA6-E47A-4796-8F63-B77040E7C6A1}"/>
            </a:ext>
          </a:extLst>
        </xdr:cNvPr>
        <xdr:cNvGrpSpPr/>
      </xdr:nvGrpSpPr>
      <xdr:grpSpPr>
        <a:xfrm>
          <a:off x="32469117" y="1381743"/>
          <a:ext cx="1663784" cy="1061357"/>
          <a:chOff x="33650466" y="1360714"/>
          <a:chExt cx="1660073" cy="1061357"/>
        </a:xfrm>
      </xdr:grpSpPr>
      <xdr:sp macro="" textlink="">
        <xdr:nvSpPr>
          <xdr:cNvPr id="23" name="正方形/長方形 22">
            <a:extLst>
              <a:ext uri="{FF2B5EF4-FFF2-40B4-BE49-F238E27FC236}">
                <a16:creationId xmlns:a16="http://schemas.microsoft.com/office/drawing/2014/main" id="{C55FD72A-BF0E-4EC5-5541-28CA67815565}"/>
              </a:ext>
            </a:extLst>
          </xdr:cNvPr>
          <xdr:cNvSpPr/>
        </xdr:nvSpPr>
        <xdr:spPr bwMode="auto">
          <a:xfrm>
            <a:off x="33650466" y="2081892"/>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99B21A33-0C2B-65F2-510E-E282A20961A0}"/>
              </a:ext>
            </a:extLst>
          </xdr:cNvPr>
          <xdr:cNvSpPr/>
        </xdr:nvSpPr>
        <xdr:spPr bwMode="auto">
          <a:xfrm>
            <a:off x="33650468" y="1360714"/>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19</xdr:col>
      <xdr:colOff>233792</xdr:colOff>
      <xdr:row>15</xdr:row>
      <xdr:rowOff>118755</xdr:rowOff>
    </xdr:from>
    <xdr:to>
      <xdr:col>22</xdr:col>
      <xdr:colOff>1186295</xdr:colOff>
      <xdr:row>15</xdr:row>
      <xdr:rowOff>844014</xdr:rowOff>
    </xdr:to>
    <xdr:grpSp>
      <xdr:nvGrpSpPr>
        <xdr:cNvPr id="25" name="グループ化 24">
          <a:extLst>
            <a:ext uri="{FF2B5EF4-FFF2-40B4-BE49-F238E27FC236}">
              <a16:creationId xmlns:a16="http://schemas.microsoft.com/office/drawing/2014/main" id="{E0D1E0DC-D748-4D24-AFFF-3784773F8579}"/>
            </a:ext>
          </a:extLst>
        </xdr:cNvPr>
        <xdr:cNvGrpSpPr/>
      </xdr:nvGrpSpPr>
      <xdr:grpSpPr>
        <a:xfrm>
          <a:off x="29897363" y="7534648"/>
          <a:ext cx="4122968" cy="725259"/>
          <a:chOff x="31078712" y="7674429"/>
          <a:chExt cx="4122968" cy="725259"/>
        </a:xfrm>
      </xdr:grpSpPr>
      <xdr:sp macro="" textlink="">
        <xdr:nvSpPr>
          <xdr:cNvPr id="26" name="正方形/長方形 25">
            <a:extLst>
              <a:ext uri="{FF2B5EF4-FFF2-40B4-BE49-F238E27FC236}">
                <a16:creationId xmlns:a16="http://schemas.microsoft.com/office/drawing/2014/main" id="{79BD0656-0967-5531-C502-E9FC35019AF2}"/>
              </a:ext>
            </a:extLst>
          </xdr:cNvPr>
          <xdr:cNvSpPr/>
        </xdr:nvSpPr>
        <xdr:spPr bwMode="auto">
          <a:xfrm>
            <a:off x="34208358" y="7674429"/>
            <a:ext cx="993322" cy="639534"/>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7" name="テキスト ボックス 26">
            <a:extLst>
              <a:ext uri="{FF2B5EF4-FFF2-40B4-BE49-F238E27FC236}">
                <a16:creationId xmlns:a16="http://schemas.microsoft.com/office/drawing/2014/main" id="{591E3DC7-5BB5-919D-1D06-BC8CDB4D5B57}"/>
              </a:ext>
            </a:extLst>
          </xdr:cNvPr>
          <xdr:cNvSpPr txBox="1"/>
        </xdr:nvSpPr>
        <xdr:spPr>
          <a:xfrm>
            <a:off x="31078712" y="7701643"/>
            <a:ext cx="2830288" cy="69804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a:t>
            </a:r>
            <a:r>
              <a:rPr kumimoji="1" lang="en-US" altLang="ja-JP" sz="1200" b="1"/>
              <a:t>2</a:t>
            </a:r>
            <a:r>
              <a:rPr kumimoji="1" lang="ja-JP" altLang="en-US" sz="1200" b="1"/>
              <a:t>％超部分）が自動反映</a:t>
            </a:r>
            <a:endParaRPr kumimoji="1" lang="en-US" altLang="ja-JP" sz="1200" b="1"/>
          </a:p>
          <a:p>
            <a:pPr algn="ctr"/>
            <a:r>
              <a:rPr kumimoji="1" lang="ja-JP" altLang="en-US" sz="1200" b="1"/>
              <a:t>（入力不要の場合は、０円表示）</a:t>
            </a:r>
          </a:p>
        </xdr:txBody>
      </xdr:sp>
      <xdr:cxnSp macro="">
        <xdr:nvCxnSpPr>
          <xdr:cNvPr id="28" name="直線矢印コネクタ 27">
            <a:extLst>
              <a:ext uri="{FF2B5EF4-FFF2-40B4-BE49-F238E27FC236}">
                <a16:creationId xmlns:a16="http://schemas.microsoft.com/office/drawing/2014/main" id="{0A366776-E59D-0D84-B9E6-13C8E5766FC4}"/>
              </a:ext>
            </a:extLst>
          </xdr:cNvPr>
          <xdr:cNvCxnSpPr>
            <a:stCxn id="27" idx="3"/>
            <a:endCxn id="26" idx="1"/>
          </xdr:cNvCxnSpPr>
        </xdr:nvCxnSpPr>
        <xdr:spPr bwMode="auto">
          <a:xfrm flipV="1">
            <a:off x="33909000" y="7994196"/>
            <a:ext cx="299358" cy="5647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12</xdr:col>
      <xdr:colOff>1489364</xdr:colOff>
      <xdr:row>17</xdr:row>
      <xdr:rowOff>640773</xdr:rowOff>
    </xdr:from>
    <xdr:to>
      <xdr:col>13</xdr:col>
      <xdr:colOff>277092</xdr:colOff>
      <xdr:row>19</xdr:row>
      <xdr:rowOff>51954</xdr:rowOff>
    </xdr:to>
    <xdr:sp macro="" textlink="">
      <xdr:nvSpPr>
        <xdr:cNvPr id="29" name="テキスト ボックス 28">
          <a:extLst>
            <a:ext uri="{FF2B5EF4-FFF2-40B4-BE49-F238E27FC236}">
              <a16:creationId xmlns:a16="http://schemas.microsoft.com/office/drawing/2014/main" id="{9FFDA0AA-1C01-4487-AE76-D903E3FE4611}"/>
            </a:ext>
          </a:extLst>
        </xdr:cNvPr>
        <xdr:cNvSpPr txBox="1"/>
      </xdr:nvSpPr>
      <xdr:spPr>
        <a:xfrm>
          <a:off x="18807546" y="9680864"/>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1801091</xdr:colOff>
      <xdr:row>27</xdr:row>
      <xdr:rowOff>519545</xdr:rowOff>
    </xdr:from>
    <xdr:to>
      <xdr:col>13</xdr:col>
      <xdr:colOff>588819</xdr:colOff>
      <xdr:row>28</xdr:row>
      <xdr:rowOff>450271</xdr:rowOff>
    </xdr:to>
    <xdr:sp macro="" textlink="">
      <xdr:nvSpPr>
        <xdr:cNvPr id="30" name="テキスト ボックス 29">
          <a:extLst>
            <a:ext uri="{FF2B5EF4-FFF2-40B4-BE49-F238E27FC236}">
              <a16:creationId xmlns:a16="http://schemas.microsoft.com/office/drawing/2014/main" id="{F0A664D6-7663-4327-B455-C19CBB1E4759}"/>
            </a:ext>
          </a:extLst>
        </xdr:cNvPr>
        <xdr:cNvSpPr txBox="1"/>
      </xdr:nvSpPr>
      <xdr:spPr>
        <a:xfrm>
          <a:off x="19119273" y="16608136"/>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1627910</xdr:colOff>
      <xdr:row>37</xdr:row>
      <xdr:rowOff>519545</xdr:rowOff>
    </xdr:from>
    <xdr:to>
      <xdr:col>13</xdr:col>
      <xdr:colOff>415638</xdr:colOff>
      <xdr:row>38</xdr:row>
      <xdr:rowOff>450271</xdr:rowOff>
    </xdr:to>
    <xdr:sp macro="" textlink="">
      <xdr:nvSpPr>
        <xdr:cNvPr id="31" name="テキスト ボックス 30">
          <a:extLst>
            <a:ext uri="{FF2B5EF4-FFF2-40B4-BE49-F238E27FC236}">
              <a16:creationId xmlns:a16="http://schemas.microsoft.com/office/drawing/2014/main" id="{0E46AD13-2554-4117-B8A7-6B62CBA424B3}"/>
            </a:ext>
          </a:extLst>
        </xdr:cNvPr>
        <xdr:cNvSpPr txBox="1"/>
      </xdr:nvSpPr>
      <xdr:spPr>
        <a:xfrm>
          <a:off x="18946092" y="23673954"/>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1350818</xdr:colOff>
      <xdr:row>47</xdr:row>
      <xdr:rowOff>623455</xdr:rowOff>
    </xdr:from>
    <xdr:to>
      <xdr:col>13</xdr:col>
      <xdr:colOff>138546</xdr:colOff>
      <xdr:row>49</xdr:row>
      <xdr:rowOff>51954</xdr:rowOff>
    </xdr:to>
    <xdr:sp macro="" textlink="">
      <xdr:nvSpPr>
        <xdr:cNvPr id="33" name="テキスト ボックス 32">
          <a:extLst>
            <a:ext uri="{FF2B5EF4-FFF2-40B4-BE49-F238E27FC236}">
              <a16:creationId xmlns:a16="http://schemas.microsoft.com/office/drawing/2014/main" id="{4803C739-7D01-4908-BB26-258AA15BCE2A}"/>
            </a:ext>
          </a:extLst>
        </xdr:cNvPr>
        <xdr:cNvSpPr txBox="1"/>
      </xdr:nvSpPr>
      <xdr:spPr>
        <a:xfrm>
          <a:off x="18669000" y="30809046"/>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2297206</xdr:colOff>
      <xdr:row>6</xdr:row>
      <xdr:rowOff>493059</xdr:rowOff>
    </xdr:from>
    <xdr:to>
      <xdr:col>9</xdr:col>
      <xdr:colOff>22411</xdr:colOff>
      <xdr:row>20</xdr:row>
      <xdr:rowOff>155967</xdr:rowOff>
    </xdr:to>
    <xdr:grpSp>
      <xdr:nvGrpSpPr>
        <xdr:cNvPr id="11" name="グループ化 10">
          <a:extLst>
            <a:ext uri="{FF2B5EF4-FFF2-40B4-BE49-F238E27FC236}">
              <a16:creationId xmlns:a16="http://schemas.microsoft.com/office/drawing/2014/main" id="{3B3FBB66-6847-4FCB-A17A-D5426FB46D05}"/>
            </a:ext>
          </a:extLst>
        </xdr:cNvPr>
        <xdr:cNvGrpSpPr/>
      </xdr:nvGrpSpPr>
      <xdr:grpSpPr>
        <a:xfrm>
          <a:off x="2297206" y="6303309"/>
          <a:ext cx="11686134" cy="2738122"/>
          <a:chOff x="2229971" y="6426279"/>
          <a:chExt cx="11665323" cy="2621261"/>
        </a:xfrm>
      </xdr:grpSpPr>
      <xdr:cxnSp macro="">
        <xdr:nvCxnSpPr>
          <xdr:cNvPr id="12" name="直線コネクタ 11">
            <a:extLst>
              <a:ext uri="{FF2B5EF4-FFF2-40B4-BE49-F238E27FC236}">
                <a16:creationId xmlns:a16="http://schemas.microsoft.com/office/drawing/2014/main" id="{345BFB89-8745-6193-863D-F9577570F5AF}"/>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13" name="グループ化 12">
            <a:extLst>
              <a:ext uri="{FF2B5EF4-FFF2-40B4-BE49-F238E27FC236}">
                <a16:creationId xmlns:a16="http://schemas.microsoft.com/office/drawing/2014/main" id="{9E8435D9-20B3-A463-9743-3560D164FC65}"/>
              </a:ext>
            </a:extLst>
          </xdr:cNvPr>
          <xdr:cNvGrpSpPr/>
        </xdr:nvGrpSpPr>
        <xdr:grpSpPr>
          <a:xfrm>
            <a:off x="2229971" y="6426279"/>
            <a:ext cx="11665323" cy="2621261"/>
            <a:chOff x="2229971" y="6426279"/>
            <a:chExt cx="11787787" cy="2621261"/>
          </a:xfrm>
        </xdr:grpSpPr>
        <xdr:pic>
          <xdr:nvPicPr>
            <xdr:cNvPr id="14" name="図 13" descr="テーブル&#10;&#10;中程度の精度で自動的に生成された説明">
              <a:extLst>
                <a:ext uri="{FF2B5EF4-FFF2-40B4-BE49-F238E27FC236}">
                  <a16:creationId xmlns:a16="http://schemas.microsoft.com/office/drawing/2014/main" id="{922F51D4-337E-C54F-D143-F90BEA044D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15" name="正方形/長方形 14">
              <a:extLst>
                <a:ext uri="{FF2B5EF4-FFF2-40B4-BE49-F238E27FC236}">
                  <a16:creationId xmlns:a16="http://schemas.microsoft.com/office/drawing/2014/main" id="{6CAF47F7-F254-6B86-33A0-BEA1EEA72293}"/>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B4F415B6-5CCF-07EC-6240-FB5A49C58513}"/>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7" name="矢印: 下 16">
              <a:extLst>
                <a:ext uri="{FF2B5EF4-FFF2-40B4-BE49-F238E27FC236}">
                  <a16:creationId xmlns:a16="http://schemas.microsoft.com/office/drawing/2014/main" id="{5CEEDB26-50F9-9AF5-3A49-5A683A64162B}"/>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FA16C325-7987-C594-B834-DD3898988914}"/>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19" name="テキスト ボックス 18">
              <a:extLst>
                <a:ext uri="{FF2B5EF4-FFF2-40B4-BE49-F238E27FC236}">
                  <a16:creationId xmlns:a16="http://schemas.microsoft.com/office/drawing/2014/main" id="{BDE2EE59-AE8F-F98B-6DA0-1A396ED9FFB7}"/>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20" name="テキスト ボックス 19">
              <a:extLst>
                <a:ext uri="{FF2B5EF4-FFF2-40B4-BE49-F238E27FC236}">
                  <a16:creationId xmlns:a16="http://schemas.microsoft.com/office/drawing/2014/main" id="{6D6364D8-3026-DB0E-E3CC-149A34851E3D}"/>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21" name="テキスト ボックス 20">
              <a:extLst>
                <a:ext uri="{FF2B5EF4-FFF2-40B4-BE49-F238E27FC236}">
                  <a16:creationId xmlns:a16="http://schemas.microsoft.com/office/drawing/2014/main" id="{70BB1E4F-4723-92EE-EE96-24324E6A2C05}"/>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xdr:col>
      <xdr:colOff>612322</xdr:colOff>
      <xdr:row>5</xdr:row>
      <xdr:rowOff>81643</xdr:rowOff>
    </xdr:from>
    <xdr:to>
      <xdr:col>7</xdr:col>
      <xdr:colOff>775607</xdr:colOff>
      <xdr:row>5</xdr:row>
      <xdr:rowOff>1102179</xdr:rowOff>
    </xdr:to>
    <xdr:sp macro="" textlink="">
      <xdr:nvSpPr>
        <xdr:cNvPr id="2" name="テキスト ボックス 1">
          <a:extLst>
            <a:ext uri="{FF2B5EF4-FFF2-40B4-BE49-F238E27FC236}">
              <a16:creationId xmlns:a16="http://schemas.microsoft.com/office/drawing/2014/main" id="{EFD31E91-7B64-4EF8-86B9-C684E11EF25E}"/>
            </a:ext>
          </a:extLst>
        </xdr:cNvPr>
        <xdr:cNvSpPr txBox="1"/>
      </xdr:nvSpPr>
      <xdr:spPr>
        <a:xfrm>
          <a:off x="3497036" y="4748893"/>
          <a:ext cx="7837714" cy="102053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a:t>
          </a:r>
          <a:endParaRPr kumimoji="1" lang="en-US" altLang="ja-JP" sz="1400" b="1"/>
        </a:p>
        <a:p>
          <a:pPr algn="ctr"/>
          <a:r>
            <a:rPr kumimoji="1" lang="ja-JP" altLang="en-US" sz="1400" b="1"/>
            <a:t>「基本給・手当の引き上げを、割合ではなく、一律○○円引き上げた」</a:t>
          </a:r>
          <a:endParaRPr kumimoji="1" lang="en-US" altLang="ja-JP" sz="1400" b="1"/>
        </a:p>
        <a:p>
          <a:pPr algn="ctr"/>
          <a:r>
            <a:rPr kumimoji="1" lang="ja-JP" altLang="en-US" sz="1400" b="1"/>
            <a:t>「一時金・特別手当で対応した」場合は、このシートの記入・作成は不要です</a:t>
          </a:r>
        </a:p>
      </xdr:txBody>
    </xdr:sp>
    <xdr:clientData/>
  </xdr:twoCellAnchor>
  <xdr:twoCellAnchor>
    <xdr:from>
      <xdr:col>13</xdr:col>
      <xdr:colOff>1075765</xdr:colOff>
      <xdr:row>14</xdr:row>
      <xdr:rowOff>134469</xdr:rowOff>
    </xdr:from>
    <xdr:to>
      <xdr:col>14</xdr:col>
      <xdr:colOff>790014</xdr:colOff>
      <xdr:row>15</xdr:row>
      <xdr:rowOff>140072</xdr:rowOff>
    </xdr:to>
    <xdr:sp macro="" textlink="">
      <xdr:nvSpPr>
        <xdr:cNvPr id="3" name="矢印: 下 2">
          <a:extLst>
            <a:ext uri="{FF2B5EF4-FFF2-40B4-BE49-F238E27FC236}">
              <a16:creationId xmlns:a16="http://schemas.microsoft.com/office/drawing/2014/main" id="{EC05F014-2649-4515-B7A2-2325EA6007D3}"/>
            </a:ext>
          </a:extLst>
        </xdr:cNvPr>
        <xdr:cNvSpPr/>
      </xdr:nvSpPr>
      <xdr:spPr bwMode="auto">
        <a:xfrm rot="16200000">
          <a:off x="20699225" y="7552484"/>
          <a:ext cx="177053" cy="866774"/>
        </a:xfrm>
        <a:prstGeom prst="down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1121</xdr:colOff>
      <xdr:row>6</xdr:row>
      <xdr:rowOff>616029</xdr:rowOff>
    </xdr:from>
    <xdr:to>
      <xdr:col>19</xdr:col>
      <xdr:colOff>3762</xdr:colOff>
      <xdr:row>20</xdr:row>
      <xdr:rowOff>162076</xdr:rowOff>
    </xdr:to>
    <xdr:grpSp>
      <xdr:nvGrpSpPr>
        <xdr:cNvPr id="4" name="グループ化 3">
          <a:extLst>
            <a:ext uri="{FF2B5EF4-FFF2-40B4-BE49-F238E27FC236}">
              <a16:creationId xmlns:a16="http://schemas.microsoft.com/office/drawing/2014/main" id="{D4688DB1-773E-484E-9133-6FA40A4513B6}"/>
            </a:ext>
          </a:extLst>
        </xdr:cNvPr>
        <xdr:cNvGrpSpPr/>
      </xdr:nvGrpSpPr>
      <xdr:grpSpPr>
        <a:xfrm>
          <a:off x="16996442" y="6426279"/>
          <a:ext cx="11078856" cy="2621261"/>
          <a:chOff x="2229971" y="6426279"/>
          <a:chExt cx="11665323" cy="2621261"/>
        </a:xfrm>
      </xdr:grpSpPr>
      <xdr:cxnSp macro="">
        <xdr:nvCxnSpPr>
          <xdr:cNvPr id="5" name="直線コネクタ 4">
            <a:extLst>
              <a:ext uri="{FF2B5EF4-FFF2-40B4-BE49-F238E27FC236}">
                <a16:creationId xmlns:a16="http://schemas.microsoft.com/office/drawing/2014/main" id="{220970C3-823C-C89E-1F38-94A43C6792D8}"/>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6" name="グループ化 5">
            <a:extLst>
              <a:ext uri="{FF2B5EF4-FFF2-40B4-BE49-F238E27FC236}">
                <a16:creationId xmlns:a16="http://schemas.microsoft.com/office/drawing/2014/main" id="{65B248CC-0C52-02D9-57E0-AEE8A756812B}"/>
              </a:ext>
            </a:extLst>
          </xdr:cNvPr>
          <xdr:cNvGrpSpPr/>
        </xdr:nvGrpSpPr>
        <xdr:grpSpPr>
          <a:xfrm>
            <a:off x="2229971" y="6426279"/>
            <a:ext cx="11665323" cy="2621261"/>
            <a:chOff x="2229971" y="6426279"/>
            <a:chExt cx="11787787" cy="2621261"/>
          </a:xfrm>
        </xdr:grpSpPr>
        <xdr:pic>
          <xdr:nvPicPr>
            <xdr:cNvPr id="7" name="図 6" descr="テーブル&#10;&#10;中程度の精度で自動的に生成された説明">
              <a:extLst>
                <a:ext uri="{FF2B5EF4-FFF2-40B4-BE49-F238E27FC236}">
                  <a16:creationId xmlns:a16="http://schemas.microsoft.com/office/drawing/2014/main" id="{7E01B455-38E0-C3C6-C8CB-F214C09764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8" name="正方形/長方形 7">
              <a:extLst>
                <a:ext uri="{FF2B5EF4-FFF2-40B4-BE49-F238E27FC236}">
                  <a16:creationId xmlns:a16="http://schemas.microsoft.com/office/drawing/2014/main" id="{0DDCE11F-68AC-FEC5-96A6-80A04598122F}"/>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C384E203-053B-5BEC-B88D-28C5FC478A70}"/>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矢印: 下 9">
              <a:extLst>
                <a:ext uri="{FF2B5EF4-FFF2-40B4-BE49-F238E27FC236}">
                  <a16:creationId xmlns:a16="http://schemas.microsoft.com/office/drawing/2014/main" id="{B629300B-3464-E54E-6CD0-71AF6F2B7C88}"/>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33F9F2A3-3098-A0C9-DFB7-FEFFEDC8C344}"/>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23" name="テキスト ボックス 22">
              <a:extLst>
                <a:ext uri="{FF2B5EF4-FFF2-40B4-BE49-F238E27FC236}">
                  <a16:creationId xmlns:a16="http://schemas.microsoft.com/office/drawing/2014/main" id="{6D36E61D-8D54-1231-B320-673AC782590D}"/>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24" name="テキスト ボックス 23">
              <a:extLst>
                <a:ext uri="{FF2B5EF4-FFF2-40B4-BE49-F238E27FC236}">
                  <a16:creationId xmlns:a16="http://schemas.microsoft.com/office/drawing/2014/main" id="{CD111694-DD49-B07D-E1F3-1451B9FAE47E}"/>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25" name="テキスト ボックス 24">
              <a:extLst>
                <a:ext uri="{FF2B5EF4-FFF2-40B4-BE49-F238E27FC236}">
                  <a16:creationId xmlns:a16="http://schemas.microsoft.com/office/drawing/2014/main" id="{D2921521-3F11-1554-B96F-C71D7671877D}"/>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17</xdr:col>
      <xdr:colOff>145676</xdr:colOff>
      <xdr:row>14</xdr:row>
      <xdr:rowOff>22412</xdr:rowOff>
    </xdr:from>
    <xdr:to>
      <xdr:col>17</xdr:col>
      <xdr:colOff>145676</xdr:colOff>
      <xdr:row>18</xdr:row>
      <xdr:rowOff>100853</xdr:rowOff>
    </xdr:to>
    <xdr:cxnSp macro="">
      <xdr:nvCxnSpPr>
        <xdr:cNvPr id="26" name="直線矢印コネクタ 25">
          <a:extLst>
            <a:ext uri="{FF2B5EF4-FFF2-40B4-BE49-F238E27FC236}">
              <a16:creationId xmlns:a16="http://schemas.microsoft.com/office/drawing/2014/main" id="{A626CEA5-8700-4D94-9A79-776C354627E0}"/>
            </a:ext>
          </a:extLst>
        </xdr:cNvPr>
        <xdr:cNvCxnSpPr/>
      </xdr:nvCxnSpPr>
      <xdr:spPr bwMode="auto">
        <a:xfrm>
          <a:off x="24777326" y="7785287"/>
          <a:ext cx="0" cy="764241"/>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triangle"/>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502227</xdr:colOff>
      <xdr:row>0</xdr:row>
      <xdr:rowOff>883227</xdr:rowOff>
    </xdr:from>
    <xdr:to>
      <xdr:col>11</xdr:col>
      <xdr:colOff>34637</xdr:colOff>
      <xdr:row>2</xdr:row>
      <xdr:rowOff>277090</xdr:rowOff>
    </xdr:to>
    <xdr:sp macro="" textlink="">
      <xdr:nvSpPr>
        <xdr:cNvPr id="27" name="テキスト ボックス 26">
          <a:extLst>
            <a:ext uri="{FF2B5EF4-FFF2-40B4-BE49-F238E27FC236}">
              <a16:creationId xmlns:a16="http://schemas.microsoft.com/office/drawing/2014/main" id="{4B93171A-A87B-4489-8EE2-FADBB0077FAA}"/>
            </a:ext>
          </a:extLst>
        </xdr:cNvPr>
        <xdr:cNvSpPr txBox="1"/>
      </xdr:nvSpPr>
      <xdr:spPr>
        <a:xfrm>
          <a:off x="14589702" y="883227"/>
          <a:ext cx="2418485" cy="851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10</xdr:col>
      <xdr:colOff>2830285</xdr:colOff>
      <xdr:row>3</xdr:row>
      <xdr:rowOff>27214</xdr:rowOff>
    </xdr:from>
    <xdr:to>
      <xdr:col>13</xdr:col>
      <xdr:colOff>108857</xdr:colOff>
      <xdr:row>5</xdr:row>
      <xdr:rowOff>40821</xdr:rowOff>
    </xdr:to>
    <xdr:sp macro="" textlink="">
      <xdr:nvSpPr>
        <xdr:cNvPr id="28" name="正方形/長方形 27">
          <a:extLst>
            <a:ext uri="{FF2B5EF4-FFF2-40B4-BE49-F238E27FC236}">
              <a16:creationId xmlns:a16="http://schemas.microsoft.com/office/drawing/2014/main" id="{E32E0ED5-E62C-47BB-B423-E22FE953D74D}"/>
            </a:ext>
          </a:extLst>
        </xdr:cNvPr>
        <xdr:cNvSpPr/>
      </xdr:nvSpPr>
      <xdr:spPr bwMode="auto">
        <a:xfrm>
          <a:off x="16917760" y="2408464"/>
          <a:ext cx="2469697" cy="2280557"/>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1143000</xdr:colOff>
      <xdr:row>2</xdr:row>
      <xdr:rowOff>911679</xdr:rowOff>
    </xdr:from>
    <xdr:to>
      <xdr:col>18</xdr:col>
      <xdr:colOff>68035</xdr:colOff>
      <xdr:row>5</xdr:row>
      <xdr:rowOff>0</xdr:rowOff>
    </xdr:to>
    <xdr:sp macro="" textlink="">
      <xdr:nvSpPr>
        <xdr:cNvPr id="29" name="正方形/長方形 28">
          <a:extLst>
            <a:ext uri="{FF2B5EF4-FFF2-40B4-BE49-F238E27FC236}">
              <a16:creationId xmlns:a16="http://schemas.microsoft.com/office/drawing/2014/main" id="{043E5060-2B6C-4634-9B8C-B14E9111AED7}"/>
            </a:ext>
          </a:extLst>
        </xdr:cNvPr>
        <xdr:cNvSpPr/>
      </xdr:nvSpPr>
      <xdr:spPr bwMode="auto">
        <a:xfrm>
          <a:off x="21574125" y="2369004"/>
          <a:ext cx="4563835" cy="2279196"/>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979714</xdr:colOff>
          <xdr:row>4</xdr:row>
          <xdr:rowOff>231321</xdr:rowOff>
        </xdr:from>
        <xdr:to>
          <xdr:col>17</xdr:col>
          <xdr:colOff>979715</xdr:colOff>
          <xdr:row>5</xdr:row>
          <xdr:rowOff>820139</xdr:rowOff>
        </xdr:to>
        <xdr:pic>
          <xdr:nvPicPr>
            <xdr:cNvPr id="30" name="図 29">
              <a:extLst>
                <a:ext uri="{FF2B5EF4-FFF2-40B4-BE49-F238E27FC236}">
                  <a16:creationId xmlns:a16="http://schemas.microsoft.com/office/drawing/2014/main" id="{C239A8C0-20C5-4C0B-95C4-E449CEA73465}"/>
                </a:ext>
              </a:extLst>
            </xdr:cNvPr>
            <xdr:cNvPicPr>
              <a:picLocks noChangeAspect="1" noChangeArrowheads="1"/>
              <a:extLst>
                <a:ext uri="{84589F7E-364E-4C9E-8A38-B11213B215E9}">
                  <a14:cameraTool cellRange="$L$29:$Q$35" spid="_x0000_s11323"/>
                </a:ext>
              </a:extLst>
            </xdr:cNvPicPr>
          </xdr:nvPicPr>
          <xdr:blipFill>
            <a:blip xmlns:r="http://schemas.openxmlformats.org/officeDocument/2006/relationships" r:embed="rId2"/>
            <a:srcRect/>
            <a:stretch>
              <a:fillRect/>
            </a:stretch>
          </xdr:blipFill>
          <xdr:spPr bwMode="auto">
            <a:xfrm>
              <a:off x="18003487" y="3677639"/>
              <a:ext cx="7689273" cy="1783773"/>
            </a:xfrm>
            <a:prstGeom prst="rect">
              <a:avLst/>
            </a:prstGeom>
            <a:solidFill>
              <a:schemeClr val="bg1"/>
            </a:solidFill>
          </xdr:spPr>
        </xdr:pic>
        <xdr:clientData/>
      </xdr:twoCellAnchor>
    </mc:Choice>
    <mc:Fallback/>
  </mc:AlternateContent>
  <xdr:twoCellAnchor>
    <xdr:from>
      <xdr:col>18</xdr:col>
      <xdr:colOff>217715</xdr:colOff>
      <xdr:row>3</xdr:row>
      <xdr:rowOff>204108</xdr:rowOff>
    </xdr:from>
    <xdr:to>
      <xdr:col>18</xdr:col>
      <xdr:colOff>1755322</xdr:colOff>
      <xdr:row>3</xdr:row>
      <xdr:rowOff>966108</xdr:rowOff>
    </xdr:to>
    <xdr:sp macro="" textlink="">
      <xdr:nvSpPr>
        <xdr:cNvPr id="31" name="楕円 30">
          <a:extLst>
            <a:ext uri="{FF2B5EF4-FFF2-40B4-BE49-F238E27FC236}">
              <a16:creationId xmlns:a16="http://schemas.microsoft.com/office/drawing/2014/main" id="{CDE14221-E362-4079-960B-AB69B0058CFC}"/>
            </a:ext>
          </a:extLst>
        </xdr:cNvPr>
        <xdr:cNvSpPr/>
      </xdr:nvSpPr>
      <xdr:spPr bwMode="auto">
        <a:xfrm>
          <a:off x="26287640" y="2585358"/>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204107</xdr:colOff>
      <xdr:row>4</xdr:row>
      <xdr:rowOff>231321</xdr:rowOff>
    </xdr:from>
    <xdr:to>
      <xdr:col>18</xdr:col>
      <xdr:colOff>1741714</xdr:colOff>
      <xdr:row>4</xdr:row>
      <xdr:rowOff>993321</xdr:rowOff>
    </xdr:to>
    <xdr:sp macro="" textlink="">
      <xdr:nvSpPr>
        <xdr:cNvPr id="32" name="楕円 31">
          <a:extLst>
            <a:ext uri="{FF2B5EF4-FFF2-40B4-BE49-F238E27FC236}">
              <a16:creationId xmlns:a16="http://schemas.microsoft.com/office/drawing/2014/main" id="{22B6F2EB-5286-4583-AF24-5C2937F08A73}"/>
            </a:ext>
          </a:extLst>
        </xdr:cNvPr>
        <xdr:cNvSpPr/>
      </xdr:nvSpPr>
      <xdr:spPr bwMode="auto">
        <a:xfrm>
          <a:off x="26274032" y="3688896"/>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1782536</xdr:colOff>
      <xdr:row>0</xdr:row>
      <xdr:rowOff>489857</xdr:rowOff>
    </xdr:from>
    <xdr:to>
      <xdr:col>18</xdr:col>
      <xdr:colOff>1755322</xdr:colOff>
      <xdr:row>2</xdr:row>
      <xdr:rowOff>81643</xdr:rowOff>
    </xdr:to>
    <xdr:sp macro="" textlink="">
      <xdr:nvSpPr>
        <xdr:cNvPr id="33" name="テキスト ボックス 32">
          <a:extLst>
            <a:ext uri="{FF2B5EF4-FFF2-40B4-BE49-F238E27FC236}">
              <a16:creationId xmlns:a16="http://schemas.microsoft.com/office/drawing/2014/main" id="{5FD4AE2C-4F5E-4F9C-8ED5-0422580D4821}"/>
            </a:ext>
          </a:extLst>
        </xdr:cNvPr>
        <xdr:cNvSpPr txBox="1"/>
      </xdr:nvSpPr>
      <xdr:spPr>
        <a:xfrm>
          <a:off x="24623486" y="489857"/>
          <a:ext cx="3201761" cy="104911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自動計算結果が、</a:t>
          </a:r>
          <a:endParaRPr kumimoji="1" lang="en-US" altLang="ja-JP" sz="1800" b="1">
            <a:solidFill>
              <a:sysClr val="windowText" lastClr="000000"/>
            </a:solidFill>
          </a:endParaRPr>
        </a:p>
        <a:p>
          <a:r>
            <a:rPr kumimoji="1" lang="ja-JP" altLang="en-US" sz="1800" b="1">
              <a:solidFill>
                <a:sysClr val="windowText" lastClr="000000"/>
              </a:solidFill>
            </a:rPr>
            <a:t>「賃金改善報告書」（</a:t>
          </a:r>
          <a:r>
            <a:rPr kumimoji="1" lang="en-US" altLang="ja-JP" sz="1800" b="1">
              <a:solidFill>
                <a:sysClr val="windowText" lastClr="000000"/>
              </a:solidFill>
            </a:rPr>
            <a:t>K16</a:t>
          </a:r>
          <a:r>
            <a:rPr kumimoji="1" lang="ja-JP" altLang="en-US" sz="1800" b="1">
              <a:solidFill>
                <a:sysClr val="windowText" lastClr="000000"/>
              </a:solidFill>
            </a:rPr>
            <a:t>）</a:t>
          </a:r>
          <a:endParaRPr kumimoji="1" lang="en-US" altLang="ja-JP" sz="1800" b="1">
            <a:solidFill>
              <a:sysClr val="windowText" lastClr="000000"/>
            </a:solidFill>
          </a:endParaRPr>
        </a:p>
        <a:p>
          <a:r>
            <a:rPr kumimoji="1" lang="ja-JP" altLang="en-US" sz="1800" b="1">
              <a:solidFill>
                <a:sysClr val="windowText" lastClr="000000"/>
              </a:solidFill>
            </a:rPr>
            <a:t>に反映されます</a:t>
          </a:r>
        </a:p>
      </xdr:txBody>
    </xdr:sp>
    <xdr:clientData/>
  </xdr:twoCellAnchor>
  <xdr:twoCellAnchor>
    <xdr:from>
      <xdr:col>18</xdr:col>
      <xdr:colOff>149679</xdr:colOff>
      <xdr:row>2</xdr:row>
      <xdr:rowOff>81643</xdr:rowOff>
    </xdr:from>
    <xdr:to>
      <xdr:col>18</xdr:col>
      <xdr:colOff>986519</xdr:colOff>
      <xdr:row>3</xdr:row>
      <xdr:rowOff>204108</xdr:rowOff>
    </xdr:to>
    <xdr:cxnSp macro="">
      <xdr:nvCxnSpPr>
        <xdr:cNvPr id="34" name="直線矢印コネクタ 33">
          <a:extLst>
            <a:ext uri="{FF2B5EF4-FFF2-40B4-BE49-F238E27FC236}">
              <a16:creationId xmlns:a16="http://schemas.microsoft.com/office/drawing/2014/main" id="{DAF6AFA3-8450-427E-8D01-CD90BFBD495A}"/>
            </a:ext>
          </a:extLst>
        </xdr:cNvPr>
        <xdr:cNvCxnSpPr>
          <a:stCxn id="33" idx="2"/>
          <a:endCxn id="31" idx="0"/>
        </xdr:cNvCxnSpPr>
      </xdr:nvCxnSpPr>
      <xdr:spPr bwMode="auto">
        <a:xfrm>
          <a:off x="26219604" y="1538968"/>
          <a:ext cx="836840" cy="104639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149679</xdr:colOff>
      <xdr:row>2</xdr:row>
      <xdr:rowOff>81643</xdr:rowOff>
    </xdr:from>
    <xdr:to>
      <xdr:col>18</xdr:col>
      <xdr:colOff>429284</xdr:colOff>
      <xdr:row>4</xdr:row>
      <xdr:rowOff>342913</xdr:rowOff>
    </xdr:to>
    <xdr:cxnSp macro="">
      <xdr:nvCxnSpPr>
        <xdr:cNvPr id="35" name="直線矢印コネクタ 34">
          <a:extLst>
            <a:ext uri="{FF2B5EF4-FFF2-40B4-BE49-F238E27FC236}">
              <a16:creationId xmlns:a16="http://schemas.microsoft.com/office/drawing/2014/main" id="{5B7ABBC0-6AA4-4AB6-A691-E28E63B24520}"/>
            </a:ext>
          </a:extLst>
        </xdr:cNvPr>
        <xdr:cNvCxnSpPr>
          <a:stCxn id="33" idx="2"/>
          <a:endCxn id="32" idx="1"/>
        </xdr:cNvCxnSpPr>
      </xdr:nvCxnSpPr>
      <xdr:spPr bwMode="auto">
        <a:xfrm>
          <a:off x="26219604" y="1538968"/>
          <a:ext cx="279605" cy="226152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149679</xdr:colOff>
      <xdr:row>0</xdr:row>
      <xdr:rowOff>816428</xdr:rowOff>
    </xdr:from>
    <xdr:to>
      <xdr:col>16</xdr:col>
      <xdr:colOff>312964</xdr:colOff>
      <xdr:row>1</xdr:row>
      <xdr:rowOff>462642</xdr:rowOff>
    </xdr:to>
    <xdr:sp macro="" textlink="">
      <xdr:nvSpPr>
        <xdr:cNvPr id="36" name="テキスト ボックス 35">
          <a:extLst>
            <a:ext uri="{FF2B5EF4-FFF2-40B4-BE49-F238E27FC236}">
              <a16:creationId xmlns:a16="http://schemas.microsoft.com/office/drawing/2014/main" id="{9D85840F-553F-4A15-AD1B-ACAB1FF1DEB9}"/>
            </a:ext>
          </a:extLst>
        </xdr:cNvPr>
        <xdr:cNvSpPr txBox="1"/>
      </xdr:nvSpPr>
      <xdr:spPr>
        <a:xfrm>
          <a:off x="21733329" y="816428"/>
          <a:ext cx="1420585" cy="57966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入力部分</a:t>
          </a:r>
        </a:p>
      </xdr:txBody>
    </xdr:sp>
    <xdr:clientData/>
  </xdr:twoCellAnchor>
  <xdr:twoCellAnchor>
    <xdr:from>
      <xdr:col>12</xdr:col>
      <xdr:colOff>27214</xdr:colOff>
      <xdr:row>1</xdr:row>
      <xdr:rowOff>462642</xdr:rowOff>
    </xdr:from>
    <xdr:to>
      <xdr:col>15</xdr:col>
      <xdr:colOff>857251</xdr:colOff>
      <xdr:row>3</xdr:row>
      <xdr:rowOff>27214</xdr:rowOff>
    </xdr:to>
    <xdr:cxnSp macro="">
      <xdr:nvCxnSpPr>
        <xdr:cNvPr id="37" name="直線矢印コネクタ 36">
          <a:extLst>
            <a:ext uri="{FF2B5EF4-FFF2-40B4-BE49-F238E27FC236}">
              <a16:creationId xmlns:a16="http://schemas.microsoft.com/office/drawing/2014/main" id="{84582D74-1BF1-436A-98A3-C6A77C750BF8}"/>
            </a:ext>
          </a:extLst>
        </xdr:cNvPr>
        <xdr:cNvCxnSpPr>
          <a:stCxn id="36" idx="2"/>
          <a:endCxn id="28" idx="0"/>
        </xdr:cNvCxnSpPr>
      </xdr:nvCxnSpPr>
      <xdr:spPr bwMode="auto">
        <a:xfrm flipH="1">
          <a:off x="18153289" y="1396092"/>
          <a:ext cx="4287612" cy="101237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857251</xdr:colOff>
      <xdr:row>1</xdr:row>
      <xdr:rowOff>462642</xdr:rowOff>
    </xdr:from>
    <xdr:to>
      <xdr:col>16</xdr:col>
      <xdr:colOff>1020535</xdr:colOff>
      <xdr:row>2</xdr:row>
      <xdr:rowOff>911679</xdr:rowOff>
    </xdr:to>
    <xdr:cxnSp macro="">
      <xdr:nvCxnSpPr>
        <xdr:cNvPr id="38" name="直線矢印コネクタ 37">
          <a:extLst>
            <a:ext uri="{FF2B5EF4-FFF2-40B4-BE49-F238E27FC236}">
              <a16:creationId xmlns:a16="http://schemas.microsoft.com/office/drawing/2014/main" id="{2A153F51-AB8C-4985-BF6E-E0E8F5DE148B}"/>
            </a:ext>
          </a:extLst>
        </xdr:cNvPr>
        <xdr:cNvCxnSpPr>
          <a:stCxn id="36" idx="2"/>
          <a:endCxn id="29" idx="0"/>
        </xdr:cNvCxnSpPr>
      </xdr:nvCxnSpPr>
      <xdr:spPr bwMode="auto">
        <a:xfrm>
          <a:off x="22440901" y="1396092"/>
          <a:ext cx="1420584" cy="97291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217714</xdr:colOff>
      <xdr:row>5</xdr:row>
      <xdr:rowOff>326571</xdr:rowOff>
    </xdr:from>
    <xdr:to>
      <xdr:col>18</xdr:col>
      <xdr:colOff>1755321</xdr:colOff>
      <xdr:row>5</xdr:row>
      <xdr:rowOff>870857</xdr:rowOff>
    </xdr:to>
    <xdr:sp macro="" textlink="">
      <xdr:nvSpPr>
        <xdr:cNvPr id="39" name="楕円 38">
          <a:extLst>
            <a:ext uri="{FF2B5EF4-FFF2-40B4-BE49-F238E27FC236}">
              <a16:creationId xmlns:a16="http://schemas.microsoft.com/office/drawing/2014/main" id="{6A6EE153-4289-43BF-82A1-40E5AEA9550B}"/>
            </a:ext>
          </a:extLst>
        </xdr:cNvPr>
        <xdr:cNvSpPr/>
      </xdr:nvSpPr>
      <xdr:spPr bwMode="auto">
        <a:xfrm>
          <a:off x="26287639" y="4974771"/>
          <a:ext cx="1537607" cy="544286"/>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122465</xdr:colOff>
      <xdr:row>6</xdr:row>
      <xdr:rowOff>176894</xdr:rowOff>
    </xdr:from>
    <xdr:to>
      <xdr:col>18</xdr:col>
      <xdr:colOff>1823357</xdr:colOff>
      <xdr:row>7</xdr:row>
      <xdr:rowOff>68036</xdr:rowOff>
    </xdr:to>
    <xdr:sp macro="" textlink="">
      <xdr:nvSpPr>
        <xdr:cNvPr id="40" name="テキスト ボックス 39">
          <a:extLst>
            <a:ext uri="{FF2B5EF4-FFF2-40B4-BE49-F238E27FC236}">
              <a16:creationId xmlns:a16="http://schemas.microsoft.com/office/drawing/2014/main" id="{61E04464-2A58-4F8D-8FB6-2BC5385F4328}"/>
            </a:ext>
          </a:extLst>
        </xdr:cNvPr>
        <xdr:cNvSpPr txBox="1"/>
      </xdr:nvSpPr>
      <xdr:spPr>
        <a:xfrm>
          <a:off x="26192390" y="5968094"/>
          <a:ext cx="1700892" cy="66266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rPr>
            <a:t>該当時のみ入力</a:t>
          </a:r>
          <a:endParaRPr kumimoji="1" lang="en-US" altLang="ja-JP" sz="1400" b="1">
            <a:solidFill>
              <a:sysClr val="windowText" lastClr="000000"/>
            </a:solidFill>
          </a:endParaRPr>
        </a:p>
        <a:p>
          <a:r>
            <a:rPr kumimoji="1" lang="ja-JP" altLang="en-US" sz="1400" b="1">
              <a:solidFill>
                <a:sysClr val="windowText" lastClr="000000"/>
              </a:solidFill>
            </a:rPr>
            <a:t>（法定福利費等）</a:t>
          </a:r>
        </a:p>
      </xdr:txBody>
    </xdr:sp>
    <xdr:clientData/>
  </xdr:twoCellAnchor>
  <xdr:twoCellAnchor>
    <xdr:from>
      <xdr:col>18</xdr:col>
      <xdr:colOff>972911</xdr:colOff>
      <xdr:row>5</xdr:row>
      <xdr:rowOff>870857</xdr:rowOff>
    </xdr:from>
    <xdr:to>
      <xdr:col>18</xdr:col>
      <xdr:colOff>986518</xdr:colOff>
      <xdr:row>6</xdr:row>
      <xdr:rowOff>176894</xdr:rowOff>
    </xdr:to>
    <xdr:cxnSp macro="">
      <xdr:nvCxnSpPr>
        <xdr:cNvPr id="41" name="直線矢印コネクタ 40">
          <a:extLst>
            <a:ext uri="{FF2B5EF4-FFF2-40B4-BE49-F238E27FC236}">
              <a16:creationId xmlns:a16="http://schemas.microsoft.com/office/drawing/2014/main" id="{2628406C-EDF4-47AC-82F5-D611961D302E}"/>
            </a:ext>
          </a:extLst>
        </xdr:cNvPr>
        <xdr:cNvCxnSpPr>
          <a:stCxn id="40" idx="0"/>
          <a:endCxn id="39" idx="4"/>
        </xdr:cNvCxnSpPr>
      </xdr:nvCxnSpPr>
      <xdr:spPr bwMode="auto">
        <a:xfrm flipV="1">
          <a:off x="27042836" y="5519057"/>
          <a:ext cx="13607" cy="449037"/>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8D20-8C13-4034-8C5D-55CE35A2B397}">
  <sheetPr>
    <tabColor rgb="FFFFC000"/>
  </sheetPr>
  <dimension ref="A1:W69"/>
  <sheetViews>
    <sheetView tabSelected="1" view="pageBreakPreview" zoomScale="70" zoomScaleNormal="85" zoomScaleSheetLayoutView="70" workbookViewId="0"/>
  </sheetViews>
  <sheetFormatPr defaultColWidth="9" defaultRowHeight="13.5"/>
  <cols>
    <col min="1" max="1" width="47.75" style="20" customWidth="1"/>
    <col min="2" max="3" width="15.125" style="71" customWidth="1"/>
    <col min="4" max="4" width="11.25" style="71" customWidth="1"/>
    <col min="5" max="5" width="6.25" style="71" customWidth="1"/>
    <col min="6" max="6" width="19.5" style="20" customWidth="1"/>
    <col min="7" max="7" width="47.75" style="20" customWidth="1"/>
    <col min="8" max="9" width="15.125" style="71" customWidth="1"/>
    <col min="10" max="10" width="11.25" style="71" customWidth="1"/>
    <col min="11" max="11" width="17.875" style="20" customWidth="1"/>
    <col min="12" max="12" width="4.375" style="65" customWidth="1"/>
    <col min="13" max="13" width="47.75" style="20" customWidth="1"/>
    <col min="14" max="15" width="15.125" style="71" customWidth="1"/>
    <col min="16" max="16" width="11.25" style="71" customWidth="1"/>
    <col min="17" max="17" width="6.25" style="71" customWidth="1"/>
    <col min="18" max="18" width="19.5" style="20" customWidth="1"/>
    <col min="19" max="19" width="47.75" style="20" customWidth="1"/>
    <col min="20" max="21" width="15.125" style="71" customWidth="1"/>
    <col min="22" max="22" width="11.25" style="71" customWidth="1"/>
    <col min="23" max="23" width="17.875" style="20" customWidth="1"/>
    <col min="24" max="27" width="9" style="20" customWidth="1"/>
    <col min="28" max="16384" width="9" style="20"/>
  </cols>
  <sheetData>
    <row r="1" spans="1:23" ht="25.5" customHeight="1">
      <c r="A1" s="13" t="s">
        <v>165</v>
      </c>
      <c r="B1" s="14"/>
      <c r="C1" s="14"/>
      <c r="D1" s="14"/>
      <c r="E1" s="14"/>
      <c r="F1" s="15"/>
      <c r="G1" s="13"/>
      <c r="H1" s="16"/>
      <c r="I1" s="17"/>
      <c r="J1" s="17"/>
      <c r="K1" s="18"/>
      <c r="L1" s="19"/>
      <c r="M1" s="13" t="s">
        <v>165</v>
      </c>
      <c r="N1" s="14"/>
      <c r="O1" s="14"/>
      <c r="P1" s="14"/>
      <c r="Q1" s="14"/>
      <c r="R1" s="15"/>
      <c r="S1" s="13"/>
      <c r="T1" s="16"/>
      <c r="U1" s="17"/>
      <c r="V1" s="17"/>
      <c r="W1" s="18"/>
    </row>
    <row r="2" spans="1:23" ht="29.25" customHeight="1" thickBot="1">
      <c r="A2" s="162" t="s">
        <v>116</v>
      </c>
      <c r="B2" s="163"/>
      <c r="C2" s="163"/>
      <c r="D2" s="163"/>
      <c r="E2" s="163"/>
      <c r="F2" s="163"/>
      <c r="G2" s="163"/>
      <c r="H2" s="163"/>
      <c r="I2" s="163"/>
      <c r="J2" s="163"/>
      <c r="K2" s="163"/>
      <c r="L2" s="23"/>
      <c r="M2" s="162" t="s">
        <v>116</v>
      </c>
      <c r="N2" s="163"/>
      <c r="O2" s="163"/>
      <c r="P2" s="163"/>
      <c r="Q2" s="163"/>
      <c r="R2" s="163"/>
      <c r="S2" s="163"/>
      <c r="T2" s="163"/>
      <c r="U2" s="163"/>
      <c r="V2" s="163"/>
      <c r="W2" s="163"/>
    </row>
    <row r="3" spans="1:23" ht="18.75" customHeight="1" thickBot="1">
      <c r="A3" s="21"/>
      <c r="B3" s="22"/>
      <c r="C3" s="22"/>
      <c r="D3" s="22"/>
      <c r="E3" s="22"/>
      <c r="F3" s="24" t="s">
        <v>125</v>
      </c>
      <c r="G3" s="22"/>
      <c r="H3" s="22"/>
      <c r="I3" s="22"/>
      <c r="J3" s="22"/>
      <c r="K3" s="25" t="s">
        <v>122</v>
      </c>
      <c r="L3" s="26"/>
      <c r="M3" s="21"/>
      <c r="N3" s="22"/>
      <c r="O3" s="22"/>
      <c r="P3" s="22"/>
      <c r="Q3" s="22"/>
      <c r="R3" s="24" t="s">
        <v>125</v>
      </c>
      <c r="S3" s="22"/>
      <c r="T3" s="22"/>
      <c r="U3" s="22"/>
      <c r="V3" s="22"/>
      <c r="W3" s="25" t="s">
        <v>122</v>
      </c>
    </row>
    <row r="4" spans="1:23" ht="32.25" customHeight="1">
      <c r="A4" s="73" t="s">
        <v>50</v>
      </c>
      <c r="B4" s="28"/>
      <c r="C4" s="28"/>
      <c r="D4" s="28"/>
      <c r="E4" s="28"/>
      <c r="F4" s="74"/>
      <c r="G4" s="80" t="s">
        <v>111</v>
      </c>
      <c r="H4" s="28"/>
      <c r="I4" s="28"/>
      <c r="J4" s="28"/>
      <c r="K4" s="30">
        <f>SUM($K$12:$K$16)</f>
        <v>0</v>
      </c>
      <c r="L4" s="31"/>
      <c r="M4" s="27" t="s">
        <v>50</v>
      </c>
      <c r="N4" s="28"/>
      <c r="O4" s="28"/>
      <c r="P4" s="28"/>
      <c r="Q4" s="28"/>
      <c r="R4" s="29" t="s">
        <v>150</v>
      </c>
      <c r="S4" s="27" t="s">
        <v>111</v>
      </c>
      <c r="T4" s="28"/>
      <c r="U4" s="28"/>
      <c r="V4" s="28"/>
      <c r="W4" s="32">
        <f>SUM($W$12:$W$16)</f>
        <v>252000</v>
      </c>
    </row>
    <row r="5" spans="1:23" ht="26.25" customHeight="1">
      <c r="A5" s="73" t="s">
        <v>119</v>
      </c>
      <c r="B5" s="28"/>
      <c r="C5" s="28"/>
      <c r="D5" s="28"/>
      <c r="E5" s="28"/>
      <c r="F5" s="74"/>
      <c r="G5" s="81" t="s">
        <v>110</v>
      </c>
      <c r="H5" s="28"/>
      <c r="I5" s="28"/>
      <c r="J5" s="28"/>
      <c r="K5" s="82">
        <v>0</v>
      </c>
      <c r="L5" s="31"/>
      <c r="M5" s="27" t="s">
        <v>119</v>
      </c>
      <c r="N5" s="28"/>
      <c r="O5" s="28"/>
      <c r="P5" s="28"/>
      <c r="Q5" s="28"/>
      <c r="R5" s="29" t="s">
        <v>151</v>
      </c>
      <c r="S5" s="33" t="s">
        <v>110</v>
      </c>
      <c r="T5" s="28"/>
      <c r="U5" s="28"/>
      <c r="V5" s="28"/>
      <c r="W5" s="32">
        <v>0</v>
      </c>
    </row>
    <row r="6" spans="1:23" ht="26.25" customHeight="1">
      <c r="A6" s="34" t="s">
        <v>121</v>
      </c>
      <c r="B6" s="28"/>
      <c r="C6" s="28"/>
      <c r="D6" s="28"/>
      <c r="E6" s="28"/>
      <c r="F6" s="75">
        <v>2869999999</v>
      </c>
      <c r="G6" s="81" t="s">
        <v>114</v>
      </c>
      <c r="H6" s="28"/>
      <c r="I6" s="28"/>
      <c r="J6" s="28"/>
      <c r="K6" s="35">
        <f>ROUNDDOWN(K4-K5,-3)</f>
        <v>0</v>
      </c>
      <c r="L6" s="31"/>
      <c r="M6" s="34" t="s">
        <v>121</v>
      </c>
      <c r="N6" s="28"/>
      <c r="O6" s="28"/>
      <c r="P6" s="28"/>
      <c r="Q6" s="28"/>
      <c r="R6" s="29">
        <v>2869999999</v>
      </c>
      <c r="S6" s="33" t="s">
        <v>114</v>
      </c>
      <c r="T6" s="28"/>
      <c r="U6" s="28"/>
      <c r="V6" s="28"/>
      <c r="W6" s="32">
        <f>ROUNDDOWN(W4-W5,-3)</f>
        <v>252000</v>
      </c>
    </row>
    <row r="7" spans="1:23" ht="41.25" customHeight="1">
      <c r="A7" s="179" t="s">
        <v>177</v>
      </c>
      <c r="B7" s="179"/>
      <c r="C7" s="179"/>
      <c r="D7" s="179"/>
      <c r="E7" s="179"/>
      <c r="F7" s="76" t="str">
        <f>IF(K6&gt;=K7,"○","×")</f>
        <v>×</v>
      </c>
      <c r="G7" s="80" t="s">
        <v>118</v>
      </c>
      <c r="H7" s="28"/>
      <c r="I7" s="28"/>
      <c r="J7" s="28"/>
      <c r="K7" s="82">
        <v>228000</v>
      </c>
      <c r="L7" s="31"/>
      <c r="M7" s="179" t="s">
        <v>149</v>
      </c>
      <c r="N7" s="179"/>
      <c r="O7" s="179"/>
      <c r="P7" s="28"/>
      <c r="Q7" s="28"/>
      <c r="R7" s="36" t="str">
        <f>IF(W6&gt;=W7,"○","×")</f>
        <v>○</v>
      </c>
      <c r="S7" s="27" t="s">
        <v>118</v>
      </c>
      <c r="T7" s="28"/>
      <c r="U7" s="28"/>
      <c r="V7" s="28"/>
      <c r="W7" s="32">
        <v>228000</v>
      </c>
    </row>
    <row r="8" spans="1:23" ht="39" customHeight="1">
      <c r="A8" s="34" t="s">
        <v>124</v>
      </c>
      <c r="B8" s="28"/>
      <c r="C8" s="28"/>
      <c r="D8" s="28"/>
      <c r="E8" s="28"/>
      <c r="F8" s="77"/>
      <c r="G8" s="38"/>
      <c r="H8" s="28"/>
      <c r="I8" s="28"/>
      <c r="J8" s="28"/>
      <c r="K8" s="39"/>
      <c r="L8" s="40"/>
      <c r="M8" s="34" t="s">
        <v>124</v>
      </c>
      <c r="N8" s="28"/>
      <c r="O8" s="28"/>
      <c r="P8" s="28"/>
      <c r="Q8" s="28"/>
      <c r="R8" s="37" t="s">
        <v>152</v>
      </c>
      <c r="S8" s="38"/>
      <c r="T8" s="28"/>
      <c r="U8" s="28"/>
      <c r="V8" s="28"/>
      <c r="W8" s="39"/>
    </row>
    <row r="9" spans="1:23" ht="39" customHeight="1">
      <c r="A9" s="34" t="s">
        <v>123</v>
      </c>
      <c r="B9" s="28"/>
      <c r="C9" s="28"/>
      <c r="D9" s="28"/>
      <c r="E9" s="28"/>
      <c r="F9" s="77"/>
      <c r="G9" s="38"/>
      <c r="H9" s="28"/>
      <c r="I9" s="28"/>
      <c r="J9" s="28"/>
      <c r="K9" s="39"/>
      <c r="L9" s="40"/>
      <c r="M9" s="34" t="s">
        <v>123</v>
      </c>
      <c r="N9" s="28"/>
      <c r="O9" s="28"/>
      <c r="P9" s="28"/>
      <c r="Q9" s="28"/>
      <c r="R9" s="37"/>
      <c r="S9" s="38"/>
      <c r="T9" s="28"/>
      <c r="U9" s="28"/>
      <c r="V9" s="28"/>
      <c r="W9" s="39"/>
    </row>
    <row r="10" spans="1:23" ht="41.25" customHeight="1">
      <c r="A10" s="41" t="s">
        <v>144</v>
      </c>
      <c r="B10" s="171" t="s">
        <v>166</v>
      </c>
      <c r="C10" s="172"/>
      <c r="D10" s="172"/>
      <c r="E10" s="172"/>
      <c r="F10" s="173"/>
      <c r="G10" s="164" t="s">
        <v>54</v>
      </c>
      <c r="H10" s="164"/>
      <c r="I10" s="164"/>
      <c r="J10" s="164"/>
      <c r="K10" s="165"/>
      <c r="L10" s="42"/>
      <c r="M10" s="41" t="s">
        <v>144</v>
      </c>
      <c r="N10" s="171" t="s">
        <v>166</v>
      </c>
      <c r="O10" s="172"/>
      <c r="P10" s="172"/>
      <c r="Q10" s="172"/>
      <c r="R10" s="173"/>
      <c r="S10" s="164" t="s">
        <v>54</v>
      </c>
      <c r="T10" s="164"/>
      <c r="U10" s="164"/>
      <c r="V10" s="164"/>
      <c r="W10" s="165"/>
    </row>
    <row r="11" spans="1:23" ht="66" customHeight="1">
      <c r="A11" s="43" t="s">
        <v>107</v>
      </c>
      <c r="B11" s="44" t="s">
        <v>98</v>
      </c>
      <c r="C11" s="44" t="s">
        <v>108</v>
      </c>
      <c r="D11" s="44" t="s">
        <v>97</v>
      </c>
      <c r="E11" s="174" t="s">
        <v>120</v>
      </c>
      <c r="F11" s="175"/>
      <c r="G11" s="176" t="s">
        <v>143</v>
      </c>
      <c r="H11" s="177"/>
      <c r="I11" s="177"/>
      <c r="J11" s="177"/>
      <c r="K11" s="178"/>
      <c r="L11" s="45"/>
      <c r="M11" s="43" t="s">
        <v>107</v>
      </c>
      <c r="N11" s="44" t="s">
        <v>98</v>
      </c>
      <c r="O11" s="44" t="s">
        <v>108</v>
      </c>
      <c r="P11" s="44" t="s">
        <v>97</v>
      </c>
      <c r="Q11" s="174" t="s">
        <v>120</v>
      </c>
      <c r="R11" s="175"/>
      <c r="S11" s="176" t="s">
        <v>143</v>
      </c>
      <c r="T11" s="177"/>
      <c r="U11" s="177"/>
      <c r="V11" s="177"/>
      <c r="W11" s="178"/>
    </row>
    <row r="12" spans="1:23" ht="39" customHeight="1">
      <c r="A12" s="78" t="s">
        <v>146</v>
      </c>
      <c r="B12" s="47"/>
      <c r="C12" s="48"/>
      <c r="D12" s="49"/>
      <c r="E12" s="153"/>
      <c r="F12" s="154"/>
      <c r="G12" s="50"/>
      <c r="H12" s="51"/>
      <c r="I12" s="52"/>
      <c r="J12" s="53"/>
      <c r="K12" s="54">
        <f>B12*C12*D12</f>
        <v>0</v>
      </c>
      <c r="L12" s="55"/>
      <c r="M12" s="46" t="s">
        <v>146</v>
      </c>
      <c r="N12" s="47"/>
      <c r="O12" s="48"/>
      <c r="P12" s="49"/>
      <c r="Q12" s="153"/>
      <c r="R12" s="154"/>
      <c r="S12" s="50"/>
      <c r="T12" s="51"/>
      <c r="U12" s="52"/>
      <c r="V12" s="53"/>
      <c r="W12" s="54">
        <f>N12*O12*P12</f>
        <v>0</v>
      </c>
    </row>
    <row r="13" spans="1:23" ht="44.25" customHeight="1">
      <c r="A13" s="78" t="s">
        <v>147</v>
      </c>
      <c r="B13" s="47"/>
      <c r="C13" s="48"/>
      <c r="D13" s="49"/>
      <c r="E13" s="153"/>
      <c r="F13" s="154"/>
      <c r="G13" s="50"/>
      <c r="H13" s="51"/>
      <c r="I13" s="52"/>
      <c r="J13" s="53"/>
      <c r="K13" s="54">
        <f t="shared" ref="K13:K15" si="0">B13*C13*D13</f>
        <v>0</v>
      </c>
      <c r="L13" s="55"/>
      <c r="M13" s="46" t="s">
        <v>147</v>
      </c>
      <c r="N13" s="47">
        <v>8</v>
      </c>
      <c r="O13" s="48">
        <v>2250</v>
      </c>
      <c r="P13" s="49">
        <v>2</v>
      </c>
      <c r="Q13" s="153">
        <v>2250</v>
      </c>
      <c r="R13" s="154"/>
      <c r="S13" s="50"/>
      <c r="T13" s="51"/>
      <c r="U13" s="52"/>
      <c r="V13" s="53"/>
      <c r="W13" s="54">
        <f t="shared" ref="W13:W15" si="1">N13*O13*P13</f>
        <v>36000</v>
      </c>
    </row>
    <row r="14" spans="1:23" ht="80.25" customHeight="1">
      <c r="A14" s="79" t="s">
        <v>178</v>
      </c>
      <c r="B14" s="47"/>
      <c r="C14" s="48"/>
      <c r="D14" s="49"/>
      <c r="E14" s="155"/>
      <c r="F14" s="156"/>
      <c r="G14" s="50"/>
      <c r="H14" s="51"/>
      <c r="I14" s="52"/>
      <c r="J14" s="53"/>
      <c r="K14" s="54">
        <f t="shared" si="0"/>
        <v>0</v>
      </c>
      <c r="L14" s="55"/>
      <c r="M14" s="56" t="s">
        <v>167</v>
      </c>
      <c r="N14" s="47"/>
      <c r="O14" s="48"/>
      <c r="P14" s="49"/>
      <c r="Q14" s="155"/>
      <c r="R14" s="156"/>
      <c r="S14" s="50"/>
      <c r="T14" s="51"/>
      <c r="U14" s="52"/>
      <c r="V14" s="53"/>
      <c r="W14" s="54">
        <f t="shared" si="1"/>
        <v>0</v>
      </c>
    </row>
    <row r="15" spans="1:23" ht="34.5" customHeight="1">
      <c r="A15" s="78" t="s">
        <v>148</v>
      </c>
      <c r="B15" s="47"/>
      <c r="C15" s="48"/>
      <c r="D15" s="57"/>
      <c r="E15" s="157"/>
      <c r="F15" s="158"/>
      <c r="G15" s="50"/>
      <c r="H15" s="51"/>
      <c r="I15" s="52"/>
      <c r="J15" s="58"/>
      <c r="K15" s="54">
        <f t="shared" si="0"/>
        <v>0</v>
      </c>
      <c r="L15" s="55"/>
      <c r="M15" s="46" t="s">
        <v>148</v>
      </c>
      <c r="N15" s="47">
        <v>8</v>
      </c>
      <c r="O15" s="48">
        <v>6750</v>
      </c>
      <c r="P15" s="57">
        <v>4</v>
      </c>
      <c r="Q15" s="157"/>
      <c r="R15" s="158"/>
      <c r="S15" s="50"/>
      <c r="T15" s="51"/>
      <c r="U15" s="52"/>
      <c r="V15" s="58"/>
      <c r="W15" s="54">
        <f t="shared" si="1"/>
        <v>216000</v>
      </c>
    </row>
    <row r="16" spans="1:23" ht="73.5" customHeight="1">
      <c r="A16" s="166"/>
      <c r="B16" s="167"/>
      <c r="C16" s="167"/>
      <c r="D16" s="167"/>
      <c r="E16" s="167"/>
      <c r="F16" s="168"/>
      <c r="G16" s="169" t="s">
        <v>168</v>
      </c>
      <c r="H16" s="170"/>
      <c r="I16" s="170"/>
      <c r="J16" s="170"/>
      <c r="K16" s="54">
        <f>'【訪看】別紙（2％超部分）'!I4+'【訪看】別紙（2％超部分）'!I5+'【訪看】別紙（2％超部分）'!I6</f>
        <v>0</v>
      </c>
      <c r="L16" s="59"/>
      <c r="M16" s="166"/>
      <c r="N16" s="167"/>
      <c r="O16" s="167"/>
      <c r="P16" s="167"/>
      <c r="Q16" s="167"/>
      <c r="R16" s="168"/>
      <c r="S16" s="169" t="s">
        <v>168</v>
      </c>
      <c r="T16" s="170"/>
      <c r="U16" s="170"/>
      <c r="V16" s="170"/>
      <c r="W16" s="54">
        <f>'【訪看】別紙（2％超部分）'!U4+'【訪看】別紙（2％超部分）'!U5+'【訪看】別紙（2％超部分）'!U6</f>
        <v>0</v>
      </c>
    </row>
    <row r="17" spans="1:23" ht="55.5" customHeight="1">
      <c r="A17" s="159" t="s">
        <v>145</v>
      </c>
      <c r="B17" s="160"/>
      <c r="C17" s="160"/>
      <c r="D17" s="160"/>
      <c r="E17" s="160"/>
      <c r="F17" s="160"/>
      <c r="G17" s="160"/>
      <c r="H17" s="160"/>
      <c r="I17" s="160"/>
      <c r="J17" s="160"/>
      <c r="K17" s="161"/>
      <c r="L17" s="60"/>
      <c r="M17" s="159" t="s">
        <v>145</v>
      </c>
      <c r="N17" s="160"/>
      <c r="O17" s="160"/>
      <c r="P17" s="160"/>
      <c r="Q17" s="160"/>
      <c r="R17" s="160"/>
      <c r="S17" s="160"/>
      <c r="T17" s="160"/>
      <c r="U17" s="160"/>
      <c r="V17" s="160"/>
      <c r="W17" s="161"/>
    </row>
    <row r="18" spans="1:23" ht="72.75" customHeight="1">
      <c r="A18" s="61" t="s">
        <v>169</v>
      </c>
      <c r="B18" s="62" t="s">
        <v>98</v>
      </c>
      <c r="C18" s="62" t="s">
        <v>115</v>
      </c>
      <c r="D18" s="62" t="s">
        <v>97</v>
      </c>
      <c r="E18" s="182" t="s">
        <v>120</v>
      </c>
      <c r="F18" s="183"/>
      <c r="G18" s="188" t="s">
        <v>143</v>
      </c>
      <c r="H18" s="189"/>
      <c r="I18" s="189"/>
      <c r="J18" s="189"/>
      <c r="K18" s="190"/>
      <c r="L18" s="63"/>
      <c r="M18" s="61" t="s">
        <v>169</v>
      </c>
      <c r="N18" s="62" t="s">
        <v>98</v>
      </c>
      <c r="O18" s="62" t="s">
        <v>115</v>
      </c>
      <c r="P18" s="62" t="s">
        <v>97</v>
      </c>
      <c r="Q18" s="182" t="s">
        <v>120</v>
      </c>
      <c r="R18" s="183"/>
      <c r="S18" s="188" t="s">
        <v>143</v>
      </c>
      <c r="T18" s="189"/>
      <c r="U18" s="189"/>
      <c r="V18" s="189"/>
      <c r="W18" s="190"/>
    </row>
    <row r="19" spans="1:23" ht="40.5" customHeight="1">
      <c r="A19" s="78" t="s">
        <v>146</v>
      </c>
      <c r="B19" s="47"/>
      <c r="C19" s="48"/>
      <c r="D19" s="49"/>
      <c r="E19" s="153"/>
      <c r="F19" s="154"/>
      <c r="G19" s="50"/>
      <c r="H19" s="51"/>
      <c r="I19" s="52"/>
      <c r="J19" s="53"/>
      <c r="K19" s="54">
        <f>B19*C19*D19</f>
        <v>0</v>
      </c>
      <c r="L19" s="55"/>
      <c r="M19" s="46" t="s">
        <v>146</v>
      </c>
      <c r="N19" s="47"/>
      <c r="O19" s="48"/>
      <c r="P19" s="49"/>
      <c r="Q19" s="153"/>
      <c r="R19" s="154"/>
      <c r="S19" s="50"/>
      <c r="T19" s="51"/>
      <c r="U19" s="52"/>
      <c r="V19" s="53"/>
      <c r="W19" s="54">
        <f>N19*O19*P19</f>
        <v>0</v>
      </c>
    </row>
    <row r="20" spans="1:23" ht="40.5" customHeight="1">
      <c r="A20" s="78" t="s">
        <v>147</v>
      </c>
      <c r="B20" s="47"/>
      <c r="C20" s="48"/>
      <c r="D20" s="49"/>
      <c r="E20" s="153"/>
      <c r="F20" s="154"/>
      <c r="G20" s="50"/>
      <c r="H20" s="51"/>
      <c r="I20" s="52"/>
      <c r="J20" s="53"/>
      <c r="K20" s="54">
        <f t="shared" ref="K20:K22" si="2">B20*C20*D20</f>
        <v>0</v>
      </c>
      <c r="L20" s="55"/>
      <c r="M20" s="46" t="s">
        <v>147</v>
      </c>
      <c r="N20" s="47">
        <v>7</v>
      </c>
      <c r="O20" s="48">
        <v>2500</v>
      </c>
      <c r="P20" s="49">
        <v>2</v>
      </c>
      <c r="Q20" s="153">
        <v>2500</v>
      </c>
      <c r="R20" s="154"/>
      <c r="S20" s="50"/>
      <c r="T20" s="51"/>
      <c r="U20" s="52"/>
      <c r="V20" s="53"/>
      <c r="W20" s="54">
        <f t="shared" ref="W20:W22" si="3">N20*O20*P20</f>
        <v>35000</v>
      </c>
    </row>
    <row r="21" spans="1:23" ht="80.25" customHeight="1">
      <c r="A21" s="79" t="s">
        <v>178</v>
      </c>
      <c r="B21" s="47"/>
      <c r="C21" s="48"/>
      <c r="D21" s="49"/>
      <c r="E21" s="155"/>
      <c r="F21" s="156"/>
      <c r="G21" s="50"/>
      <c r="H21" s="51"/>
      <c r="I21" s="52"/>
      <c r="J21" s="53"/>
      <c r="K21" s="54">
        <f t="shared" si="2"/>
        <v>0</v>
      </c>
      <c r="L21" s="55"/>
      <c r="M21" s="56" t="s">
        <v>167</v>
      </c>
      <c r="N21" s="47"/>
      <c r="O21" s="48"/>
      <c r="P21" s="49"/>
      <c r="Q21" s="155"/>
      <c r="R21" s="156"/>
      <c r="S21" s="50"/>
      <c r="T21" s="51"/>
      <c r="U21" s="52"/>
      <c r="V21" s="53"/>
      <c r="W21" s="54">
        <f t="shared" si="3"/>
        <v>0</v>
      </c>
    </row>
    <row r="22" spans="1:23" ht="42.75" customHeight="1">
      <c r="A22" s="78" t="s">
        <v>148</v>
      </c>
      <c r="B22" s="47"/>
      <c r="C22" s="48"/>
      <c r="D22" s="57"/>
      <c r="E22" s="157"/>
      <c r="F22" s="158"/>
      <c r="G22" s="50"/>
      <c r="H22" s="51"/>
      <c r="I22" s="52"/>
      <c r="J22" s="58"/>
      <c r="K22" s="54">
        <f t="shared" si="2"/>
        <v>0</v>
      </c>
      <c r="L22" s="55"/>
      <c r="M22" s="46" t="s">
        <v>148</v>
      </c>
      <c r="N22" s="47">
        <v>7</v>
      </c>
      <c r="O22" s="48">
        <v>7500</v>
      </c>
      <c r="P22" s="57">
        <v>4</v>
      </c>
      <c r="Q22" s="157"/>
      <c r="R22" s="158"/>
      <c r="S22" s="50"/>
      <c r="T22" s="51"/>
      <c r="U22" s="52"/>
      <c r="V22" s="58"/>
      <c r="W22" s="54">
        <f t="shared" si="3"/>
        <v>210000</v>
      </c>
    </row>
    <row r="23" spans="1:23" ht="72.75" customHeight="1">
      <c r="A23" s="61" t="s">
        <v>170</v>
      </c>
      <c r="B23" s="62" t="s">
        <v>98</v>
      </c>
      <c r="C23" s="62" t="s">
        <v>115</v>
      </c>
      <c r="D23" s="62" t="s">
        <v>97</v>
      </c>
      <c r="E23" s="182" t="s">
        <v>120</v>
      </c>
      <c r="F23" s="183"/>
      <c r="G23" s="188" t="s">
        <v>143</v>
      </c>
      <c r="H23" s="189"/>
      <c r="I23" s="189"/>
      <c r="J23" s="189"/>
      <c r="K23" s="190"/>
      <c r="L23" s="63"/>
      <c r="M23" s="61" t="s">
        <v>170</v>
      </c>
      <c r="N23" s="62" t="s">
        <v>98</v>
      </c>
      <c r="O23" s="62" t="s">
        <v>115</v>
      </c>
      <c r="P23" s="62" t="s">
        <v>97</v>
      </c>
      <c r="Q23" s="182" t="s">
        <v>120</v>
      </c>
      <c r="R23" s="183"/>
      <c r="S23" s="188" t="s">
        <v>143</v>
      </c>
      <c r="T23" s="189"/>
      <c r="U23" s="189"/>
      <c r="V23" s="189"/>
      <c r="W23" s="190"/>
    </row>
    <row r="24" spans="1:23" ht="40.5" customHeight="1">
      <c r="A24" s="78" t="s">
        <v>146</v>
      </c>
      <c r="B24" s="47"/>
      <c r="C24" s="48"/>
      <c r="D24" s="49"/>
      <c r="E24" s="153"/>
      <c r="F24" s="154"/>
      <c r="G24" s="50"/>
      <c r="H24" s="51"/>
      <c r="I24" s="52"/>
      <c r="J24" s="53"/>
      <c r="K24" s="54">
        <f>B24*C24*D24</f>
        <v>0</v>
      </c>
      <c r="L24" s="55"/>
      <c r="M24" s="46" t="s">
        <v>146</v>
      </c>
      <c r="N24" s="47"/>
      <c r="O24" s="48"/>
      <c r="P24" s="49"/>
      <c r="Q24" s="153"/>
      <c r="R24" s="154"/>
      <c r="S24" s="50"/>
      <c r="T24" s="51"/>
      <c r="U24" s="52"/>
      <c r="V24" s="53"/>
      <c r="W24" s="54">
        <f>N24*O24*P24</f>
        <v>0</v>
      </c>
    </row>
    <row r="25" spans="1:23" ht="40.5" customHeight="1">
      <c r="A25" s="78" t="s">
        <v>147</v>
      </c>
      <c r="B25" s="47"/>
      <c r="C25" s="48"/>
      <c r="D25" s="49"/>
      <c r="E25" s="153"/>
      <c r="F25" s="154"/>
      <c r="G25" s="50"/>
      <c r="H25" s="51"/>
      <c r="I25" s="52"/>
      <c r="J25" s="53"/>
      <c r="K25" s="54">
        <f t="shared" ref="K25:K27" si="4">B25*C25*D25</f>
        <v>0</v>
      </c>
      <c r="L25" s="55"/>
      <c r="M25" s="46" t="s">
        <v>147</v>
      </c>
      <c r="N25" s="47">
        <v>1</v>
      </c>
      <c r="O25" s="48">
        <v>500</v>
      </c>
      <c r="P25" s="49">
        <v>1</v>
      </c>
      <c r="Q25" s="153">
        <v>500</v>
      </c>
      <c r="R25" s="154"/>
      <c r="S25" s="50"/>
      <c r="T25" s="51"/>
      <c r="U25" s="52"/>
      <c r="V25" s="53"/>
      <c r="W25" s="54">
        <f t="shared" ref="W25:W27" si="5">N25*O25*P25</f>
        <v>500</v>
      </c>
    </row>
    <row r="26" spans="1:23" ht="80.25" customHeight="1">
      <c r="A26" s="79" t="s">
        <v>178</v>
      </c>
      <c r="B26" s="47"/>
      <c r="C26" s="48"/>
      <c r="D26" s="49"/>
      <c r="E26" s="155"/>
      <c r="F26" s="156"/>
      <c r="G26" s="50"/>
      <c r="H26" s="51"/>
      <c r="I26" s="52"/>
      <c r="J26" s="53"/>
      <c r="K26" s="54">
        <f t="shared" si="4"/>
        <v>0</v>
      </c>
      <c r="L26" s="55"/>
      <c r="M26" s="56" t="s">
        <v>167</v>
      </c>
      <c r="N26" s="47"/>
      <c r="O26" s="48"/>
      <c r="P26" s="49"/>
      <c r="Q26" s="155"/>
      <c r="R26" s="156"/>
      <c r="S26" s="50"/>
      <c r="T26" s="51"/>
      <c r="U26" s="52"/>
      <c r="V26" s="53"/>
      <c r="W26" s="54">
        <f t="shared" si="5"/>
        <v>0</v>
      </c>
    </row>
    <row r="27" spans="1:23" ht="43.5" customHeight="1">
      <c r="A27" s="78" t="s">
        <v>148</v>
      </c>
      <c r="B27" s="47"/>
      <c r="C27" s="48"/>
      <c r="D27" s="57"/>
      <c r="E27" s="157"/>
      <c r="F27" s="158"/>
      <c r="G27" s="50"/>
      <c r="H27" s="51"/>
      <c r="I27" s="52"/>
      <c r="J27" s="58"/>
      <c r="K27" s="54">
        <f t="shared" si="4"/>
        <v>0</v>
      </c>
      <c r="L27" s="55"/>
      <c r="M27" s="46" t="s">
        <v>148</v>
      </c>
      <c r="N27" s="47">
        <v>1</v>
      </c>
      <c r="O27" s="48">
        <v>1500</v>
      </c>
      <c r="P27" s="57">
        <v>4</v>
      </c>
      <c r="Q27" s="157"/>
      <c r="R27" s="158"/>
      <c r="S27" s="50"/>
      <c r="T27" s="51"/>
      <c r="U27" s="52"/>
      <c r="V27" s="58"/>
      <c r="W27" s="54">
        <f t="shared" si="5"/>
        <v>6000</v>
      </c>
    </row>
    <row r="28" spans="1:23" ht="72.75" customHeight="1">
      <c r="A28" s="61" t="s">
        <v>171</v>
      </c>
      <c r="B28" s="62" t="s">
        <v>98</v>
      </c>
      <c r="C28" s="62" t="s">
        <v>115</v>
      </c>
      <c r="D28" s="62" t="s">
        <v>97</v>
      </c>
      <c r="E28" s="182" t="s">
        <v>120</v>
      </c>
      <c r="F28" s="183"/>
      <c r="G28" s="188" t="s">
        <v>143</v>
      </c>
      <c r="H28" s="189"/>
      <c r="I28" s="189"/>
      <c r="J28" s="189"/>
      <c r="K28" s="190"/>
      <c r="L28" s="63"/>
      <c r="M28" s="61" t="s">
        <v>171</v>
      </c>
      <c r="N28" s="62" t="s">
        <v>98</v>
      </c>
      <c r="O28" s="62" t="s">
        <v>115</v>
      </c>
      <c r="P28" s="62" t="s">
        <v>97</v>
      </c>
      <c r="Q28" s="182" t="s">
        <v>120</v>
      </c>
      <c r="R28" s="183"/>
      <c r="S28" s="188" t="s">
        <v>143</v>
      </c>
      <c r="T28" s="189"/>
      <c r="U28" s="189"/>
      <c r="V28" s="189"/>
      <c r="W28" s="190"/>
    </row>
    <row r="29" spans="1:23" ht="40.5" customHeight="1">
      <c r="A29" s="78" t="s">
        <v>146</v>
      </c>
      <c r="B29" s="47"/>
      <c r="C29" s="48"/>
      <c r="D29" s="49"/>
      <c r="E29" s="153"/>
      <c r="F29" s="154"/>
      <c r="G29" s="50"/>
      <c r="H29" s="51"/>
      <c r="I29" s="52"/>
      <c r="J29" s="53"/>
      <c r="K29" s="54">
        <f>B29*C29*D29</f>
        <v>0</v>
      </c>
      <c r="L29" s="55"/>
      <c r="M29" s="46" t="s">
        <v>146</v>
      </c>
      <c r="N29" s="47"/>
      <c r="O29" s="48"/>
      <c r="P29" s="49"/>
      <c r="Q29" s="153"/>
      <c r="R29" s="154"/>
      <c r="S29" s="50"/>
      <c r="T29" s="51"/>
      <c r="U29" s="52"/>
      <c r="V29" s="53"/>
      <c r="W29" s="54">
        <f>N29*O29*P29</f>
        <v>0</v>
      </c>
    </row>
    <row r="30" spans="1:23" ht="40.5" customHeight="1">
      <c r="A30" s="78" t="s">
        <v>147</v>
      </c>
      <c r="B30" s="47"/>
      <c r="C30" s="48"/>
      <c r="D30" s="49"/>
      <c r="E30" s="153"/>
      <c r="F30" s="154"/>
      <c r="G30" s="50"/>
      <c r="H30" s="51"/>
      <c r="I30" s="52"/>
      <c r="J30" s="53"/>
      <c r="K30" s="54">
        <f t="shared" ref="K30:K32" si="6">B30*C30*D30</f>
        <v>0</v>
      </c>
      <c r="L30" s="55"/>
      <c r="M30" s="46" t="s">
        <v>147</v>
      </c>
      <c r="N30" s="47"/>
      <c r="O30" s="48"/>
      <c r="P30" s="49"/>
      <c r="Q30" s="153"/>
      <c r="R30" s="154"/>
      <c r="S30" s="50"/>
      <c r="T30" s="51"/>
      <c r="U30" s="52"/>
      <c r="V30" s="53"/>
      <c r="W30" s="54">
        <f t="shared" ref="W30:W32" si="7">N30*O30*P30</f>
        <v>0</v>
      </c>
    </row>
    <row r="31" spans="1:23" ht="80.25" customHeight="1">
      <c r="A31" s="79" t="s">
        <v>178</v>
      </c>
      <c r="B31" s="47"/>
      <c r="C31" s="48"/>
      <c r="D31" s="49"/>
      <c r="E31" s="155"/>
      <c r="F31" s="156"/>
      <c r="G31" s="50"/>
      <c r="H31" s="51"/>
      <c r="I31" s="52"/>
      <c r="J31" s="53"/>
      <c r="K31" s="54">
        <f t="shared" si="6"/>
        <v>0</v>
      </c>
      <c r="L31" s="55"/>
      <c r="M31" s="56" t="s">
        <v>167</v>
      </c>
      <c r="N31" s="47"/>
      <c r="O31" s="48"/>
      <c r="P31" s="49"/>
      <c r="Q31" s="155"/>
      <c r="R31" s="156"/>
      <c r="S31" s="50"/>
      <c r="T31" s="51"/>
      <c r="U31" s="52"/>
      <c r="V31" s="53"/>
      <c r="W31" s="54">
        <f t="shared" si="7"/>
        <v>0</v>
      </c>
    </row>
    <row r="32" spans="1:23" ht="43.5" customHeight="1">
      <c r="A32" s="78" t="s">
        <v>148</v>
      </c>
      <c r="B32" s="47"/>
      <c r="C32" s="48"/>
      <c r="D32" s="57"/>
      <c r="E32" s="157"/>
      <c r="F32" s="158"/>
      <c r="G32" s="50"/>
      <c r="H32" s="51"/>
      <c r="I32" s="52"/>
      <c r="J32" s="58"/>
      <c r="K32" s="54">
        <f t="shared" si="6"/>
        <v>0</v>
      </c>
      <c r="L32" s="55"/>
      <c r="M32" s="46" t="s">
        <v>148</v>
      </c>
      <c r="N32" s="47"/>
      <c r="O32" s="48"/>
      <c r="P32" s="57"/>
      <c r="Q32" s="157"/>
      <c r="R32" s="158"/>
      <c r="S32" s="50"/>
      <c r="T32" s="51"/>
      <c r="U32" s="52"/>
      <c r="V32" s="58"/>
      <c r="W32" s="54">
        <f t="shared" si="7"/>
        <v>0</v>
      </c>
    </row>
    <row r="33" spans="1:23" ht="72.75" customHeight="1">
      <c r="A33" s="64" t="s">
        <v>172</v>
      </c>
      <c r="B33" s="62" t="s">
        <v>98</v>
      </c>
      <c r="C33" s="62" t="s">
        <v>115</v>
      </c>
      <c r="D33" s="62" t="s">
        <v>97</v>
      </c>
      <c r="E33" s="182" t="s">
        <v>120</v>
      </c>
      <c r="F33" s="183"/>
      <c r="G33" s="188" t="s">
        <v>143</v>
      </c>
      <c r="H33" s="189"/>
      <c r="I33" s="189"/>
      <c r="J33" s="189"/>
      <c r="K33" s="190"/>
      <c r="L33" s="63"/>
      <c r="M33" s="64" t="s">
        <v>172</v>
      </c>
      <c r="N33" s="62" t="s">
        <v>98</v>
      </c>
      <c r="O33" s="62" t="s">
        <v>115</v>
      </c>
      <c r="P33" s="62" t="s">
        <v>97</v>
      </c>
      <c r="Q33" s="182" t="s">
        <v>120</v>
      </c>
      <c r="R33" s="183"/>
      <c r="S33" s="188" t="s">
        <v>143</v>
      </c>
      <c r="T33" s="189"/>
      <c r="U33" s="189"/>
      <c r="V33" s="189"/>
      <c r="W33" s="190"/>
    </row>
    <row r="34" spans="1:23" ht="40.5" customHeight="1">
      <c r="A34" s="78" t="s">
        <v>146</v>
      </c>
      <c r="B34" s="47"/>
      <c r="C34" s="48"/>
      <c r="D34" s="49"/>
      <c r="E34" s="153"/>
      <c r="F34" s="154"/>
      <c r="G34" s="50"/>
      <c r="H34" s="51"/>
      <c r="I34" s="52"/>
      <c r="J34" s="53"/>
      <c r="K34" s="54">
        <f>B34*C34*D34</f>
        <v>0</v>
      </c>
      <c r="L34" s="55"/>
      <c r="M34" s="46" t="s">
        <v>146</v>
      </c>
      <c r="N34" s="47"/>
      <c r="O34" s="48"/>
      <c r="P34" s="49"/>
      <c r="Q34" s="153"/>
      <c r="R34" s="154"/>
      <c r="S34" s="50"/>
      <c r="T34" s="51"/>
      <c r="U34" s="52"/>
      <c r="V34" s="53"/>
      <c r="W34" s="54">
        <f>N34*O34*P34</f>
        <v>0</v>
      </c>
    </row>
    <row r="35" spans="1:23" ht="40.5" customHeight="1">
      <c r="A35" s="78" t="s">
        <v>147</v>
      </c>
      <c r="B35" s="47"/>
      <c r="C35" s="48"/>
      <c r="D35" s="49"/>
      <c r="E35" s="153"/>
      <c r="F35" s="154"/>
      <c r="G35" s="50"/>
      <c r="H35" s="51"/>
      <c r="I35" s="52"/>
      <c r="J35" s="53"/>
      <c r="K35" s="54">
        <f t="shared" ref="K35:K37" si="8">B35*C35*D35</f>
        <v>0</v>
      </c>
      <c r="L35" s="55"/>
      <c r="M35" s="46" t="s">
        <v>147</v>
      </c>
      <c r="N35" s="47"/>
      <c r="O35" s="48"/>
      <c r="P35" s="49"/>
      <c r="Q35" s="153"/>
      <c r="R35" s="154"/>
      <c r="S35" s="50"/>
      <c r="T35" s="51"/>
      <c r="U35" s="52"/>
      <c r="V35" s="53"/>
      <c r="W35" s="54">
        <f t="shared" ref="W35:W37" si="9">N35*O35*P35</f>
        <v>0</v>
      </c>
    </row>
    <row r="36" spans="1:23" ht="80.25" customHeight="1">
      <c r="A36" s="79" t="s">
        <v>178</v>
      </c>
      <c r="B36" s="47"/>
      <c r="C36" s="48"/>
      <c r="D36" s="49"/>
      <c r="E36" s="155"/>
      <c r="F36" s="156"/>
      <c r="G36" s="50"/>
      <c r="H36" s="51"/>
      <c r="I36" s="52"/>
      <c r="J36" s="53"/>
      <c r="K36" s="54">
        <f t="shared" si="8"/>
        <v>0</v>
      </c>
      <c r="L36" s="55"/>
      <c r="M36" s="56" t="s">
        <v>167</v>
      </c>
      <c r="N36" s="47"/>
      <c r="O36" s="48"/>
      <c r="P36" s="49"/>
      <c r="Q36" s="155"/>
      <c r="R36" s="156"/>
      <c r="S36" s="50"/>
      <c r="T36" s="51"/>
      <c r="U36" s="52"/>
      <c r="V36" s="53"/>
      <c r="W36" s="54">
        <f t="shared" si="9"/>
        <v>0</v>
      </c>
    </row>
    <row r="37" spans="1:23" ht="43.5" customHeight="1">
      <c r="A37" s="78" t="s">
        <v>148</v>
      </c>
      <c r="B37" s="47"/>
      <c r="C37" s="48"/>
      <c r="D37" s="57"/>
      <c r="E37" s="157"/>
      <c r="F37" s="158"/>
      <c r="G37" s="50"/>
      <c r="H37" s="51"/>
      <c r="I37" s="52"/>
      <c r="J37" s="58"/>
      <c r="K37" s="54">
        <f t="shared" si="8"/>
        <v>0</v>
      </c>
      <c r="L37" s="55"/>
      <c r="M37" s="46" t="s">
        <v>148</v>
      </c>
      <c r="N37" s="47"/>
      <c r="O37" s="48"/>
      <c r="P37" s="57"/>
      <c r="Q37" s="157"/>
      <c r="R37" s="158"/>
      <c r="S37" s="50"/>
      <c r="T37" s="51"/>
      <c r="U37" s="52"/>
      <c r="V37" s="58"/>
      <c r="W37" s="54">
        <f t="shared" si="9"/>
        <v>0</v>
      </c>
    </row>
    <row r="38" spans="1:23" ht="72.75" customHeight="1">
      <c r="A38" s="64" t="s">
        <v>173</v>
      </c>
      <c r="B38" s="62" t="s">
        <v>98</v>
      </c>
      <c r="C38" s="62" t="s">
        <v>115</v>
      </c>
      <c r="D38" s="62" t="s">
        <v>97</v>
      </c>
      <c r="E38" s="182" t="s">
        <v>120</v>
      </c>
      <c r="F38" s="183"/>
      <c r="G38" s="188" t="s">
        <v>143</v>
      </c>
      <c r="H38" s="189"/>
      <c r="I38" s="189"/>
      <c r="J38" s="189"/>
      <c r="K38" s="190"/>
      <c r="L38" s="63"/>
      <c r="M38" s="64" t="s">
        <v>173</v>
      </c>
      <c r="N38" s="62" t="s">
        <v>98</v>
      </c>
      <c r="O38" s="62" t="s">
        <v>115</v>
      </c>
      <c r="P38" s="62" t="s">
        <v>97</v>
      </c>
      <c r="Q38" s="182" t="s">
        <v>120</v>
      </c>
      <c r="R38" s="183"/>
      <c r="S38" s="188" t="s">
        <v>143</v>
      </c>
      <c r="T38" s="189"/>
      <c r="U38" s="189"/>
      <c r="V38" s="189"/>
      <c r="W38" s="190"/>
    </row>
    <row r="39" spans="1:23" ht="40.5" customHeight="1">
      <c r="A39" s="78" t="s">
        <v>146</v>
      </c>
      <c r="B39" s="47"/>
      <c r="C39" s="48"/>
      <c r="D39" s="49"/>
      <c r="E39" s="153"/>
      <c r="F39" s="154"/>
      <c r="G39" s="50"/>
      <c r="H39" s="51"/>
      <c r="I39" s="52"/>
      <c r="J39" s="53"/>
      <c r="K39" s="54">
        <f>B39*C39*D39</f>
        <v>0</v>
      </c>
      <c r="L39" s="55"/>
      <c r="M39" s="46" t="s">
        <v>146</v>
      </c>
      <c r="N39" s="47"/>
      <c r="O39" s="48"/>
      <c r="P39" s="49"/>
      <c r="Q39" s="153"/>
      <c r="R39" s="154"/>
      <c r="S39" s="50"/>
      <c r="T39" s="51"/>
      <c r="U39" s="52"/>
      <c r="V39" s="53"/>
      <c r="W39" s="54">
        <f>N39*O39*P39</f>
        <v>0</v>
      </c>
    </row>
    <row r="40" spans="1:23" ht="40.5" customHeight="1">
      <c r="A40" s="78" t="s">
        <v>147</v>
      </c>
      <c r="B40" s="47"/>
      <c r="C40" s="48"/>
      <c r="D40" s="49"/>
      <c r="E40" s="153"/>
      <c r="F40" s="154"/>
      <c r="G40" s="50"/>
      <c r="H40" s="51"/>
      <c r="I40" s="52"/>
      <c r="J40" s="53"/>
      <c r="K40" s="54">
        <f t="shared" ref="K40:K42" si="10">B40*C40*D40</f>
        <v>0</v>
      </c>
      <c r="L40" s="55"/>
      <c r="M40" s="46" t="s">
        <v>147</v>
      </c>
      <c r="N40" s="47"/>
      <c r="O40" s="48"/>
      <c r="P40" s="49"/>
      <c r="Q40" s="153"/>
      <c r="R40" s="154"/>
      <c r="S40" s="50"/>
      <c r="T40" s="51"/>
      <c r="U40" s="52"/>
      <c r="V40" s="53"/>
      <c r="W40" s="54">
        <f t="shared" ref="W40:W42" si="11">N40*O40*P40</f>
        <v>0</v>
      </c>
    </row>
    <row r="41" spans="1:23" ht="80.25" customHeight="1">
      <c r="A41" s="79" t="s">
        <v>178</v>
      </c>
      <c r="B41" s="47"/>
      <c r="C41" s="48"/>
      <c r="D41" s="49"/>
      <c r="E41" s="155"/>
      <c r="F41" s="156"/>
      <c r="G41" s="50"/>
      <c r="H41" s="51"/>
      <c r="I41" s="52"/>
      <c r="J41" s="53"/>
      <c r="K41" s="54">
        <f t="shared" si="10"/>
        <v>0</v>
      </c>
      <c r="L41" s="55"/>
      <c r="M41" s="56" t="s">
        <v>167</v>
      </c>
      <c r="N41" s="47"/>
      <c r="O41" s="48"/>
      <c r="P41" s="49"/>
      <c r="Q41" s="155"/>
      <c r="R41" s="156"/>
      <c r="S41" s="50"/>
      <c r="T41" s="51"/>
      <c r="U41" s="52"/>
      <c r="V41" s="53"/>
      <c r="W41" s="54">
        <f t="shared" si="11"/>
        <v>0</v>
      </c>
    </row>
    <row r="42" spans="1:23" ht="43.5" customHeight="1">
      <c r="A42" s="78" t="s">
        <v>148</v>
      </c>
      <c r="B42" s="47"/>
      <c r="C42" s="48"/>
      <c r="D42" s="57"/>
      <c r="E42" s="157"/>
      <c r="F42" s="158"/>
      <c r="G42" s="50"/>
      <c r="H42" s="51"/>
      <c r="I42" s="52"/>
      <c r="J42" s="58"/>
      <c r="K42" s="54">
        <f t="shared" si="10"/>
        <v>0</v>
      </c>
      <c r="L42" s="55"/>
      <c r="M42" s="46" t="s">
        <v>148</v>
      </c>
      <c r="N42" s="47"/>
      <c r="O42" s="48"/>
      <c r="P42" s="57"/>
      <c r="Q42" s="157"/>
      <c r="R42" s="158"/>
      <c r="S42" s="50"/>
      <c r="T42" s="51"/>
      <c r="U42" s="52"/>
      <c r="V42" s="58"/>
      <c r="W42" s="54">
        <f t="shared" si="11"/>
        <v>0</v>
      </c>
    </row>
    <row r="43" spans="1:23" ht="72.75" customHeight="1">
      <c r="A43" s="64" t="s">
        <v>174</v>
      </c>
      <c r="B43" s="62" t="s">
        <v>98</v>
      </c>
      <c r="C43" s="62" t="s">
        <v>115</v>
      </c>
      <c r="D43" s="62" t="s">
        <v>97</v>
      </c>
      <c r="E43" s="182" t="s">
        <v>120</v>
      </c>
      <c r="F43" s="183"/>
      <c r="G43" s="188" t="s">
        <v>143</v>
      </c>
      <c r="H43" s="189"/>
      <c r="I43" s="189"/>
      <c r="J43" s="189"/>
      <c r="K43" s="190"/>
      <c r="L43" s="63"/>
      <c r="M43" s="64" t="s">
        <v>174</v>
      </c>
      <c r="N43" s="62" t="s">
        <v>98</v>
      </c>
      <c r="O43" s="62" t="s">
        <v>115</v>
      </c>
      <c r="P43" s="62" t="s">
        <v>97</v>
      </c>
      <c r="Q43" s="182" t="s">
        <v>120</v>
      </c>
      <c r="R43" s="183"/>
      <c r="S43" s="188" t="s">
        <v>143</v>
      </c>
      <c r="T43" s="189"/>
      <c r="U43" s="189"/>
      <c r="V43" s="189"/>
      <c r="W43" s="190"/>
    </row>
    <row r="44" spans="1:23" ht="39.75" customHeight="1">
      <c r="A44" s="78" t="s">
        <v>146</v>
      </c>
      <c r="B44" s="47"/>
      <c r="C44" s="48"/>
      <c r="D44" s="49"/>
      <c r="E44" s="153"/>
      <c r="F44" s="154"/>
      <c r="G44" s="50"/>
      <c r="H44" s="51"/>
      <c r="I44" s="52"/>
      <c r="J44" s="53"/>
      <c r="K44" s="54">
        <f>B44*C44*D44</f>
        <v>0</v>
      </c>
      <c r="L44" s="55"/>
      <c r="M44" s="46" t="s">
        <v>146</v>
      </c>
      <c r="N44" s="47"/>
      <c r="O44" s="48"/>
      <c r="P44" s="49"/>
      <c r="Q44" s="153"/>
      <c r="R44" s="154"/>
      <c r="S44" s="50"/>
      <c r="T44" s="51"/>
      <c r="U44" s="52"/>
      <c r="V44" s="53"/>
      <c r="W44" s="54">
        <f>N44*O44*P44</f>
        <v>0</v>
      </c>
    </row>
    <row r="45" spans="1:23" ht="39.75" customHeight="1">
      <c r="A45" s="78" t="s">
        <v>147</v>
      </c>
      <c r="B45" s="47"/>
      <c r="C45" s="48"/>
      <c r="D45" s="49"/>
      <c r="E45" s="153"/>
      <c r="F45" s="154"/>
      <c r="G45" s="50"/>
      <c r="H45" s="51"/>
      <c r="I45" s="52"/>
      <c r="J45" s="53"/>
      <c r="K45" s="54">
        <f t="shared" ref="K45:K47" si="12">B45*C45*D45</f>
        <v>0</v>
      </c>
      <c r="L45" s="55"/>
      <c r="M45" s="46" t="s">
        <v>147</v>
      </c>
      <c r="N45" s="47"/>
      <c r="O45" s="48"/>
      <c r="P45" s="49"/>
      <c r="Q45" s="153"/>
      <c r="R45" s="154"/>
      <c r="S45" s="50"/>
      <c r="T45" s="51"/>
      <c r="U45" s="52"/>
      <c r="V45" s="53"/>
      <c r="W45" s="54">
        <f t="shared" ref="W45:W47" si="13">N45*O45*P45</f>
        <v>0</v>
      </c>
    </row>
    <row r="46" spans="1:23" ht="80.25" customHeight="1">
      <c r="A46" s="79" t="s">
        <v>178</v>
      </c>
      <c r="B46" s="47"/>
      <c r="C46" s="48"/>
      <c r="D46" s="49"/>
      <c r="E46" s="155"/>
      <c r="F46" s="156"/>
      <c r="G46" s="50"/>
      <c r="H46" s="51"/>
      <c r="I46" s="52"/>
      <c r="J46" s="53"/>
      <c r="K46" s="54">
        <f t="shared" si="12"/>
        <v>0</v>
      </c>
      <c r="L46" s="55"/>
      <c r="M46" s="56" t="s">
        <v>167</v>
      </c>
      <c r="N46" s="47"/>
      <c r="O46" s="48"/>
      <c r="P46" s="49"/>
      <c r="Q46" s="155"/>
      <c r="R46" s="156"/>
      <c r="S46" s="50"/>
      <c r="T46" s="51"/>
      <c r="U46" s="52"/>
      <c r="V46" s="53"/>
      <c r="W46" s="54">
        <f t="shared" si="13"/>
        <v>0</v>
      </c>
    </row>
    <row r="47" spans="1:23" ht="43.5" customHeight="1">
      <c r="A47" s="78" t="s">
        <v>148</v>
      </c>
      <c r="B47" s="47"/>
      <c r="C47" s="48"/>
      <c r="D47" s="57"/>
      <c r="E47" s="157"/>
      <c r="F47" s="158"/>
      <c r="G47" s="50"/>
      <c r="H47" s="51"/>
      <c r="I47" s="52"/>
      <c r="J47" s="58"/>
      <c r="K47" s="54">
        <f t="shared" si="12"/>
        <v>0</v>
      </c>
      <c r="L47" s="55"/>
      <c r="M47" s="46" t="s">
        <v>148</v>
      </c>
      <c r="N47" s="47"/>
      <c r="O47" s="48"/>
      <c r="P47" s="57"/>
      <c r="Q47" s="157"/>
      <c r="R47" s="158"/>
      <c r="S47" s="50"/>
      <c r="T47" s="51"/>
      <c r="U47" s="52"/>
      <c r="V47" s="58"/>
      <c r="W47" s="54">
        <f t="shared" si="13"/>
        <v>0</v>
      </c>
    </row>
    <row r="48" spans="1:23" ht="72.75" customHeight="1">
      <c r="A48" s="64" t="s">
        <v>175</v>
      </c>
      <c r="B48" s="62" t="s">
        <v>98</v>
      </c>
      <c r="C48" s="62" t="s">
        <v>115</v>
      </c>
      <c r="D48" s="62" t="s">
        <v>97</v>
      </c>
      <c r="E48" s="182" t="s">
        <v>120</v>
      </c>
      <c r="F48" s="183"/>
      <c r="G48" s="188" t="s">
        <v>143</v>
      </c>
      <c r="H48" s="189"/>
      <c r="I48" s="189"/>
      <c r="J48" s="189"/>
      <c r="K48" s="190"/>
      <c r="M48" s="64" t="s">
        <v>175</v>
      </c>
      <c r="N48" s="62" t="s">
        <v>98</v>
      </c>
      <c r="O48" s="62" t="s">
        <v>115</v>
      </c>
      <c r="P48" s="62" t="s">
        <v>97</v>
      </c>
      <c r="Q48" s="182" t="s">
        <v>120</v>
      </c>
      <c r="R48" s="183"/>
      <c r="S48" s="188" t="s">
        <v>143</v>
      </c>
      <c r="T48" s="189"/>
      <c r="U48" s="189"/>
      <c r="V48" s="189"/>
      <c r="W48" s="190"/>
    </row>
    <row r="49" spans="1:23" ht="39.75" customHeight="1">
      <c r="A49" s="78" t="s">
        <v>146</v>
      </c>
      <c r="B49" s="66"/>
      <c r="C49" s="67"/>
      <c r="D49" s="68"/>
      <c r="E49" s="180"/>
      <c r="F49" s="181"/>
      <c r="G49" s="50"/>
      <c r="H49" s="51"/>
      <c r="I49" s="52"/>
      <c r="J49" s="53"/>
      <c r="K49" s="69">
        <f>B49*C49*D49</f>
        <v>0</v>
      </c>
      <c r="M49" s="46" t="s">
        <v>146</v>
      </c>
      <c r="N49" s="66"/>
      <c r="O49" s="67"/>
      <c r="P49" s="68"/>
      <c r="Q49" s="180"/>
      <c r="R49" s="181"/>
      <c r="S49" s="50"/>
      <c r="T49" s="51"/>
      <c r="U49" s="52"/>
      <c r="V49" s="53"/>
      <c r="W49" s="69">
        <f>N49*O49*P49</f>
        <v>0</v>
      </c>
    </row>
    <row r="50" spans="1:23" ht="39.75" customHeight="1">
      <c r="A50" s="78" t="s">
        <v>147</v>
      </c>
      <c r="B50" s="66"/>
      <c r="C50" s="67"/>
      <c r="D50" s="68"/>
      <c r="E50" s="180"/>
      <c r="F50" s="181"/>
      <c r="G50" s="50"/>
      <c r="H50" s="51"/>
      <c r="I50" s="52"/>
      <c r="J50" s="53"/>
      <c r="K50" s="69">
        <f t="shared" ref="K50:K52" si="14">B50*C50*D50</f>
        <v>0</v>
      </c>
      <c r="M50" s="46" t="s">
        <v>147</v>
      </c>
      <c r="N50" s="66"/>
      <c r="O50" s="67"/>
      <c r="P50" s="68"/>
      <c r="Q50" s="180"/>
      <c r="R50" s="181"/>
      <c r="S50" s="50"/>
      <c r="T50" s="51"/>
      <c r="U50" s="52"/>
      <c r="V50" s="53"/>
      <c r="W50" s="69">
        <f t="shared" ref="W50:W52" si="15">N50*O50*P50</f>
        <v>0</v>
      </c>
    </row>
    <row r="51" spans="1:23" ht="80.25" customHeight="1">
      <c r="A51" s="79" t="s">
        <v>178</v>
      </c>
      <c r="B51" s="66"/>
      <c r="C51" s="67"/>
      <c r="D51" s="68"/>
      <c r="E51" s="184"/>
      <c r="F51" s="185"/>
      <c r="G51" s="50"/>
      <c r="H51" s="51"/>
      <c r="I51" s="52"/>
      <c r="J51" s="53"/>
      <c r="K51" s="69">
        <f t="shared" si="14"/>
        <v>0</v>
      </c>
      <c r="M51" s="56" t="s">
        <v>167</v>
      </c>
      <c r="N51" s="66"/>
      <c r="O51" s="67"/>
      <c r="P51" s="68"/>
      <c r="Q51" s="184"/>
      <c r="R51" s="185"/>
      <c r="S51" s="50"/>
      <c r="T51" s="51"/>
      <c r="U51" s="52"/>
      <c r="V51" s="53"/>
      <c r="W51" s="69">
        <f t="shared" si="15"/>
        <v>0</v>
      </c>
    </row>
    <row r="52" spans="1:23" ht="43.5" customHeight="1">
      <c r="A52" s="78" t="s">
        <v>148</v>
      </c>
      <c r="B52" s="66"/>
      <c r="C52" s="67"/>
      <c r="D52" s="57"/>
      <c r="E52" s="186"/>
      <c r="F52" s="187"/>
      <c r="G52" s="50"/>
      <c r="H52" s="51"/>
      <c r="I52" s="52"/>
      <c r="J52" s="58"/>
      <c r="K52" s="69">
        <f t="shared" si="14"/>
        <v>0</v>
      </c>
      <c r="M52" s="46" t="s">
        <v>148</v>
      </c>
      <c r="N52" s="66"/>
      <c r="O52" s="67"/>
      <c r="P52" s="57"/>
      <c r="Q52" s="186"/>
      <c r="R52" s="187"/>
      <c r="S52" s="50"/>
      <c r="T52" s="51"/>
      <c r="U52" s="52"/>
      <c r="V52" s="58"/>
      <c r="W52" s="69">
        <f t="shared" si="15"/>
        <v>0</v>
      </c>
    </row>
    <row r="53" spans="1:23" ht="117" customHeight="1">
      <c r="A53" s="70" t="s">
        <v>176</v>
      </c>
      <c r="B53" s="62" t="s">
        <v>98</v>
      </c>
      <c r="C53" s="62" t="s">
        <v>115</v>
      </c>
      <c r="D53" s="62" t="s">
        <v>97</v>
      </c>
      <c r="E53" s="182" t="s">
        <v>120</v>
      </c>
      <c r="F53" s="183"/>
      <c r="G53" s="188" t="s">
        <v>143</v>
      </c>
      <c r="H53" s="189"/>
      <c r="I53" s="189"/>
      <c r="J53" s="189"/>
      <c r="K53" s="190"/>
      <c r="M53" s="70" t="s">
        <v>176</v>
      </c>
      <c r="N53" s="62" t="s">
        <v>98</v>
      </c>
      <c r="O53" s="62" t="s">
        <v>115</v>
      </c>
      <c r="P53" s="62" t="s">
        <v>97</v>
      </c>
      <c r="Q53" s="182" t="s">
        <v>120</v>
      </c>
      <c r="R53" s="183"/>
      <c r="S53" s="188" t="s">
        <v>143</v>
      </c>
      <c r="T53" s="189"/>
      <c r="U53" s="189"/>
      <c r="V53" s="189"/>
      <c r="W53" s="190"/>
    </row>
    <row r="54" spans="1:23" ht="39.75" customHeight="1">
      <c r="A54" s="78" t="s">
        <v>146</v>
      </c>
      <c r="B54" s="66"/>
      <c r="C54" s="67"/>
      <c r="D54" s="68"/>
      <c r="E54" s="180"/>
      <c r="F54" s="181"/>
      <c r="G54" s="50"/>
      <c r="H54" s="51"/>
      <c r="I54" s="52"/>
      <c r="J54" s="53"/>
      <c r="K54" s="69">
        <f>B54*C54*D54</f>
        <v>0</v>
      </c>
      <c r="M54" s="46" t="s">
        <v>146</v>
      </c>
      <c r="N54" s="66"/>
      <c r="O54" s="67"/>
      <c r="P54" s="68"/>
      <c r="Q54" s="180"/>
      <c r="R54" s="181"/>
      <c r="S54" s="50"/>
      <c r="T54" s="51"/>
      <c r="U54" s="52"/>
      <c r="V54" s="53"/>
      <c r="W54" s="69">
        <f>N54*O54*P54</f>
        <v>0</v>
      </c>
    </row>
    <row r="55" spans="1:23" ht="39.75" customHeight="1">
      <c r="A55" s="78" t="s">
        <v>147</v>
      </c>
      <c r="B55" s="66"/>
      <c r="C55" s="67"/>
      <c r="D55" s="68"/>
      <c r="E55" s="180"/>
      <c r="F55" s="181"/>
      <c r="G55" s="50"/>
      <c r="H55" s="51"/>
      <c r="I55" s="52"/>
      <c r="J55" s="53"/>
      <c r="K55" s="69">
        <f t="shared" ref="K55:K57" si="16">B55*C55*D55</f>
        <v>0</v>
      </c>
      <c r="M55" s="46" t="s">
        <v>147</v>
      </c>
      <c r="N55" s="66"/>
      <c r="O55" s="67"/>
      <c r="P55" s="68"/>
      <c r="Q55" s="180"/>
      <c r="R55" s="181"/>
      <c r="S55" s="50"/>
      <c r="T55" s="51"/>
      <c r="U55" s="52"/>
      <c r="V55" s="53"/>
      <c r="W55" s="69">
        <f t="shared" ref="W55:W57" si="17">N55*O55*P55</f>
        <v>0</v>
      </c>
    </row>
    <row r="56" spans="1:23" ht="80.25" customHeight="1">
      <c r="A56" s="79" t="s">
        <v>178</v>
      </c>
      <c r="B56" s="66"/>
      <c r="C56" s="67"/>
      <c r="D56" s="68"/>
      <c r="E56" s="184"/>
      <c r="F56" s="185"/>
      <c r="G56" s="50"/>
      <c r="H56" s="51"/>
      <c r="I56" s="52"/>
      <c r="J56" s="53"/>
      <c r="K56" s="69">
        <f t="shared" si="16"/>
        <v>0</v>
      </c>
      <c r="M56" s="56" t="s">
        <v>167</v>
      </c>
      <c r="N56" s="66"/>
      <c r="O56" s="67"/>
      <c r="P56" s="68"/>
      <c r="Q56" s="184"/>
      <c r="R56" s="185"/>
      <c r="S56" s="50"/>
      <c r="T56" s="51"/>
      <c r="U56" s="52"/>
      <c r="V56" s="53"/>
      <c r="W56" s="69">
        <f t="shared" si="17"/>
        <v>0</v>
      </c>
    </row>
    <row r="57" spans="1:23" ht="43.5" customHeight="1">
      <c r="A57" s="78" t="s">
        <v>148</v>
      </c>
      <c r="B57" s="66"/>
      <c r="C57" s="67"/>
      <c r="D57" s="57"/>
      <c r="E57" s="186"/>
      <c r="F57" s="187"/>
      <c r="G57" s="50"/>
      <c r="H57" s="51"/>
      <c r="I57" s="52"/>
      <c r="J57" s="58"/>
      <c r="K57" s="69">
        <f t="shared" si="16"/>
        <v>0</v>
      </c>
      <c r="M57" s="46" t="s">
        <v>148</v>
      </c>
      <c r="N57" s="66"/>
      <c r="O57" s="67"/>
      <c r="P57" s="57"/>
      <c r="Q57" s="186"/>
      <c r="R57" s="187"/>
      <c r="S57" s="50"/>
      <c r="T57" s="51"/>
      <c r="U57" s="52"/>
      <c r="V57" s="58"/>
      <c r="W57" s="69">
        <f t="shared" si="17"/>
        <v>0</v>
      </c>
    </row>
    <row r="59" spans="1:23" ht="47.25" customHeight="1"/>
    <row r="60" spans="1:23" ht="47.25" customHeight="1"/>
    <row r="62" spans="1:23">
      <c r="D62" s="72"/>
      <c r="P62" s="72"/>
    </row>
    <row r="63" spans="1:23" ht="29.25" customHeight="1">
      <c r="D63" s="72"/>
      <c r="P63" s="72"/>
    </row>
    <row r="65" spans="4:16" ht="45" customHeight="1"/>
    <row r="66" spans="4:16" ht="45" customHeight="1"/>
    <row r="68" spans="4:16">
      <c r="D68" s="72"/>
      <c r="P68" s="72"/>
    </row>
    <row r="69" spans="4:16" ht="33" customHeight="1">
      <c r="D69" s="72"/>
      <c r="P69" s="72"/>
    </row>
  </sheetData>
  <sheetProtection algorithmName="SHA-512" hashValue="7qsZwf2iCUsoIAY/iILOleMhca0cup4jxmk5TJt6PPpiXwxNqlR5QUjp+dgx59PrPkDv+eIApSY58iZXlLSI6A==" saltValue="iByKdjJ8LzaelvH4ta/rbw==" spinCount="100000" sheet="1" objects="1" scenarios="1"/>
  <mergeCells count="122">
    <mergeCell ref="S53:W53"/>
    <mergeCell ref="Q54:R54"/>
    <mergeCell ref="Q55:R55"/>
    <mergeCell ref="Q56:R56"/>
    <mergeCell ref="Q57:R57"/>
    <mergeCell ref="Q49:R49"/>
    <mergeCell ref="Q50:R50"/>
    <mergeCell ref="Q51:R51"/>
    <mergeCell ref="Q52:R52"/>
    <mergeCell ref="Q53:R53"/>
    <mergeCell ref="Q45:R45"/>
    <mergeCell ref="Q46:R46"/>
    <mergeCell ref="Q47:R47"/>
    <mergeCell ref="Q48:R48"/>
    <mergeCell ref="S48:W48"/>
    <mergeCell ref="Q41:R41"/>
    <mergeCell ref="Q42:R42"/>
    <mergeCell ref="Q43:R43"/>
    <mergeCell ref="S43:W43"/>
    <mergeCell ref="Q44:R44"/>
    <mergeCell ref="Q37:R37"/>
    <mergeCell ref="Q38:R38"/>
    <mergeCell ref="S38:W38"/>
    <mergeCell ref="Q39:R39"/>
    <mergeCell ref="Q40:R40"/>
    <mergeCell ref="Q33:R33"/>
    <mergeCell ref="S33:W33"/>
    <mergeCell ref="Q34:R34"/>
    <mergeCell ref="Q35:R35"/>
    <mergeCell ref="Q36:R36"/>
    <mergeCell ref="S28:W28"/>
    <mergeCell ref="Q29:R29"/>
    <mergeCell ref="Q30:R30"/>
    <mergeCell ref="Q31:R31"/>
    <mergeCell ref="Q32:R32"/>
    <mergeCell ref="Q24:R24"/>
    <mergeCell ref="Q25:R25"/>
    <mergeCell ref="Q26:R26"/>
    <mergeCell ref="Q27:R27"/>
    <mergeCell ref="Q28:R28"/>
    <mergeCell ref="Q20:R20"/>
    <mergeCell ref="Q21:R21"/>
    <mergeCell ref="Q22:R22"/>
    <mergeCell ref="Q23:R23"/>
    <mergeCell ref="S23:W23"/>
    <mergeCell ref="S16:V16"/>
    <mergeCell ref="M17:W17"/>
    <mergeCell ref="Q18:R18"/>
    <mergeCell ref="S18:W18"/>
    <mergeCell ref="Q19:R19"/>
    <mergeCell ref="Q12:R12"/>
    <mergeCell ref="Q13:R13"/>
    <mergeCell ref="Q14:R14"/>
    <mergeCell ref="Q15:R15"/>
    <mergeCell ref="M16:R16"/>
    <mergeCell ref="M2:W2"/>
    <mergeCell ref="M7:O7"/>
    <mergeCell ref="N10:R10"/>
    <mergeCell ref="S10:W10"/>
    <mergeCell ref="Q11:R11"/>
    <mergeCell ref="S11:W11"/>
    <mergeCell ref="E56:F56"/>
    <mergeCell ref="E57:F57"/>
    <mergeCell ref="E18:F18"/>
    <mergeCell ref="G18:K18"/>
    <mergeCell ref="E23:F23"/>
    <mergeCell ref="G23:K23"/>
    <mergeCell ref="E28:F28"/>
    <mergeCell ref="G28:K28"/>
    <mergeCell ref="E33:F33"/>
    <mergeCell ref="G33:K33"/>
    <mergeCell ref="E38:F38"/>
    <mergeCell ref="G38:K38"/>
    <mergeCell ref="E43:F43"/>
    <mergeCell ref="G43:K43"/>
    <mergeCell ref="G48:K48"/>
    <mergeCell ref="E50:F50"/>
    <mergeCell ref="E51:F51"/>
    <mergeCell ref="E52:F52"/>
    <mergeCell ref="G53:K53"/>
    <mergeCell ref="E54:F54"/>
    <mergeCell ref="E55:F55"/>
    <mergeCell ref="E53:F53"/>
    <mergeCell ref="E44:F44"/>
    <mergeCell ref="E45:F45"/>
    <mergeCell ref="E46:F46"/>
    <mergeCell ref="E47:F47"/>
    <mergeCell ref="E49:F49"/>
    <mergeCell ref="E48:F48"/>
    <mergeCell ref="E37:F37"/>
    <mergeCell ref="E39:F39"/>
    <mergeCell ref="E40:F40"/>
    <mergeCell ref="E41:F41"/>
    <mergeCell ref="E42:F42"/>
    <mergeCell ref="E31:F31"/>
    <mergeCell ref="E32:F32"/>
    <mergeCell ref="E34:F34"/>
    <mergeCell ref="E35:F35"/>
    <mergeCell ref="E36:F36"/>
    <mergeCell ref="E25:F25"/>
    <mergeCell ref="E26:F26"/>
    <mergeCell ref="E27:F27"/>
    <mergeCell ref="E29:F29"/>
    <mergeCell ref="E30:F30"/>
    <mergeCell ref="E19:F19"/>
    <mergeCell ref="E20:F20"/>
    <mergeCell ref="E21:F21"/>
    <mergeCell ref="E22:F22"/>
    <mergeCell ref="E24:F24"/>
    <mergeCell ref="A17:K17"/>
    <mergeCell ref="A2:K2"/>
    <mergeCell ref="G10:K10"/>
    <mergeCell ref="A16:F16"/>
    <mergeCell ref="G16:J16"/>
    <mergeCell ref="B10:F10"/>
    <mergeCell ref="E11:F11"/>
    <mergeCell ref="G11:K11"/>
    <mergeCell ref="E12:F12"/>
    <mergeCell ref="E13:F13"/>
    <mergeCell ref="E14:F14"/>
    <mergeCell ref="E15:F15"/>
    <mergeCell ref="A7:E7"/>
  </mergeCells>
  <phoneticPr fontId="31"/>
  <conditionalFormatting sqref="A14">
    <cfRule type="expression" dxfId="112" priority="130">
      <formula>#REF!="×"</formula>
    </cfRule>
  </conditionalFormatting>
  <conditionalFormatting sqref="A19:A20 A22:C22">
    <cfRule type="expression" dxfId="111" priority="123">
      <formula>$F$2="×"</formula>
    </cfRule>
  </conditionalFormatting>
  <conditionalFormatting sqref="A21">
    <cfRule type="expression" dxfId="110" priority="122">
      <formula>#REF!="×"</formula>
    </cfRule>
  </conditionalFormatting>
  <conditionalFormatting sqref="A24:A25 A27:C27">
    <cfRule type="expression" dxfId="109" priority="115">
      <formula>$F$2="×"</formula>
    </cfRule>
  </conditionalFormatting>
  <conditionalFormatting sqref="A26">
    <cfRule type="expression" dxfId="108" priority="114">
      <formula>#REF!="×"</formula>
    </cfRule>
  </conditionalFormatting>
  <conditionalFormatting sqref="A29:A30 A32:C32">
    <cfRule type="expression" dxfId="107" priority="107">
      <formula>$F$2="×"</formula>
    </cfRule>
  </conditionalFormatting>
  <conditionalFormatting sqref="A31">
    <cfRule type="expression" dxfId="106" priority="106">
      <formula>#REF!="×"</formula>
    </cfRule>
  </conditionalFormatting>
  <conditionalFormatting sqref="A34:A35 A37:C37">
    <cfRule type="expression" dxfId="105" priority="99">
      <formula>$F$2="×"</formula>
    </cfRule>
  </conditionalFormatting>
  <conditionalFormatting sqref="A36">
    <cfRule type="expression" dxfId="104" priority="98">
      <formula>#REF!="×"</formula>
    </cfRule>
  </conditionalFormatting>
  <conditionalFormatting sqref="A39:A40 A42:C42">
    <cfRule type="expression" dxfId="103" priority="91">
      <formula>$F$2="×"</formula>
    </cfRule>
  </conditionalFormatting>
  <conditionalFormatting sqref="A41">
    <cfRule type="expression" dxfId="102" priority="90">
      <formula>#REF!="×"</formula>
    </cfRule>
  </conditionalFormatting>
  <conditionalFormatting sqref="A44:A45 A47:C47">
    <cfRule type="expression" dxfId="101" priority="83">
      <formula>$F$2="×"</formula>
    </cfRule>
  </conditionalFormatting>
  <conditionalFormatting sqref="A46">
    <cfRule type="expression" dxfId="100" priority="82">
      <formula>#REF!="×"</formula>
    </cfRule>
  </conditionalFormatting>
  <conditionalFormatting sqref="A49:A50 A52:C52">
    <cfRule type="expression" dxfId="99" priority="75">
      <formula>$F$2="×"</formula>
    </cfRule>
  </conditionalFormatting>
  <conditionalFormatting sqref="A51">
    <cfRule type="expression" dxfId="98" priority="74">
      <formula>#REF!="×"</formula>
    </cfRule>
  </conditionalFormatting>
  <conditionalFormatting sqref="A54:A55 A57:C57">
    <cfRule type="expression" dxfId="97" priority="67">
      <formula>$F$2="×"</formula>
    </cfRule>
  </conditionalFormatting>
  <conditionalFormatting sqref="A56">
    <cfRule type="expression" dxfId="96" priority="66">
      <formula>#REF!="×"</formula>
    </cfRule>
  </conditionalFormatting>
  <conditionalFormatting sqref="A12:E13 G12:K15 B14:D14 A15:C15 E15 G16 K16 A16:A17">
    <cfRule type="expression" dxfId="95" priority="131">
      <formula>$F$2="×"</formula>
    </cfRule>
  </conditionalFormatting>
  <conditionalFormatting sqref="B19:D21">
    <cfRule type="expression" dxfId="94" priority="126">
      <formula>$F$2="×"</formula>
    </cfRule>
  </conditionalFormatting>
  <conditionalFormatting sqref="B24:D26">
    <cfRule type="expression" dxfId="93" priority="118">
      <formula>$F$2="×"</formula>
    </cfRule>
  </conditionalFormatting>
  <conditionalFormatting sqref="B29:D31">
    <cfRule type="expression" dxfId="92" priority="110">
      <formula>$F$2="×"</formula>
    </cfRule>
  </conditionalFormatting>
  <conditionalFormatting sqref="B34:D36">
    <cfRule type="expression" dxfId="91" priority="102">
      <formula>$F$2="×"</formula>
    </cfRule>
  </conditionalFormatting>
  <conditionalFormatting sqref="B39:D41">
    <cfRule type="expression" dxfId="90" priority="94">
      <formula>$F$2="×"</formula>
    </cfRule>
  </conditionalFormatting>
  <conditionalFormatting sqref="B44:D46">
    <cfRule type="expression" dxfId="89" priority="86">
      <formula>$F$2="×"</formula>
    </cfRule>
  </conditionalFormatting>
  <conditionalFormatting sqref="B49:D51">
    <cfRule type="expression" dxfId="88" priority="78">
      <formula>$F$2="×"</formula>
    </cfRule>
  </conditionalFormatting>
  <conditionalFormatting sqref="B54:D56">
    <cfRule type="expression" dxfId="87" priority="70">
      <formula>$F$2="×"</formula>
    </cfRule>
  </conditionalFormatting>
  <conditionalFormatting sqref="D15">
    <cfRule type="expression" dxfId="86" priority="65">
      <formula>#REF!="×"</formula>
    </cfRule>
  </conditionalFormatting>
  <conditionalFormatting sqref="D22">
    <cfRule type="expression" dxfId="85" priority="64">
      <formula>#REF!="×"</formula>
    </cfRule>
  </conditionalFormatting>
  <conditionalFormatting sqref="D27">
    <cfRule type="expression" dxfId="84" priority="63">
      <formula>#REF!="×"</formula>
    </cfRule>
  </conditionalFormatting>
  <conditionalFormatting sqref="D32">
    <cfRule type="expression" dxfId="83" priority="62">
      <formula>#REF!="×"</formula>
    </cfRule>
  </conditionalFormatting>
  <conditionalFormatting sqref="D37">
    <cfRule type="expression" dxfId="82" priority="61">
      <formula>#REF!="×"</formula>
    </cfRule>
  </conditionalFormatting>
  <conditionalFormatting sqref="D42">
    <cfRule type="expression" dxfId="81" priority="60">
      <formula>#REF!="×"</formula>
    </cfRule>
  </conditionalFormatting>
  <conditionalFormatting sqref="D47">
    <cfRule type="expression" dxfId="80" priority="59">
      <formula>#REF!="×"</formula>
    </cfRule>
  </conditionalFormatting>
  <conditionalFormatting sqref="D52">
    <cfRule type="expression" dxfId="79" priority="58">
      <formula>#REF!="×"</formula>
    </cfRule>
  </conditionalFormatting>
  <conditionalFormatting sqref="D57">
    <cfRule type="expression" dxfId="78" priority="57">
      <formula>#REF!="×"</formula>
    </cfRule>
  </conditionalFormatting>
  <conditionalFormatting sqref="E19:E20 E22">
    <cfRule type="expression" dxfId="77" priority="124">
      <formula>$F$2="×"</formula>
    </cfRule>
  </conditionalFormatting>
  <conditionalFormatting sqref="E24:E25 E27">
    <cfRule type="expression" dxfId="76" priority="116">
      <formula>$F$2="×"</formula>
    </cfRule>
  </conditionalFormatting>
  <conditionalFormatting sqref="E29:E30 E32">
    <cfRule type="expression" dxfId="75" priority="108">
      <formula>$F$2="×"</formula>
    </cfRule>
  </conditionalFormatting>
  <conditionalFormatting sqref="E34:E35 E37">
    <cfRule type="expression" dxfId="74" priority="100">
      <formula>$F$2="×"</formula>
    </cfRule>
  </conditionalFormatting>
  <conditionalFormatting sqref="E39:E40 E42">
    <cfRule type="expression" dxfId="73" priority="92">
      <formula>$F$2="×"</formula>
    </cfRule>
  </conditionalFormatting>
  <conditionalFormatting sqref="E44:E45 E47">
    <cfRule type="expression" dxfId="72" priority="84">
      <formula>$F$2="×"</formula>
    </cfRule>
  </conditionalFormatting>
  <conditionalFormatting sqref="E49:E50 E52">
    <cfRule type="expression" dxfId="71" priority="76">
      <formula>$F$2="×"</formula>
    </cfRule>
  </conditionalFormatting>
  <conditionalFormatting sqref="E54:E55 E57">
    <cfRule type="expression" dxfId="70" priority="68">
      <formula>$F$2="×"</formula>
    </cfRule>
  </conditionalFormatting>
  <conditionalFormatting sqref="G49:K52">
    <cfRule type="expression" dxfId="69" priority="77">
      <formula>$F$2="×"</formula>
    </cfRule>
  </conditionalFormatting>
  <conditionalFormatting sqref="G54:K57">
    <cfRule type="expression" dxfId="68" priority="69">
      <formula>$F$2="×"</formula>
    </cfRule>
  </conditionalFormatting>
  <conditionalFormatting sqref="G19:L22">
    <cfRule type="expression" dxfId="67" priority="55">
      <formula>$F$2="×"</formula>
    </cfRule>
  </conditionalFormatting>
  <conditionalFormatting sqref="G24:L27">
    <cfRule type="expression" dxfId="66" priority="54">
      <formula>$F$2="×"</formula>
    </cfRule>
  </conditionalFormatting>
  <conditionalFormatting sqref="G29:L32">
    <cfRule type="expression" dxfId="65" priority="53">
      <formula>$F$2="×"</formula>
    </cfRule>
  </conditionalFormatting>
  <conditionalFormatting sqref="G34:L37">
    <cfRule type="expression" dxfId="64" priority="52">
      <formula>$F$2="×"</formula>
    </cfRule>
  </conditionalFormatting>
  <conditionalFormatting sqref="G39:L42">
    <cfRule type="expression" dxfId="63" priority="51">
      <formula>$F$2="×"</formula>
    </cfRule>
  </conditionalFormatting>
  <conditionalFormatting sqref="G44:L47">
    <cfRule type="expression" dxfId="62" priority="50">
      <formula>$F$2="×"</formula>
    </cfRule>
  </conditionalFormatting>
  <conditionalFormatting sqref="L12:L16">
    <cfRule type="expression" dxfId="61" priority="56">
      <formula>$F$2="×"</formula>
    </cfRule>
  </conditionalFormatting>
  <conditionalFormatting sqref="M14">
    <cfRule type="expression" dxfId="60" priority="48">
      <formula>#REF!="×"</formula>
    </cfRule>
  </conditionalFormatting>
  <conditionalFormatting sqref="M21">
    <cfRule type="expression" dxfId="59" priority="46">
      <formula>#REF!="×"</formula>
    </cfRule>
  </conditionalFormatting>
  <conditionalFormatting sqref="M24:M25 M27:O27">
    <cfRule type="expression" dxfId="58" priority="42">
      <formula>$F$2="×"</formula>
    </cfRule>
  </conditionalFormatting>
  <conditionalFormatting sqref="M26">
    <cfRule type="expression" dxfId="57" priority="41">
      <formula>#REF!="×"</formula>
    </cfRule>
  </conditionalFormatting>
  <conditionalFormatting sqref="M29:M30 M32:O32">
    <cfRule type="expression" dxfId="56" priority="37">
      <formula>$F$2="×"</formula>
    </cfRule>
  </conditionalFormatting>
  <conditionalFormatting sqref="M31">
    <cfRule type="expression" dxfId="55" priority="36">
      <formula>#REF!="×"</formula>
    </cfRule>
  </conditionalFormatting>
  <conditionalFormatting sqref="M34:M35 M37:O37">
    <cfRule type="expression" dxfId="54" priority="32">
      <formula>$F$2="×"</formula>
    </cfRule>
  </conditionalFormatting>
  <conditionalFormatting sqref="M36">
    <cfRule type="expression" dxfId="53" priority="31">
      <formula>#REF!="×"</formula>
    </cfRule>
  </conditionalFormatting>
  <conditionalFormatting sqref="M39:M40 M42:O42">
    <cfRule type="expression" dxfId="52" priority="27">
      <formula>$F$2="×"</formula>
    </cfRule>
  </conditionalFormatting>
  <conditionalFormatting sqref="M41">
    <cfRule type="expression" dxfId="51" priority="26">
      <formula>#REF!="×"</formula>
    </cfRule>
  </conditionalFormatting>
  <conditionalFormatting sqref="M44:M45 M47:O47">
    <cfRule type="expression" dxfId="50" priority="22">
      <formula>$F$2="×"</formula>
    </cfRule>
  </conditionalFormatting>
  <conditionalFormatting sqref="M46">
    <cfRule type="expression" dxfId="49" priority="21">
      <formula>#REF!="×"</formula>
    </cfRule>
  </conditionalFormatting>
  <conditionalFormatting sqref="M49:M50 M52:O52">
    <cfRule type="expression" dxfId="48" priority="17">
      <formula>$F$2="×"</formula>
    </cfRule>
  </conditionalFormatting>
  <conditionalFormatting sqref="M51">
    <cfRule type="expression" dxfId="47" priority="16">
      <formula>#REF!="×"</formula>
    </cfRule>
  </conditionalFormatting>
  <conditionalFormatting sqref="M54:M55 M57:O57">
    <cfRule type="expression" dxfId="46" priority="12">
      <formula>$F$2="×"</formula>
    </cfRule>
  </conditionalFormatting>
  <conditionalFormatting sqref="M56">
    <cfRule type="expression" dxfId="45" priority="11">
      <formula>#REF!="×"</formula>
    </cfRule>
  </conditionalFormatting>
  <conditionalFormatting sqref="M12:Q13 S12:W15 N14:P14 M15:O15 Q15 S16 W16 M16:M17">
    <cfRule type="expression" dxfId="44" priority="49">
      <formula>$F$2="×"</formula>
    </cfRule>
  </conditionalFormatting>
  <conditionalFormatting sqref="M19:Q20 N21:P21 M22:O22 Q22">
    <cfRule type="expression" dxfId="43" priority="2">
      <formula>$F$2="×"</formula>
    </cfRule>
  </conditionalFormatting>
  <conditionalFormatting sqref="N24:P26">
    <cfRule type="expression" dxfId="42" priority="45">
      <formula>$F$2="×"</formula>
    </cfRule>
  </conditionalFormatting>
  <conditionalFormatting sqref="N29:P31">
    <cfRule type="expression" dxfId="41" priority="40">
      <formula>$F$2="×"</formula>
    </cfRule>
  </conditionalFormatting>
  <conditionalFormatting sqref="N34:P36">
    <cfRule type="expression" dxfId="40" priority="35">
      <formula>$F$2="×"</formula>
    </cfRule>
  </conditionalFormatting>
  <conditionalFormatting sqref="N39:P41">
    <cfRule type="expression" dxfId="39" priority="30">
      <formula>$F$2="×"</formula>
    </cfRule>
  </conditionalFormatting>
  <conditionalFormatting sqref="N44:P46">
    <cfRule type="expression" dxfId="38" priority="25">
      <formula>$F$2="×"</formula>
    </cfRule>
  </conditionalFormatting>
  <conditionalFormatting sqref="N49:P51">
    <cfRule type="expression" dxfId="37" priority="20">
      <formula>$F$2="×"</formula>
    </cfRule>
  </conditionalFormatting>
  <conditionalFormatting sqref="N54:P56">
    <cfRule type="expression" dxfId="36" priority="15">
      <formula>$F$2="×"</formula>
    </cfRule>
  </conditionalFormatting>
  <conditionalFormatting sqref="P15">
    <cfRule type="expression" dxfId="35" priority="10">
      <formula>#REF!="×"</formula>
    </cfRule>
  </conditionalFormatting>
  <conditionalFormatting sqref="P22">
    <cfRule type="expression" dxfId="34" priority="1">
      <formula>#REF!="×"</formula>
    </cfRule>
  </conditionalFormatting>
  <conditionalFormatting sqref="P27">
    <cfRule type="expression" dxfId="33" priority="9">
      <formula>#REF!="×"</formula>
    </cfRule>
  </conditionalFormatting>
  <conditionalFormatting sqref="P32">
    <cfRule type="expression" dxfId="32" priority="8">
      <formula>#REF!="×"</formula>
    </cfRule>
  </conditionalFormatting>
  <conditionalFormatting sqref="P37">
    <cfRule type="expression" dxfId="31" priority="7">
      <formula>#REF!="×"</formula>
    </cfRule>
  </conditionalFormatting>
  <conditionalFormatting sqref="P42">
    <cfRule type="expression" dxfId="30" priority="6">
      <formula>#REF!="×"</formula>
    </cfRule>
  </conditionalFormatting>
  <conditionalFormatting sqref="P47">
    <cfRule type="expression" dxfId="29" priority="5">
      <formula>#REF!="×"</formula>
    </cfRule>
  </conditionalFormatting>
  <conditionalFormatting sqref="P52">
    <cfRule type="expression" dxfId="28" priority="4">
      <formula>#REF!="×"</formula>
    </cfRule>
  </conditionalFormatting>
  <conditionalFormatting sqref="P57">
    <cfRule type="expression" dxfId="27" priority="3">
      <formula>#REF!="×"</formula>
    </cfRule>
  </conditionalFormatting>
  <conditionalFormatting sqref="Q24:Q25 Q27">
    <cfRule type="expression" dxfId="26" priority="43">
      <formula>$F$2="×"</formula>
    </cfRule>
  </conditionalFormatting>
  <conditionalFormatting sqref="Q29:Q30 Q32">
    <cfRule type="expression" dxfId="25" priority="38">
      <formula>$F$2="×"</formula>
    </cfRule>
  </conditionalFormatting>
  <conditionalFormatting sqref="Q34:Q35 Q37">
    <cfRule type="expression" dxfId="24" priority="33">
      <formula>$F$2="×"</formula>
    </cfRule>
  </conditionalFormatting>
  <conditionalFormatting sqref="Q39:Q40 Q42">
    <cfRule type="expression" dxfId="23" priority="28">
      <formula>$F$2="×"</formula>
    </cfRule>
  </conditionalFormatting>
  <conditionalFormatting sqref="Q44:Q45 Q47">
    <cfRule type="expression" dxfId="22" priority="23">
      <formula>$F$2="×"</formula>
    </cfRule>
  </conditionalFormatting>
  <conditionalFormatting sqref="Q49:Q50 Q52">
    <cfRule type="expression" dxfId="21" priority="18">
      <formula>$F$2="×"</formula>
    </cfRule>
  </conditionalFormatting>
  <conditionalFormatting sqref="Q54:Q55 Q57">
    <cfRule type="expression" dxfId="20" priority="13">
      <formula>$F$2="×"</formula>
    </cfRule>
  </conditionalFormatting>
  <conditionalFormatting sqref="S19:W22">
    <cfRule type="expression" dxfId="19" priority="47">
      <formula>$F$2="×"</formula>
    </cfRule>
  </conditionalFormatting>
  <conditionalFormatting sqref="S24:W27">
    <cfRule type="expression" dxfId="18" priority="44">
      <formula>$F$2="×"</formula>
    </cfRule>
  </conditionalFormatting>
  <conditionalFormatting sqref="S29:W32">
    <cfRule type="expression" dxfId="17" priority="39">
      <formula>$F$2="×"</formula>
    </cfRule>
  </conditionalFormatting>
  <conditionalFormatting sqref="S34:W37">
    <cfRule type="expression" dxfId="16" priority="34">
      <formula>$F$2="×"</formula>
    </cfRule>
  </conditionalFormatting>
  <conditionalFormatting sqref="S39:W42">
    <cfRule type="expression" dxfId="15" priority="29">
      <formula>$F$2="×"</formula>
    </cfRule>
  </conditionalFormatting>
  <conditionalFormatting sqref="S44:W47">
    <cfRule type="expression" dxfId="14" priority="24">
      <formula>$F$2="×"</formula>
    </cfRule>
  </conditionalFormatting>
  <conditionalFormatting sqref="S49:W52">
    <cfRule type="expression" dxfId="13" priority="19">
      <formula>$F$2="×"</formula>
    </cfRule>
  </conditionalFormatting>
  <conditionalFormatting sqref="S54:W57">
    <cfRule type="expression" dxfId="12" priority="14">
      <formula>$F$2="×"</formula>
    </cfRule>
  </conditionalFormatting>
  <dataValidations count="5">
    <dataValidation type="list" allowBlank="1" showInputMessage="1" showErrorMessage="1" sqref="R8:R9 F8:F9" xr:uid="{93865C2F-0CE5-4BB4-A317-BB44A9CC7947}">
      <formula1>"〇,×"</formula1>
    </dataValidation>
    <dataValidation type="list" allowBlank="1" showInputMessage="1" showErrorMessage="1" sqref="J57 J27 J52 J22 J42 J15 J37 J47 J32 V57 V27 V52 V22 V42 V15 V37 V47 V32" xr:uid="{308E7119-B00E-45CC-9F9E-E81E45A0813D}">
      <formula1>#REF!</formula1>
    </dataValidation>
    <dataValidation type="list" allowBlank="1" showInputMessage="1" showErrorMessage="1" sqref="D15 D22 D27 D32 D37 D42 D47 D52 D57 P15 P57 P27 P32 P37 P42 P47 P52 P22" xr:uid="{7E9ED91F-E72B-4D75-BB81-DEAE3C4F9828}">
      <formula1>"4,3,2,1,0"</formula1>
    </dataValidation>
    <dataValidation type="custom" allowBlank="1" showInputMessage="1" showErrorMessage="1" sqref="K7" xr:uid="{4EE2C059-72D3-4B18-B49A-D8B3A909566B}">
      <formula1>MOD(K7,1000)=0</formula1>
    </dataValidation>
    <dataValidation type="whole" imeMode="halfAlpha" allowBlank="1" showInputMessage="1" showErrorMessage="1" sqref="F6" xr:uid="{3FD744E9-A77F-495B-9B3C-9277A23B8CBF}">
      <formula1>2810000000</formula1>
      <formula2>2869999999</formula2>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4" manualBreakCount="4">
    <brk id="16" max="22" man="1"/>
    <brk id="27" max="22" man="1"/>
    <brk id="37" max="22" man="1"/>
    <brk id="47" max="22" man="1"/>
  </rowBreaks>
  <colBreaks count="1" manualBreakCount="1">
    <brk id="11" max="56"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750C-5888-4450-8DE1-C34732A03B35}">
  <sheetPr>
    <tabColor rgb="FFFF0000"/>
    <pageSetUpPr fitToPage="1"/>
  </sheetPr>
  <dimension ref="A1:I32"/>
  <sheetViews>
    <sheetView showGridLines="0" view="pageBreakPreview" zoomScale="70" zoomScaleNormal="114" zoomScaleSheetLayoutView="70" workbookViewId="0"/>
  </sheetViews>
  <sheetFormatPr defaultColWidth="8.25" defaultRowHeight="14.25"/>
  <cols>
    <col min="1" max="1" width="2.5" style="84" customWidth="1"/>
    <col min="2" max="2" width="2.625" style="84" customWidth="1"/>
    <col min="3" max="3" width="31" style="84" customWidth="1"/>
    <col min="4" max="4" width="8.75" style="84" customWidth="1"/>
    <col min="5" max="5" width="26.625" style="84" customWidth="1"/>
    <col min="6" max="6" width="12.875" style="84" customWidth="1"/>
    <col min="7" max="7" width="25" style="84" customWidth="1"/>
    <col min="8" max="8" width="3.375" style="84" customWidth="1"/>
    <col min="9" max="9" width="4.125" style="84" customWidth="1"/>
    <col min="10" max="11" width="8.25" style="84"/>
    <col min="12" max="12" width="45.625" style="84" customWidth="1"/>
    <col min="13" max="16384" width="8.25" style="84"/>
  </cols>
  <sheetData>
    <row r="1" spans="1:9">
      <c r="A1" s="83"/>
      <c r="B1" s="83"/>
      <c r="C1" s="83"/>
      <c r="D1" s="83"/>
      <c r="E1" s="83"/>
      <c r="F1" s="83"/>
      <c r="G1" s="83"/>
      <c r="H1" s="83"/>
      <c r="I1" s="83"/>
    </row>
    <row r="2" spans="1:9" ht="21">
      <c r="A2" s="191" t="s">
        <v>142</v>
      </c>
      <c r="B2" s="191"/>
      <c r="C2" s="191"/>
      <c r="D2" s="191"/>
      <c r="E2" s="191"/>
      <c r="F2" s="191"/>
      <c r="G2" s="191"/>
      <c r="H2" s="191"/>
      <c r="I2" s="191"/>
    </row>
    <row r="3" spans="1:9">
      <c r="A3" s="83"/>
      <c r="B3" s="83"/>
      <c r="C3" s="83"/>
      <c r="D3" s="83"/>
      <c r="E3" s="83"/>
      <c r="F3" s="83"/>
      <c r="G3" s="83"/>
      <c r="H3" s="83"/>
      <c r="I3" s="83"/>
    </row>
    <row r="4" spans="1:9" ht="18.75">
      <c r="A4" s="83"/>
      <c r="B4" s="85" t="s">
        <v>126</v>
      </c>
      <c r="C4" s="83"/>
      <c r="D4" s="83"/>
      <c r="E4" s="83"/>
      <c r="F4" s="83"/>
      <c r="G4" s="83"/>
      <c r="H4" s="83"/>
      <c r="I4" s="83"/>
    </row>
    <row r="5" spans="1:9">
      <c r="A5" s="83"/>
      <c r="B5" s="83"/>
      <c r="C5" s="83"/>
      <c r="D5" s="83"/>
      <c r="E5" s="83"/>
      <c r="F5" s="83"/>
      <c r="G5" s="83"/>
      <c r="H5" s="83"/>
      <c r="I5" s="83"/>
    </row>
    <row r="6" spans="1:9" ht="18.75">
      <c r="A6" s="83"/>
      <c r="B6" s="85" t="s">
        <v>127</v>
      </c>
      <c r="C6" s="83"/>
      <c r="D6" s="83"/>
      <c r="E6" s="83"/>
      <c r="F6" s="83"/>
      <c r="G6" s="83"/>
      <c r="H6" s="83"/>
      <c r="I6" s="83"/>
    </row>
    <row r="7" spans="1:9" ht="6.75" customHeight="1">
      <c r="A7" s="83"/>
      <c r="B7" s="86"/>
      <c r="C7" s="83"/>
      <c r="D7" s="83"/>
      <c r="E7" s="83"/>
      <c r="F7" s="83"/>
      <c r="G7" s="83"/>
      <c r="H7" s="83"/>
      <c r="I7" s="83"/>
    </row>
    <row r="8" spans="1:9">
      <c r="A8" s="83"/>
      <c r="B8" s="87"/>
      <c r="C8" s="88"/>
      <c r="D8" s="88"/>
      <c r="E8" s="88"/>
      <c r="F8" s="88"/>
      <c r="G8" s="88"/>
      <c r="H8" s="89"/>
      <c r="I8" s="83"/>
    </row>
    <row r="9" spans="1:9" ht="38.25" customHeight="1">
      <c r="A9" s="83"/>
      <c r="B9" s="90"/>
      <c r="C9" s="91" t="s">
        <v>128</v>
      </c>
      <c r="D9" s="92"/>
      <c r="E9" s="91" t="s">
        <v>129</v>
      </c>
      <c r="F9" s="92"/>
      <c r="G9" s="93" t="s">
        <v>130</v>
      </c>
      <c r="H9" s="94"/>
      <c r="I9" s="83"/>
    </row>
    <row r="10" spans="1:9" ht="25.5" customHeight="1">
      <c r="A10" s="83"/>
      <c r="B10" s="90"/>
      <c r="C10" s="95">
        <f>C13-C16</f>
        <v>0</v>
      </c>
      <c r="D10" s="92" t="s">
        <v>131</v>
      </c>
      <c r="E10" s="96">
        <v>72000</v>
      </c>
      <c r="F10" s="92" t="s">
        <v>132</v>
      </c>
      <c r="G10" s="97">
        <f>IF(AND(C10&gt;=3,C10&lt;=19),C10*E10,0)</f>
        <v>0</v>
      </c>
      <c r="H10" s="94"/>
      <c r="I10" s="83"/>
    </row>
    <row r="11" spans="1:9">
      <c r="A11" s="83"/>
      <c r="B11" s="90"/>
      <c r="C11" s="98"/>
      <c r="D11" s="92"/>
      <c r="E11" s="99"/>
      <c r="F11" s="92"/>
      <c r="G11" s="99"/>
      <c r="H11" s="94"/>
      <c r="I11" s="83"/>
    </row>
    <row r="12" spans="1:9" ht="38.25" customHeight="1">
      <c r="A12" s="83"/>
      <c r="B12" s="90"/>
      <c r="C12" s="91" t="s">
        <v>133</v>
      </c>
      <c r="D12" s="92"/>
      <c r="E12" s="91" t="s">
        <v>134</v>
      </c>
      <c r="F12" s="92"/>
      <c r="G12" s="93" t="s">
        <v>130</v>
      </c>
      <c r="H12" s="94"/>
      <c r="I12" s="83"/>
    </row>
    <row r="13" spans="1:9" ht="25.5" customHeight="1">
      <c r="A13" s="83"/>
      <c r="B13" s="90"/>
      <c r="C13" s="100">
        <v>0</v>
      </c>
      <c r="D13" s="92"/>
      <c r="E13" s="96">
        <v>150000</v>
      </c>
      <c r="F13" s="92" t="s">
        <v>132</v>
      </c>
      <c r="G13" s="97">
        <f>IF(AND(C10&lt;=2,1&lt;=C10),150000,0)</f>
        <v>0</v>
      </c>
      <c r="H13" s="94"/>
      <c r="I13" s="83"/>
    </row>
    <row r="14" spans="1:9">
      <c r="A14" s="83"/>
      <c r="B14" s="90"/>
      <c r="C14" s="98"/>
      <c r="D14" s="92"/>
      <c r="E14" s="99"/>
      <c r="F14" s="92"/>
      <c r="G14" s="99"/>
      <c r="H14" s="94"/>
      <c r="I14" s="83"/>
    </row>
    <row r="15" spans="1:9" ht="48.75" customHeight="1">
      <c r="A15" s="83"/>
      <c r="B15" s="90"/>
      <c r="C15" s="91" t="s">
        <v>135</v>
      </c>
      <c r="D15" s="92"/>
      <c r="E15" s="99"/>
      <c r="F15" s="92"/>
      <c r="G15" s="101"/>
      <c r="H15" s="94"/>
      <c r="I15" s="83"/>
    </row>
    <row r="16" spans="1:9" ht="25.5" customHeight="1">
      <c r="A16" s="83"/>
      <c r="B16" s="90"/>
      <c r="C16" s="100">
        <v>0</v>
      </c>
      <c r="D16" s="83"/>
      <c r="E16" s="83"/>
      <c r="F16" s="83"/>
      <c r="G16" s="101"/>
      <c r="H16" s="94"/>
      <c r="I16" s="83"/>
    </row>
    <row r="17" spans="1:9" ht="13.5" customHeight="1">
      <c r="A17" s="83"/>
      <c r="B17" s="102"/>
      <c r="C17" s="103"/>
      <c r="D17" s="104"/>
      <c r="E17" s="104"/>
      <c r="F17" s="104"/>
      <c r="G17" s="105"/>
      <c r="H17" s="106"/>
      <c r="I17" s="83"/>
    </row>
    <row r="18" spans="1:9" ht="33.75" customHeight="1">
      <c r="A18" s="83"/>
      <c r="B18" s="85" t="s">
        <v>136</v>
      </c>
      <c r="C18" s="98"/>
      <c r="D18" s="83"/>
      <c r="E18" s="83"/>
      <c r="F18" s="83"/>
      <c r="G18" s="101"/>
      <c r="H18" s="83"/>
      <c r="I18" s="83"/>
    </row>
    <row r="19" spans="1:9" ht="15.75" customHeight="1">
      <c r="A19" s="83"/>
      <c r="B19" s="83"/>
      <c r="C19" s="98"/>
      <c r="D19" s="83"/>
      <c r="E19" s="83"/>
      <c r="F19" s="83"/>
      <c r="G19" s="101"/>
      <c r="H19" s="83"/>
      <c r="I19" s="83"/>
    </row>
    <row r="20" spans="1:9" ht="18.75">
      <c r="A20" s="83"/>
      <c r="B20" s="86" t="s">
        <v>137</v>
      </c>
      <c r="C20" s="98"/>
      <c r="D20" s="83"/>
      <c r="E20" s="83"/>
      <c r="F20" s="83"/>
      <c r="G20" s="101"/>
      <c r="H20" s="83"/>
      <c r="I20" s="83"/>
    </row>
    <row r="21" spans="1:9" ht="8.25" customHeight="1">
      <c r="A21" s="83"/>
      <c r="B21" s="86"/>
      <c r="C21" s="98"/>
      <c r="D21" s="83"/>
      <c r="E21" s="83"/>
      <c r="F21" s="83"/>
      <c r="G21" s="101"/>
      <c r="H21" s="83"/>
      <c r="I21" s="83"/>
    </row>
    <row r="22" spans="1:9">
      <c r="A22" s="83"/>
      <c r="B22" s="107"/>
      <c r="C22" s="88"/>
      <c r="D22" s="88"/>
      <c r="E22" s="88"/>
      <c r="F22" s="88"/>
      <c r="G22" s="88"/>
      <c r="H22" s="89"/>
      <c r="I22" s="83"/>
    </row>
    <row r="23" spans="1:9" ht="93.75" customHeight="1" thickBot="1">
      <c r="A23" s="83"/>
      <c r="B23" s="90"/>
      <c r="C23" s="108" t="s">
        <v>138</v>
      </c>
      <c r="D23" s="92"/>
      <c r="E23" s="91" t="s">
        <v>139</v>
      </c>
      <c r="F23" s="92"/>
      <c r="G23" s="93" t="s">
        <v>130</v>
      </c>
      <c r="H23" s="94"/>
      <c r="I23" s="83"/>
    </row>
    <row r="24" spans="1:9" ht="25.5" customHeight="1" thickBot="1">
      <c r="A24" s="83"/>
      <c r="B24" s="90"/>
      <c r="C24" s="109"/>
      <c r="D24" s="92" t="s">
        <v>131</v>
      </c>
      <c r="E24" s="96">
        <v>145000</v>
      </c>
      <c r="F24" s="92" t="s">
        <v>132</v>
      </c>
      <c r="G24" s="97">
        <f>IF(C24="○",E24,0)</f>
        <v>0</v>
      </c>
      <c r="H24" s="94"/>
      <c r="I24" s="83"/>
    </row>
    <row r="25" spans="1:9">
      <c r="A25" s="83"/>
      <c r="B25" s="90"/>
      <c r="C25" s="98"/>
      <c r="D25" s="92"/>
      <c r="E25" s="99"/>
      <c r="F25" s="92"/>
      <c r="G25" s="99"/>
      <c r="H25" s="94"/>
      <c r="I25" s="83"/>
    </row>
    <row r="26" spans="1:9" ht="99" customHeight="1" thickBot="1">
      <c r="A26" s="83"/>
      <c r="B26" s="90"/>
      <c r="C26" s="108" t="s">
        <v>140</v>
      </c>
      <c r="D26" s="92"/>
      <c r="E26" s="91" t="s">
        <v>139</v>
      </c>
      <c r="F26" s="92"/>
      <c r="G26" s="93" t="s">
        <v>130</v>
      </c>
      <c r="H26" s="94"/>
      <c r="I26" s="83"/>
    </row>
    <row r="27" spans="1:9" ht="25.5" customHeight="1" thickBot="1">
      <c r="A27" s="83"/>
      <c r="B27" s="90"/>
      <c r="C27" s="109"/>
      <c r="D27" s="92" t="s">
        <v>131</v>
      </c>
      <c r="E27" s="96">
        <v>105000</v>
      </c>
      <c r="F27" s="92" t="s">
        <v>132</v>
      </c>
      <c r="G27" s="97">
        <f>IF(C27="○",E27,0)</f>
        <v>0</v>
      </c>
      <c r="H27" s="94"/>
      <c r="I27" s="83"/>
    </row>
    <row r="28" spans="1:9">
      <c r="A28" s="83"/>
      <c r="B28" s="90"/>
      <c r="C28" s="98"/>
      <c r="D28" s="92"/>
      <c r="E28" s="99"/>
      <c r="F28" s="92"/>
      <c r="G28" s="99"/>
      <c r="H28" s="94"/>
      <c r="I28" s="83"/>
    </row>
    <row r="29" spans="1:9" ht="90" customHeight="1" thickBot="1">
      <c r="A29" s="83"/>
      <c r="B29" s="90"/>
      <c r="C29" s="108" t="s">
        <v>141</v>
      </c>
      <c r="D29" s="92"/>
      <c r="E29" s="91" t="s">
        <v>139</v>
      </c>
      <c r="F29" s="92"/>
      <c r="G29" s="93" t="s">
        <v>130</v>
      </c>
      <c r="H29" s="94"/>
      <c r="I29" s="83"/>
    </row>
    <row r="30" spans="1:9" ht="25.5" customHeight="1" thickBot="1">
      <c r="A30" s="83"/>
      <c r="B30" s="90"/>
      <c r="C30" s="109"/>
      <c r="D30" s="92" t="s">
        <v>131</v>
      </c>
      <c r="E30" s="96">
        <v>70000</v>
      </c>
      <c r="F30" s="92" t="s">
        <v>132</v>
      </c>
      <c r="G30" s="97">
        <f>IF(C30="○",E30,0)</f>
        <v>0</v>
      </c>
      <c r="H30" s="94"/>
      <c r="I30" s="83"/>
    </row>
    <row r="31" spans="1:9" ht="18.75">
      <c r="A31" s="83"/>
      <c r="B31" s="102"/>
      <c r="C31" s="110" t="str">
        <f>IF(COUNTIF(C24:C30,"○")&gt;=2,"〇は一つしか選択できません","")</f>
        <v/>
      </c>
      <c r="D31" s="104"/>
      <c r="E31" s="104"/>
      <c r="F31" s="104"/>
      <c r="G31" s="111"/>
      <c r="H31" s="106"/>
      <c r="I31" s="83"/>
    </row>
    <row r="32" spans="1:9">
      <c r="A32" s="83"/>
      <c r="B32" s="83"/>
      <c r="C32" s="83"/>
      <c r="D32" s="83"/>
      <c r="E32" s="83"/>
      <c r="F32" s="83"/>
      <c r="G32" s="83"/>
      <c r="H32" s="83"/>
      <c r="I32" s="83"/>
    </row>
  </sheetData>
  <sheetProtection algorithmName="SHA-512" hashValue="L0VW1ilNDqFQFBM0irqs4sK6YdgpV513BR873s0EZTr8HGs8/KRQ72iaLZPurPSqgGu/1I3BfradjDps5P0Qgg==" saltValue="tQ5Ar4bZSaoqnS0amah2Rw==" spinCount="100000" sheet="1" objects="1" scenarios="1"/>
  <mergeCells count="1">
    <mergeCell ref="A2:I2"/>
  </mergeCells>
  <phoneticPr fontId="31"/>
  <conditionalFormatting sqref="C24 C27 C30">
    <cfRule type="expression" dxfId="11" priority="2">
      <formula>COUNTIF($C$24:$C$30,"○")&gt;=2</formula>
    </cfRule>
  </conditionalFormatting>
  <conditionalFormatting sqref="C24">
    <cfRule type="containsBlanks" dxfId="10" priority="1">
      <formula>LEN(TRIM(C24))=0</formula>
    </cfRule>
    <cfRule type="containsBlanks" dxfId="9" priority="5">
      <formula>LEN(TRIM(C24))=0</formula>
    </cfRule>
  </conditionalFormatting>
  <conditionalFormatting sqref="C27">
    <cfRule type="containsBlanks" dxfId="8" priority="4">
      <formula>LEN(TRIM(C27))=0</formula>
    </cfRule>
  </conditionalFormatting>
  <conditionalFormatting sqref="C30">
    <cfRule type="containsBlanks" dxfId="7" priority="3">
      <formula>LEN(TRIM(C30))=0</formula>
    </cfRule>
  </conditionalFormatting>
  <dataValidations count="1">
    <dataValidation type="list" showInputMessage="1" showErrorMessage="1" sqref="C30 C27 C24" xr:uid="{2DC1FAE4-2AA4-4E50-BAE4-3355CCCEF901}">
      <formula1>"○,"</formula1>
    </dataValidation>
  </dataValidations>
  <printOptions horizontalCentered="1"/>
  <pageMargins left="0.25" right="0.25"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897F-2F39-48F7-A3A1-D070B94C37D8}">
  <sheetPr>
    <tabColor rgb="FFFFC000"/>
  </sheetPr>
  <dimension ref="A1:S35"/>
  <sheetViews>
    <sheetView view="pageBreakPreview" zoomScale="70" zoomScaleNormal="115" zoomScaleSheetLayoutView="70" workbookViewId="0"/>
  </sheetViews>
  <sheetFormatPr defaultColWidth="9" defaultRowHeight="13.5"/>
  <cols>
    <col min="1" max="1" width="37.875" style="20" customWidth="1"/>
    <col min="2" max="5" width="15.125" style="71" customWidth="1"/>
    <col min="6" max="6" width="16.5" style="71" customWidth="1"/>
    <col min="7" max="7" width="23.5" style="71" customWidth="1"/>
    <col min="8" max="8" width="18.875" style="71" customWidth="1"/>
    <col min="9" max="9" width="25.625" style="20" customWidth="1"/>
    <col min="10" max="10" width="2" style="128" customWidth="1"/>
    <col min="11" max="11" width="37.875" style="20" customWidth="1"/>
    <col min="12" max="15" width="15.125" style="71" customWidth="1"/>
    <col min="16" max="16" width="16.5" style="71" customWidth="1"/>
    <col min="17" max="17" width="23.5" style="71" customWidth="1"/>
    <col min="18" max="18" width="18.875" style="71" customWidth="1"/>
    <col min="19" max="19" width="25.625" style="20" customWidth="1"/>
    <col min="20" max="25" width="9" style="20" customWidth="1"/>
    <col min="26" max="16384" width="9" style="20"/>
  </cols>
  <sheetData>
    <row r="1" spans="1:19" ht="73.5" customHeight="1">
      <c r="A1" s="112" t="s">
        <v>179</v>
      </c>
      <c r="B1" s="192" t="s">
        <v>180</v>
      </c>
      <c r="C1" s="193"/>
      <c r="D1" s="193"/>
      <c r="E1" s="193"/>
      <c r="F1" s="193"/>
      <c r="G1" s="193"/>
      <c r="H1" s="193"/>
      <c r="I1" s="113"/>
      <c r="J1" s="114"/>
      <c r="K1" s="112" t="s">
        <v>179</v>
      </c>
      <c r="L1" s="192" t="s">
        <v>180</v>
      </c>
      <c r="M1" s="193"/>
      <c r="N1" s="193"/>
      <c r="O1" s="193"/>
      <c r="P1" s="193"/>
      <c r="Q1" s="193"/>
      <c r="R1" s="193"/>
      <c r="S1" s="113"/>
    </row>
    <row r="2" spans="1:19" ht="41.25" customHeight="1">
      <c r="A2" s="194" t="s">
        <v>109</v>
      </c>
      <c r="B2" s="195"/>
      <c r="C2" s="195"/>
      <c r="D2" s="195"/>
      <c r="E2" s="195"/>
      <c r="F2" s="195"/>
      <c r="G2" s="195"/>
      <c r="H2" s="195"/>
      <c r="I2" s="196" t="s">
        <v>54</v>
      </c>
      <c r="J2" s="115"/>
      <c r="K2" s="194" t="s">
        <v>109</v>
      </c>
      <c r="L2" s="195"/>
      <c r="M2" s="195"/>
      <c r="N2" s="195"/>
      <c r="O2" s="195"/>
      <c r="P2" s="195"/>
      <c r="Q2" s="195"/>
      <c r="R2" s="195"/>
      <c r="S2" s="202" t="s">
        <v>54</v>
      </c>
    </row>
    <row r="3" spans="1:19" ht="72.75" customHeight="1">
      <c r="A3" s="151" t="s">
        <v>113</v>
      </c>
      <c r="B3" s="152" t="s">
        <v>101</v>
      </c>
      <c r="C3" s="152" t="s">
        <v>102</v>
      </c>
      <c r="D3" s="152" t="s">
        <v>100</v>
      </c>
      <c r="E3" s="152" t="s">
        <v>103</v>
      </c>
      <c r="F3" s="152" t="s">
        <v>104</v>
      </c>
      <c r="G3" s="152" t="s">
        <v>106</v>
      </c>
      <c r="H3" s="152" t="s">
        <v>105</v>
      </c>
      <c r="I3" s="197"/>
      <c r="J3" s="117"/>
      <c r="K3" s="116" t="s">
        <v>113</v>
      </c>
      <c r="L3" s="62" t="s">
        <v>101</v>
      </c>
      <c r="M3" s="62" t="s">
        <v>102</v>
      </c>
      <c r="N3" s="62" t="s">
        <v>100</v>
      </c>
      <c r="O3" s="62" t="s">
        <v>103</v>
      </c>
      <c r="P3" s="62" t="s">
        <v>104</v>
      </c>
      <c r="Q3" s="62" t="s">
        <v>106</v>
      </c>
      <c r="R3" s="62" t="s">
        <v>105</v>
      </c>
      <c r="S3" s="203"/>
    </row>
    <row r="4" spans="1:19" ht="84.75" customHeight="1">
      <c r="A4" s="56" t="s">
        <v>181</v>
      </c>
      <c r="B4" s="118"/>
      <c r="C4" s="118"/>
      <c r="D4" s="119" t="e">
        <f>C4/B4</f>
        <v>#DIV/0!</v>
      </c>
      <c r="E4" s="120" t="e">
        <f>(D4-0.02)*B4</f>
        <v>#DIV/0!</v>
      </c>
      <c r="F4" s="121"/>
      <c r="G4" s="122"/>
      <c r="H4" s="123"/>
      <c r="I4" s="124">
        <f>F4*G4*H4</f>
        <v>0</v>
      </c>
      <c r="J4" s="125"/>
      <c r="K4" s="56" t="s">
        <v>181</v>
      </c>
      <c r="L4" s="118">
        <v>327500</v>
      </c>
      <c r="M4" s="118">
        <v>13100</v>
      </c>
      <c r="N4" s="119">
        <f>M4/L4</f>
        <v>0.04</v>
      </c>
      <c r="O4" s="120">
        <f>(N4-0.02)*L4</f>
        <v>6550</v>
      </c>
      <c r="P4" s="121">
        <v>6550</v>
      </c>
      <c r="Q4" s="122">
        <v>6</v>
      </c>
      <c r="R4" s="123">
        <v>8</v>
      </c>
      <c r="S4" s="124">
        <f>P4*Q4*R4</f>
        <v>314400</v>
      </c>
    </row>
    <row r="5" spans="1:19" ht="93.75" customHeight="1">
      <c r="A5" s="56" t="s">
        <v>182</v>
      </c>
      <c r="B5" s="118"/>
      <c r="C5" s="118"/>
      <c r="D5" s="119" t="e">
        <f>C5/B5</f>
        <v>#DIV/0!</v>
      </c>
      <c r="E5" s="120" t="e">
        <f>(D5-0.02)*B5</f>
        <v>#DIV/0!</v>
      </c>
      <c r="F5" s="121"/>
      <c r="G5" s="122"/>
      <c r="H5" s="123"/>
      <c r="I5" s="124">
        <f>F5*G5*H5</f>
        <v>0</v>
      </c>
      <c r="J5" s="125"/>
      <c r="K5" s="56" t="s">
        <v>182</v>
      </c>
      <c r="L5" s="118"/>
      <c r="M5" s="118"/>
      <c r="N5" s="119" t="e">
        <f>M5/L5</f>
        <v>#DIV/0!</v>
      </c>
      <c r="O5" s="120" t="e">
        <f>(N5-0.02)*L5</f>
        <v>#DIV/0!</v>
      </c>
      <c r="P5" s="121"/>
      <c r="Q5" s="122"/>
      <c r="R5" s="123"/>
      <c r="S5" s="124">
        <f>P5*Q5*R5</f>
        <v>0</v>
      </c>
    </row>
    <row r="6" spans="1:19" ht="90" customHeight="1">
      <c r="A6" s="56" t="s">
        <v>112</v>
      </c>
      <c r="B6" s="198"/>
      <c r="C6" s="199"/>
      <c r="D6" s="199"/>
      <c r="E6" s="199"/>
      <c r="F6" s="199"/>
      <c r="G6" s="199"/>
      <c r="H6" s="199"/>
      <c r="I6" s="126">
        <v>0</v>
      </c>
      <c r="J6" s="125"/>
      <c r="K6" s="56" t="s">
        <v>112</v>
      </c>
      <c r="L6" s="198"/>
      <c r="M6" s="199"/>
      <c r="N6" s="199"/>
      <c r="O6" s="199"/>
      <c r="P6" s="199"/>
      <c r="Q6" s="199"/>
      <c r="R6" s="199"/>
      <c r="S6" s="126">
        <v>0</v>
      </c>
    </row>
    <row r="7" spans="1:19" ht="60.75" customHeight="1">
      <c r="A7" s="200" t="s">
        <v>117</v>
      </c>
      <c r="B7" s="201"/>
      <c r="C7" s="201"/>
      <c r="D7" s="201"/>
      <c r="E7" s="201"/>
      <c r="F7" s="201"/>
      <c r="G7" s="201"/>
      <c r="H7" s="201"/>
      <c r="I7" s="201"/>
      <c r="J7" s="127"/>
      <c r="K7" s="200" t="s">
        <v>117</v>
      </c>
      <c r="L7" s="201"/>
      <c r="M7" s="201"/>
      <c r="N7" s="201"/>
      <c r="O7" s="201"/>
      <c r="P7" s="201"/>
      <c r="Q7" s="201"/>
      <c r="R7" s="201"/>
      <c r="S7" s="201"/>
    </row>
    <row r="8" spans="1:19">
      <c r="A8" s="15"/>
      <c r="B8" s="16"/>
      <c r="C8" s="16"/>
      <c r="D8" s="16"/>
      <c r="E8" s="16"/>
      <c r="F8" s="16"/>
      <c r="G8" s="16"/>
      <c r="H8" s="16"/>
      <c r="I8" s="15"/>
      <c r="K8" s="15"/>
      <c r="L8" s="16"/>
      <c r="M8" s="16"/>
      <c r="N8" s="129"/>
      <c r="O8" s="16"/>
      <c r="P8" s="16"/>
      <c r="Q8" s="16"/>
      <c r="R8" s="16"/>
      <c r="S8" s="15"/>
    </row>
    <row r="9" spans="1:19">
      <c r="A9" s="130"/>
      <c r="B9" s="16"/>
      <c r="C9" s="16"/>
      <c r="D9" s="16"/>
      <c r="E9" s="16"/>
      <c r="F9" s="16"/>
      <c r="G9" s="16"/>
      <c r="H9" s="16"/>
      <c r="I9" s="15"/>
      <c r="K9" s="131"/>
      <c r="L9" s="16"/>
      <c r="M9" s="16"/>
      <c r="N9" s="16"/>
      <c r="O9" s="16"/>
      <c r="P9" s="16"/>
      <c r="Q9" s="16"/>
      <c r="R9" s="16"/>
      <c r="S9" s="15"/>
    </row>
    <row r="10" spans="1:19">
      <c r="A10" s="15"/>
      <c r="B10" s="16"/>
      <c r="C10" s="16"/>
      <c r="D10" s="16"/>
      <c r="E10" s="16"/>
      <c r="F10" s="16"/>
      <c r="G10" s="16"/>
      <c r="H10" s="16"/>
      <c r="I10" s="15"/>
      <c r="K10" s="15"/>
      <c r="L10" s="16"/>
      <c r="M10" s="16"/>
      <c r="N10" s="16"/>
      <c r="O10" s="16"/>
      <c r="P10" s="16"/>
      <c r="Q10" s="16"/>
      <c r="R10" s="16"/>
      <c r="S10" s="15"/>
    </row>
    <row r="11" spans="1:19">
      <c r="A11" s="15"/>
      <c r="B11" s="16"/>
      <c r="C11" s="16"/>
      <c r="D11" s="16"/>
      <c r="E11" s="16"/>
      <c r="F11" s="16"/>
      <c r="G11" s="16"/>
      <c r="H11" s="16"/>
      <c r="I11" s="15"/>
      <c r="K11" s="15"/>
      <c r="L11" s="16"/>
      <c r="M11" s="16"/>
      <c r="N11" s="16"/>
      <c r="O11" s="16"/>
      <c r="P11" s="16"/>
      <c r="Q11" s="16"/>
      <c r="R11" s="16"/>
      <c r="S11" s="15"/>
    </row>
    <row r="12" spans="1:19">
      <c r="A12" s="15"/>
      <c r="B12" s="16"/>
      <c r="C12" s="16"/>
      <c r="D12" s="16"/>
      <c r="E12" s="16"/>
      <c r="F12" s="16"/>
      <c r="G12" s="16"/>
      <c r="H12" s="16"/>
      <c r="I12" s="15"/>
      <c r="K12" s="15"/>
      <c r="L12" s="16"/>
      <c r="M12" s="16"/>
      <c r="N12" s="16"/>
      <c r="O12" s="16"/>
      <c r="P12" s="16"/>
      <c r="Q12" s="16"/>
      <c r="R12" s="16"/>
      <c r="S12" s="15"/>
    </row>
    <row r="13" spans="1:19">
      <c r="A13" s="15"/>
      <c r="B13" s="16"/>
      <c r="C13" s="16"/>
      <c r="D13" s="16"/>
      <c r="E13" s="16"/>
      <c r="F13" s="16"/>
      <c r="G13" s="16"/>
      <c r="H13" s="16"/>
      <c r="I13" s="15"/>
      <c r="K13" s="15"/>
      <c r="L13" s="16"/>
      <c r="M13" s="16"/>
      <c r="N13" s="16"/>
      <c r="O13" s="16"/>
      <c r="P13" s="16"/>
      <c r="Q13" s="16"/>
      <c r="R13" s="16"/>
      <c r="S13" s="15"/>
    </row>
    <row r="14" spans="1:19">
      <c r="A14" s="15"/>
      <c r="B14" s="16"/>
      <c r="C14" s="16"/>
      <c r="D14" s="16"/>
      <c r="E14" s="16"/>
      <c r="F14" s="16"/>
      <c r="G14" s="16"/>
      <c r="H14" s="16"/>
      <c r="I14" s="15"/>
      <c r="K14" s="15"/>
      <c r="L14" s="16"/>
      <c r="M14" s="16"/>
      <c r="N14" s="16"/>
      <c r="O14" s="16"/>
      <c r="P14" s="16"/>
      <c r="Q14" s="16"/>
      <c r="R14" s="16"/>
      <c r="S14" s="15"/>
    </row>
    <row r="15" spans="1:19">
      <c r="A15" s="15"/>
      <c r="B15" s="16"/>
      <c r="C15" s="16"/>
      <c r="D15" s="16"/>
      <c r="E15" s="16"/>
      <c r="F15" s="16"/>
      <c r="G15" s="16"/>
      <c r="H15" s="16"/>
      <c r="I15" s="15"/>
      <c r="K15" s="15"/>
      <c r="L15" s="16"/>
      <c r="M15" s="16"/>
      <c r="N15" s="16"/>
      <c r="O15" s="16"/>
      <c r="P15" s="16"/>
      <c r="Q15" s="16"/>
      <c r="R15" s="16"/>
      <c r="S15" s="15"/>
    </row>
    <row r="16" spans="1:19">
      <c r="A16" s="15"/>
      <c r="B16" s="16"/>
      <c r="C16" s="16"/>
      <c r="D16" s="16"/>
      <c r="E16" s="16"/>
      <c r="F16" s="16"/>
      <c r="G16" s="16"/>
      <c r="H16" s="16"/>
      <c r="I16" s="15"/>
      <c r="K16" s="15"/>
      <c r="L16" s="16"/>
      <c r="M16" s="16"/>
      <c r="O16" s="16"/>
      <c r="P16" s="16"/>
      <c r="Q16" s="16"/>
      <c r="R16" s="16"/>
      <c r="S16" s="15"/>
    </row>
    <row r="17" spans="1:19">
      <c r="A17" s="15"/>
      <c r="B17" s="16"/>
      <c r="C17" s="16"/>
      <c r="D17" s="16"/>
      <c r="E17" s="16"/>
      <c r="F17" s="16"/>
      <c r="G17" s="16"/>
      <c r="H17" s="16"/>
      <c r="I17" s="15"/>
      <c r="K17" s="15"/>
      <c r="L17" s="16"/>
      <c r="M17" s="16"/>
      <c r="N17" s="16"/>
      <c r="O17" s="16"/>
      <c r="P17" s="16"/>
      <c r="Q17" s="16"/>
      <c r="R17" s="16"/>
      <c r="S17" s="15"/>
    </row>
    <row r="18" spans="1:19">
      <c r="A18" s="15"/>
      <c r="B18" s="16"/>
      <c r="C18" s="16"/>
      <c r="D18" s="16"/>
      <c r="E18" s="16"/>
      <c r="F18" s="16"/>
      <c r="G18" s="16"/>
      <c r="H18" s="16"/>
      <c r="I18" s="15"/>
      <c r="K18" s="15"/>
      <c r="L18" s="16"/>
      <c r="M18" s="16"/>
      <c r="N18" s="16"/>
      <c r="O18" s="16"/>
      <c r="P18" s="16"/>
      <c r="Q18" s="16"/>
      <c r="R18" s="16"/>
      <c r="S18" s="15"/>
    </row>
    <row r="19" spans="1:19">
      <c r="A19" s="15"/>
      <c r="B19" s="16"/>
      <c r="C19" s="16"/>
      <c r="D19" s="16"/>
      <c r="E19" s="16"/>
      <c r="F19" s="16"/>
      <c r="G19" s="16"/>
      <c r="H19" s="16"/>
      <c r="I19" s="15"/>
      <c r="K19" s="15"/>
      <c r="L19" s="16"/>
      <c r="M19" s="16"/>
      <c r="N19" s="16"/>
      <c r="O19" s="16"/>
      <c r="P19" s="16"/>
      <c r="Q19" s="16"/>
      <c r="R19" s="16"/>
      <c r="S19" s="15"/>
    </row>
    <row r="20" spans="1:19">
      <c r="A20" s="15"/>
      <c r="B20" s="16"/>
      <c r="C20" s="16"/>
      <c r="D20" s="16"/>
      <c r="E20" s="16"/>
      <c r="F20" s="16"/>
      <c r="G20" s="16"/>
      <c r="H20" s="16"/>
      <c r="I20" s="15"/>
      <c r="K20" s="15"/>
      <c r="L20" s="16"/>
      <c r="M20" s="16"/>
      <c r="N20" s="16"/>
      <c r="O20" s="16"/>
      <c r="P20" s="16"/>
      <c r="Q20" s="16"/>
      <c r="R20" s="16"/>
      <c r="S20" s="15"/>
    </row>
    <row r="21" spans="1:19">
      <c r="A21" s="15"/>
      <c r="B21" s="16"/>
      <c r="C21" s="16"/>
      <c r="D21" s="16"/>
      <c r="E21" s="16"/>
      <c r="F21" s="16"/>
      <c r="G21" s="16"/>
      <c r="H21" s="16"/>
      <c r="I21" s="15"/>
      <c r="K21" s="15"/>
      <c r="L21" s="16"/>
      <c r="M21" s="16"/>
      <c r="N21" s="16"/>
      <c r="O21" s="16"/>
      <c r="P21" s="16"/>
      <c r="Q21" s="16"/>
      <c r="R21" s="16"/>
      <c r="S21" s="15"/>
    </row>
    <row r="22" spans="1:19">
      <c r="A22" s="15"/>
      <c r="B22" s="16"/>
      <c r="C22" s="16"/>
      <c r="D22" s="16"/>
      <c r="E22" s="16"/>
      <c r="F22" s="16"/>
      <c r="G22" s="16"/>
      <c r="H22" s="16"/>
      <c r="I22" s="15"/>
      <c r="K22" s="15"/>
      <c r="L22" s="16"/>
      <c r="M22" s="16"/>
      <c r="N22" s="16"/>
      <c r="O22" s="16"/>
      <c r="P22" s="16"/>
      <c r="Q22" s="16"/>
      <c r="R22" s="16"/>
      <c r="S22" s="15"/>
    </row>
    <row r="23" spans="1:19">
      <c r="K23" s="15"/>
      <c r="L23" s="16"/>
      <c r="M23" s="16"/>
      <c r="N23" s="16"/>
      <c r="O23" s="16"/>
      <c r="P23" s="16"/>
      <c r="Q23" s="16"/>
      <c r="R23" s="16"/>
      <c r="S23" s="15"/>
    </row>
    <row r="29" spans="1:19" ht="17.25" thickBot="1">
      <c r="L29" s="16"/>
      <c r="M29" s="16"/>
      <c r="N29" s="16"/>
      <c r="O29" s="132" t="s">
        <v>153</v>
      </c>
      <c r="P29" s="16"/>
      <c r="Q29" s="16"/>
    </row>
    <row r="30" spans="1:19" ht="33">
      <c r="L30" s="133" t="s">
        <v>154</v>
      </c>
      <c r="M30" s="134" t="s">
        <v>163</v>
      </c>
      <c r="N30" s="135" t="s">
        <v>155</v>
      </c>
      <c r="O30" s="136" t="s">
        <v>156</v>
      </c>
      <c r="P30" s="206" t="s">
        <v>157</v>
      </c>
      <c r="Q30" s="207"/>
    </row>
    <row r="31" spans="1:19" ht="16.5">
      <c r="L31" s="137" t="s">
        <v>158</v>
      </c>
      <c r="M31" s="138">
        <v>340000</v>
      </c>
      <c r="N31" s="139">
        <v>240000</v>
      </c>
      <c r="O31" s="140">
        <f>(M31*7+N31*1)/8</f>
        <v>327500</v>
      </c>
      <c r="P31" s="208" t="s">
        <v>183</v>
      </c>
      <c r="Q31" s="209"/>
    </row>
    <row r="32" spans="1:19" ht="16.5">
      <c r="L32" s="141" t="s">
        <v>159</v>
      </c>
      <c r="M32" s="142">
        <v>13600</v>
      </c>
      <c r="N32" s="143">
        <v>9600</v>
      </c>
      <c r="O32" s="144">
        <f>(M32*7+N32*1)/8</f>
        <v>13100</v>
      </c>
      <c r="P32" s="210" t="s">
        <v>184</v>
      </c>
      <c r="Q32" s="211"/>
    </row>
    <row r="33" spans="12:17" ht="16.5">
      <c r="L33" s="141" t="s">
        <v>160</v>
      </c>
      <c r="M33" s="145">
        <f>M32/M31</f>
        <v>0.04</v>
      </c>
      <c r="N33" s="146">
        <f t="shared" ref="N33" si="0">N32/N31</f>
        <v>0.04</v>
      </c>
      <c r="O33" s="147">
        <f t="shared" ref="O33" si="1">(M33*2+N33*1)/3</f>
        <v>0.04</v>
      </c>
      <c r="P33" s="212"/>
      <c r="Q33" s="213"/>
    </row>
    <row r="34" spans="12:17" ht="16.5">
      <c r="L34" s="141" t="s">
        <v>161</v>
      </c>
      <c r="M34" s="142">
        <f>M31*M35</f>
        <v>6800</v>
      </c>
      <c r="N34" s="142">
        <f>N31*N35</f>
        <v>4800</v>
      </c>
      <c r="O34" s="144">
        <f>(M34*7+N34*1)/8</f>
        <v>6550</v>
      </c>
      <c r="P34" s="210" t="s">
        <v>164</v>
      </c>
      <c r="Q34" s="211"/>
    </row>
    <row r="35" spans="12:17" ht="17.25" thickBot="1">
      <c r="L35" s="148" t="s">
        <v>162</v>
      </c>
      <c r="M35" s="149">
        <f>M33-2%</f>
        <v>0.02</v>
      </c>
      <c r="N35" s="149">
        <f>N33-2%</f>
        <v>0.02</v>
      </c>
      <c r="O35" s="150">
        <f t="shared" ref="O35" si="2">O34/O31</f>
        <v>0.02</v>
      </c>
      <c r="P35" s="204"/>
      <c r="Q35" s="205"/>
    </row>
  </sheetData>
  <sheetProtection algorithmName="SHA-512" hashValue="1A4LgpIVEQNu6A3Kt/F0ALrzsvJXUormle1zlJaUxzU9GcAek8vTLomGLySC8ocbClxYYwF1PJPr27SsADfbqQ==" saltValue="p8E0HoeH5Usigva0lJgkAA==" spinCount="100000" sheet="1" objects="1" scenarios="1"/>
  <mergeCells count="16">
    <mergeCell ref="P35:Q35"/>
    <mergeCell ref="P30:Q30"/>
    <mergeCell ref="P31:Q31"/>
    <mergeCell ref="P32:Q32"/>
    <mergeCell ref="P33:Q33"/>
    <mergeCell ref="P34:Q34"/>
    <mergeCell ref="L1:R1"/>
    <mergeCell ref="K2:R2"/>
    <mergeCell ref="S2:S3"/>
    <mergeCell ref="L6:R6"/>
    <mergeCell ref="K7:S7"/>
    <mergeCell ref="B1:H1"/>
    <mergeCell ref="A2:H2"/>
    <mergeCell ref="I2:I3"/>
    <mergeCell ref="B6:H6"/>
    <mergeCell ref="A7:I7"/>
  </mergeCells>
  <phoneticPr fontId="31"/>
  <conditionalFormatting sqref="A4:H5 I4:I6 A6:B6">
    <cfRule type="expression" dxfId="6" priority="3">
      <formula>#REF!="×"</formula>
    </cfRule>
  </conditionalFormatting>
  <conditionalFormatting sqref="J4:J6">
    <cfRule type="expression" dxfId="5" priority="2">
      <formula>#REF!="×"</formula>
    </cfRule>
  </conditionalFormatting>
  <conditionalFormatting sqref="K4:R5 S4:S6 K6:L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72" fitToHeight="0" orientation="landscape" r:id="rId1"/>
  <colBreaks count="1" manualBreakCount="1">
    <brk id="9" max="21"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0" t="s">
        <v>96</v>
      </c>
      <c r="D1" s="8" t="s">
        <v>61</v>
      </c>
      <c r="E1" s="5" t="s">
        <v>51</v>
      </c>
      <c r="F1" s="7" t="s">
        <v>58</v>
      </c>
      <c r="G1" s="7" t="s">
        <v>57</v>
      </c>
      <c r="H1" s="7" t="s">
        <v>59</v>
      </c>
      <c r="I1" s="7" t="s">
        <v>99</v>
      </c>
      <c r="J1" s="8" t="s">
        <v>62</v>
      </c>
      <c r="K1" s="5" t="s">
        <v>51</v>
      </c>
      <c r="L1" s="7" t="s">
        <v>58</v>
      </c>
      <c r="M1" s="7" t="s">
        <v>57</v>
      </c>
      <c r="N1" s="7" t="s">
        <v>59</v>
      </c>
      <c r="O1" s="7" t="s">
        <v>99</v>
      </c>
      <c r="P1" s="8" t="s">
        <v>63</v>
      </c>
      <c r="Q1" s="5" t="s">
        <v>51</v>
      </c>
      <c r="R1" s="7" t="s">
        <v>58</v>
      </c>
      <c r="S1" s="7" t="s">
        <v>57</v>
      </c>
      <c r="T1" s="7" t="s">
        <v>59</v>
      </c>
      <c r="U1" s="7" t="s">
        <v>99</v>
      </c>
      <c r="V1" s="8" t="s">
        <v>64</v>
      </c>
      <c r="W1" s="5" t="s">
        <v>51</v>
      </c>
      <c r="X1" s="7" t="s">
        <v>58</v>
      </c>
      <c r="Y1" s="7" t="s">
        <v>57</v>
      </c>
      <c r="Z1" s="7" t="s">
        <v>59</v>
      </c>
      <c r="AA1" s="7" t="s">
        <v>99</v>
      </c>
      <c r="AB1" s="8" t="s">
        <v>65</v>
      </c>
      <c r="AC1" s="5" t="s">
        <v>51</v>
      </c>
      <c r="AD1" s="7" t="s">
        <v>58</v>
      </c>
      <c r="AE1" s="7" t="s">
        <v>57</v>
      </c>
      <c r="AF1" s="7" t="s">
        <v>59</v>
      </c>
      <c r="AG1" s="7" t="s">
        <v>99</v>
      </c>
      <c r="AH1" s="8" t="s">
        <v>66</v>
      </c>
      <c r="AI1" s="5" t="s">
        <v>51</v>
      </c>
      <c r="AJ1" s="7" t="s">
        <v>58</v>
      </c>
      <c r="AK1" s="7" t="s">
        <v>57</v>
      </c>
      <c r="AL1" s="7" t="s">
        <v>59</v>
      </c>
      <c r="AM1" s="7" t="s">
        <v>99</v>
      </c>
      <c r="AN1" s="8" t="s">
        <v>67</v>
      </c>
      <c r="AO1" s="5" t="s">
        <v>51</v>
      </c>
      <c r="AP1" s="7" t="s">
        <v>58</v>
      </c>
      <c r="AQ1" s="7" t="s">
        <v>57</v>
      </c>
      <c r="AR1" s="7" t="s">
        <v>59</v>
      </c>
      <c r="AS1" s="7" t="s">
        <v>99</v>
      </c>
      <c r="AT1" s="8" t="s">
        <v>68</v>
      </c>
      <c r="AU1" s="5" t="s">
        <v>51</v>
      </c>
      <c r="AV1" s="7" t="s">
        <v>58</v>
      </c>
      <c r="AW1" s="7" t="s">
        <v>57</v>
      </c>
      <c r="AX1" s="7" t="s">
        <v>59</v>
      </c>
      <c r="AY1" s="7" t="s">
        <v>99</v>
      </c>
      <c r="AZ1" s="8" t="s">
        <v>69</v>
      </c>
      <c r="BA1" s="5" t="s">
        <v>51</v>
      </c>
      <c r="BB1" s="7" t="s">
        <v>58</v>
      </c>
      <c r="BC1" s="7" t="s">
        <v>57</v>
      </c>
      <c r="BD1" s="7" t="s">
        <v>59</v>
      </c>
      <c r="BE1" s="7" t="s">
        <v>99</v>
      </c>
      <c r="BF1" s="8" t="s">
        <v>70</v>
      </c>
      <c r="BG1" s="5" t="s">
        <v>51</v>
      </c>
      <c r="BH1" s="7" t="s">
        <v>58</v>
      </c>
      <c r="BI1" s="7" t="s">
        <v>57</v>
      </c>
      <c r="BJ1" s="7" t="s">
        <v>59</v>
      </c>
      <c r="BK1" s="7" t="s">
        <v>99</v>
      </c>
      <c r="BL1" s="8" t="s">
        <v>71</v>
      </c>
      <c r="BM1" s="5" t="s">
        <v>51</v>
      </c>
      <c r="BN1" s="7" t="s">
        <v>58</v>
      </c>
      <c r="BO1" s="7" t="s">
        <v>57</v>
      </c>
      <c r="BP1" s="7" t="s">
        <v>59</v>
      </c>
      <c r="BQ1" s="7" t="s">
        <v>99</v>
      </c>
      <c r="BR1" s="8" t="s">
        <v>72</v>
      </c>
      <c r="BS1" s="5" t="s">
        <v>51</v>
      </c>
      <c r="BT1" s="7" t="s">
        <v>58</v>
      </c>
      <c r="BU1" s="7" t="s">
        <v>57</v>
      </c>
      <c r="BV1" s="7" t="s">
        <v>59</v>
      </c>
      <c r="BW1" s="7" t="s">
        <v>99</v>
      </c>
      <c r="BX1" s="8" t="s">
        <v>73</v>
      </c>
      <c r="BY1" s="5" t="s">
        <v>51</v>
      </c>
      <c r="BZ1" s="7" t="s">
        <v>58</v>
      </c>
      <c r="CA1" s="7" t="s">
        <v>57</v>
      </c>
      <c r="CB1" s="7" t="s">
        <v>59</v>
      </c>
      <c r="CC1" s="7" t="s">
        <v>99</v>
      </c>
      <c r="CD1" s="8" t="s">
        <v>74</v>
      </c>
      <c r="CE1" s="5" t="s">
        <v>51</v>
      </c>
      <c r="CF1" s="7" t="s">
        <v>58</v>
      </c>
      <c r="CG1" s="7" t="s">
        <v>57</v>
      </c>
      <c r="CH1" s="7" t="s">
        <v>59</v>
      </c>
      <c r="CI1" s="7" t="s">
        <v>99</v>
      </c>
      <c r="CJ1" s="8" t="s">
        <v>75</v>
      </c>
      <c r="CK1" s="5" t="s">
        <v>51</v>
      </c>
      <c r="CL1" s="7" t="s">
        <v>58</v>
      </c>
      <c r="CM1" s="7" t="s">
        <v>57</v>
      </c>
      <c r="CN1" s="7" t="s">
        <v>59</v>
      </c>
      <c r="CO1" s="7" t="s">
        <v>99</v>
      </c>
      <c r="CP1" s="8" t="s">
        <v>76</v>
      </c>
      <c r="CQ1" s="5" t="s">
        <v>51</v>
      </c>
      <c r="CR1" s="7" t="s">
        <v>58</v>
      </c>
      <c r="CS1" s="7" t="s">
        <v>57</v>
      </c>
      <c r="CT1" s="7" t="s">
        <v>59</v>
      </c>
      <c r="CU1" s="7" t="s">
        <v>99</v>
      </c>
      <c r="CV1" s="8" t="s">
        <v>77</v>
      </c>
      <c r="CW1" s="5" t="s">
        <v>51</v>
      </c>
      <c r="CX1" s="7" t="s">
        <v>58</v>
      </c>
      <c r="CY1" s="7" t="s">
        <v>57</v>
      </c>
      <c r="CZ1" s="7" t="s">
        <v>59</v>
      </c>
      <c r="DA1" s="7" t="s">
        <v>99</v>
      </c>
      <c r="DB1" s="8" t="s">
        <v>78</v>
      </c>
      <c r="DC1" s="5" t="s">
        <v>51</v>
      </c>
      <c r="DD1" s="7" t="s">
        <v>58</v>
      </c>
      <c r="DE1" s="7" t="s">
        <v>57</v>
      </c>
      <c r="DF1" s="7" t="s">
        <v>59</v>
      </c>
      <c r="DG1" s="7" t="s">
        <v>99</v>
      </c>
      <c r="DH1" s="8" t="s">
        <v>79</v>
      </c>
      <c r="DI1" s="5" t="s">
        <v>51</v>
      </c>
      <c r="DJ1" s="7" t="s">
        <v>58</v>
      </c>
      <c r="DK1" s="7" t="s">
        <v>57</v>
      </c>
      <c r="DL1" s="7" t="s">
        <v>59</v>
      </c>
      <c r="DM1" s="7" t="s">
        <v>99</v>
      </c>
      <c r="DN1" s="8" t="s">
        <v>80</v>
      </c>
      <c r="DO1" s="5" t="s">
        <v>51</v>
      </c>
      <c r="DP1" s="7" t="s">
        <v>58</v>
      </c>
      <c r="DQ1" s="7" t="s">
        <v>57</v>
      </c>
      <c r="DR1" s="7" t="s">
        <v>59</v>
      </c>
      <c r="DS1" s="7" t="s">
        <v>60</v>
      </c>
      <c r="DT1" s="8" t="s">
        <v>81</v>
      </c>
      <c r="DU1" s="5" t="s">
        <v>51</v>
      </c>
      <c r="DV1" s="7" t="s">
        <v>58</v>
      </c>
      <c r="DW1" s="7" t="s">
        <v>57</v>
      </c>
      <c r="DX1" s="7" t="s">
        <v>59</v>
      </c>
      <c r="DY1" s="7" t="s">
        <v>60</v>
      </c>
      <c r="DZ1" s="8" t="s">
        <v>82</v>
      </c>
      <c r="EA1" s="5" t="s">
        <v>51</v>
      </c>
      <c r="EB1" s="7" t="s">
        <v>58</v>
      </c>
      <c r="EC1" s="7" t="s">
        <v>57</v>
      </c>
      <c r="ED1" s="7" t="s">
        <v>59</v>
      </c>
      <c r="EE1" s="7" t="s">
        <v>60</v>
      </c>
      <c r="EF1" s="8" t="s">
        <v>83</v>
      </c>
      <c r="EG1" s="5" t="s">
        <v>51</v>
      </c>
      <c r="EH1" s="7" t="s">
        <v>58</v>
      </c>
      <c r="EI1" s="7" t="s">
        <v>57</v>
      </c>
      <c r="EJ1" s="7" t="s">
        <v>59</v>
      </c>
      <c r="EK1" s="7" t="s">
        <v>60</v>
      </c>
      <c r="EL1" s="8" t="s">
        <v>84</v>
      </c>
      <c r="EM1" s="5" t="s">
        <v>51</v>
      </c>
      <c r="EN1" s="7" t="s">
        <v>58</v>
      </c>
      <c r="EO1" s="7" t="s">
        <v>57</v>
      </c>
      <c r="EP1" s="7" t="s">
        <v>59</v>
      </c>
      <c r="EQ1" s="7" t="s">
        <v>60</v>
      </c>
      <c r="ER1" s="8" t="s">
        <v>85</v>
      </c>
      <c r="ES1" s="5" t="s">
        <v>51</v>
      </c>
      <c r="ET1" s="7" t="s">
        <v>58</v>
      </c>
      <c r="EU1" s="7" t="s">
        <v>57</v>
      </c>
      <c r="EV1" s="7" t="s">
        <v>59</v>
      </c>
      <c r="EW1" s="7" t="s">
        <v>60</v>
      </c>
      <c r="EX1" s="8" t="s">
        <v>86</v>
      </c>
      <c r="EY1" s="5" t="s">
        <v>51</v>
      </c>
      <c r="EZ1" s="7" t="s">
        <v>58</v>
      </c>
      <c r="FA1" s="7" t="s">
        <v>57</v>
      </c>
      <c r="FB1" s="7" t="s">
        <v>59</v>
      </c>
      <c r="FC1" s="7" t="s">
        <v>60</v>
      </c>
      <c r="FD1" s="8" t="s">
        <v>87</v>
      </c>
      <c r="FE1" s="5" t="s">
        <v>51</v>
      </c>
      <c r="FF1" s="7" t="s">
        <v>58</v>
      </c>
      <c r="FG1" s="7" t="s">
        <v>57</v>
      </c>
      <c r="FH1" s="7" t="s">
        <v>59</v>
      </c>
      <c r="FI1" s="7" t="s">
        <v>60</v>
      </c>
      <c r="FJ1" s="8" t="s">
        <v>88</v>
      </c>
      <c r="FK1" s="5" t="s">
        <v>51</v>
      </c>
      <c r="FL1" s="7" t="s">
        <v>58</v>
      </c>
      <c r="FM1" s="7" t="s">
        <v>57</v>
      </c>
      <c r="FN1" s="7" t="s">
        <v>59</v>
      </c>
      <c r="FO1" s="7" t="s">
        <v>60</v>
      </c>
      <c r="FP1" s="8" t="s">
        <v>89</v>
      </c>
      <c r="FQ1" s="5" t="s">
        <v>51</v>
      </c>
      <c r="FR1" s="7" t="s">
        <v>58</v>
      </c>
      <c r="FS1" s="7" t="s">
        <v>57</v>
      </c>
      <c r="FT1" s="7" t="s">
        <v>59</v>
      </c>
      <c r="FU1" s="7" t="s">
        <v>60</v>
      </c>
      <c r="FV1" s="8" t="s">
        <v>90</v>
      </c>
      <c r="FW1" s="5" t="s">
        <v>51</v>
      </c>
      <c r="FX1" s="7" t="s">
        <v>58</v>
      </c>
      <c r="FY1" s="7" t="s">
        <v>57</v>
      </c>
      <c r="FZ1" s="7" t="s">
        <v>59</v>
      </c>
      <c r="GA1" s="7" t="s">
        <v>60</v>
      </c>
      <c r="GB1" s="8" t="s">
        <v>91</v>
      </c>
      <c r="GC1" s="5" t="s">
        <v>51</v>
      </c>
      <c r="GD1" s="7" t="s">
        <v>58</v>
      </c>
      <c r="GE1" s="7" t="s">
        <v>57</v>
      </c>
      <c r="GF1" s="7" t="s">
        <v>59</v>
      </c>
      <c r="GG1" s="7" t="s">
        <v>60</v>
      </c>
      <c r="GH1" s="8" t="s">
        <v>92</v>
      </c>
      <c r="GI1" s="5" t="s">
        <v>51</v>
      </c>
      <c r="GJ1" s="7" t="s">
        <v>58</v>
      </c>
      <c r="GK1" s="7" t="s">
        <v>57</v>
      </c>
      <c r="GL1" s="7" t="s">
        <v>59</v>
      </c>
      <c r="GM1" s="7" t="s">
        <v>60</v>
      </c>
      <c r="GN1" s="8" t="s">
        <v>93</v>
      </c>
      <c r="GO1" s="5" t="s">
        <v>51</v>
      </c>
      <c r="GP1" s="7" t="s">
        <v>58</v>
      </c>
      <c r="GQ1" s="7" t="s">
        <v>57</v>
      </c>
      <c r="GR1" s="7" t="s">
        <v>59</v>
      </c>
      <c r="GS1" s="7" t="s">
        <v>60</v>
      </c>
      <c r="GT1" s="8" t="s">
        <v>94</v>
      </c>
      <c r="GU1" s="5" t="s">
        <v>51</v>
      </c>
      <c r="GV1" s="7" t="s">
        <v>58</v>
      </c>
      <c r="GW1" s="7" t="s">
        <v>57</v>
      </c>
      <c r="GX1" s="7" t="s">
        <v>59</v>
      </c>
      <c r="GY1" s="7" t="s">
        <v>60</v>
      </c>
      <c r="GZ1" s="8" t="s">
        <v>95</v>
      </c>
      <c r="HA1" s="5" t="s">
        <v>51</v>
      </c>
      <c r="HB1" s="7" t="s">
        <v>58</v>
      </c>
      <c r="HC1" s="7" t="s">
        <v>57</v>
      </c>
      <c r="HD1" s="7" t="s">
        <v>59</v>
      </c>
      <c r="HE1" s="7" t="s">
        <v>60</v>
      </c>
      <c r="HF1" s="9" t="s">
        <v>54</v>
      </c>
      <c r="HG1" s="8" t="s">
        <v>61</v>
      </c>
      <c r="HH1" s="5" t="s">
        <v>51</v>
      </c>
      <c r="HI1" s="7" t="s">
        <v>52</v>
      </c>
      <c r="HJ1" s="7" t="s">
        <v>55</v>
      </c>
      <c r="HK1" s="7" t="s">
        <v>56</v>
      </c>
      <c r="HL1" s="7" t="s">
        <v>53</v>
      </c>
      <c r="HM1" s="8" t="s">
        <v>62</v>
      </c>
      <c r="HN1" s="5" t="s">
        <v>51</v>
      </c>
      <c r="HO1" s="7" t="s">
        <v>52</v>
      </c>
      <c r="HP1" s="7" t="s">
        <v>55</v>
      </c>
      <c r="HQ1" s="7" t="s">
        <v>56</v>
      </c>
      <c r="HR1" s="7" t="s">
        <v>53</v>
      </c>
      <c r="HS1" s="8" t="s">
        <v>63</v>
      </c>
      <c r="HT1" s="5" t="s">
        <v>51</v>
      </c>
      <c r="HU1" s="7" t="s">
        <v>52</v>
      </c>
      <c r="HV1" s="7" t="s">
        <v>55</v>
      </c>
      <c r="HW1" s="7" t="s">
        <v>56</v>
      </c>
      <c r="HX1" s="7" t="s">
        <v>53</v>
      </c>
      <c r="HY1" s="8" t="s">
        <v>64</v>
      </c>
      <c r="HZ1" s="5" t="s">
        <v>51</v>
      </c>
      <c r="IA1" s="7" t="s">
        <v>52</v>
      </c>
      <c r="IB1" s="7" t="s">
        <v>55</v>
      </c>
      <c r="IC1" s="7" t="s">
        <v>56</v>
      </c>
      <c r="ID1" s="7" t="s">
        <v>53</v>
      </c>
      <c r="IE1" s="8" t="s">
        <v>65</v>
      </c>
      <c r="IF1" s="5" t="s">
        <v>51</v>
      </c>
      <c r="IG1" s="7" t="s">
        <v>52</v>
      </c>
      <c r="IH1" s="7" t="s">
        <v>55</v>
      </c>
      <c r="II1" s="7" t="s">
        <v>56</v>
      </c>
      <c r="IJ1" s="7" t="s">
        <v>53</v>
      </c>
      <c r="IK1" s="8" t="s">
        <v>66</v>
      </c>
      <c r="IL1" s="5" t="s">
        <v>51</v>
      </c>
      <c r="IM1" s="7" t="s">
        <v>52</v>
      </c>
      <c r="IN1" s="7" t="s">
        <v>55</v>
      </c>
      <c r="IO1" s="7" t="s">
        <v>56</v>
      </c>
      <c r="IP1" s="7" t="s">
        <v>53</v>
      </c>
      <c r="IQ1" s="8" t="s">
        <v>67</v>
      </c>
      <c r="IR1" s="5" t="s">
        <v>51</v>
      </c>
      <c r="IS1" s="7" t="s">
        <v>52</v>
      </c>
      <c r="IT1" s="7" t="s">
        <v>55</v>
      </c>
      <c r="IU1" s="7" t="s">
        <v>56</v>
      </c>
      <c r="IV1" s="7" t="s">
        <v>53</v>
      </c>
      <c r="IW1" s="8" t="s">
        <v>68</v>
      </c>
      <c r="IX1" s="5" t="s">
        <v>51</v>
      </c>
      <c r="IY1" s="7" t="s">
        <v>52</v>
      </c>
      <c r="IZ1" s="7" t="s">
        <v>55</v>
      </c>
      <c r="JA1" s="7" t="s">
        <v>56</v>
      </c>
      <c r="JB1" s="7" t="s">
        <v>53</v>
      </c>
      <c r="JC1" s="8" t="s">
        <v>69</v>
      </c>
      <c r="JD1" s="5" t="s">
        <v>51</v>
      </c>
      <c r="JE1" s="7" t="s">
        <v>52</v>
      </c>
      <c r="JF1" s="7" t="s">
        <v>55</v>
      </c>
      <c r="JG1" s="7" t="s">
        <v>56</v>
      </c>
      <c r="JH1" s="7" t="s">
        <v>53</v>
      </c>
      <c r="JI1" s="8" t="s">
        <v>70</v>
      </c>
      <c r="JJ1" s="5" t="s">
        <v>51</v>
      </c>
      <c r="JK1" s="7" t="s">
        <v>52</v>
      </c>
      <c r="JL1" s="7" t="s">
        <v>55</v>
      </c>
      <c r="JM1" s="7" t="s">
        <v>56</v>
      </c>
      <c r="JN1" s="7" t="s">
        <v>53</v>
      </c>
      <c r="JO1" s="8" t="s">
        <v>71</v>
      </c>
      <c r="JP1" s="5" t="s">
        <v>51</v>
      </c>
      <c r="JQ1" s="7" t="s">
        <v>52</v>
      </c>
      <c r="JR1" s="7" t="s">
        <v>55</v>
      </c>
      <c r="JS1" s="7" t="s">
        <v>56</v>
      </c>
      <c r="JT1" s="7" t="s">
        <v>53</v>
      </c>
      <c r="JU1" s="8" t="s">
        <v>72</v>
      </c>
      <c r="JV1" s="5" t="s">
        <v>51</v>
      </c>
      <c r="JW1" s="7" t="s">
        <v>52</v>
      </c>
      <c r="JX1" s="7" t="s">
        <v>55</v>
      </c>
      <c r="JY1" s="7" t="s">
        <v>56</v>
      </c>
      <c r="JZ1" s="7" t="s">
        <v>53</v>
      </c>
      <c r="KA1" s="8" t="s">
        <v>73</v>
      </c>
      <c r="KB1" s="5" t="s">
        <v>51</v>
      </c>
      <c r="KC1" s="7" t="s">
        <v>52</v>
      </c>
      <c r="KD1" s="7" t="s">
        <v>55</v>
      </c>
      <c r="KE1" s="7" t="s">
        <v>56</v>
      </c>
      <c r="KF1" s="7" t="s">
        <v>53</v>
      </c>
      <c r="KG1" s="8" t="s">
        <v>74</v>
      </c>
      <c r="KH1" s="5" t="s">
        <v>51</v>
      </c>
      <c r="KI1" s="7" t="s">
        <v>52</v>
      </c>
      <c r="KJ1" s="7" t="s">
        <v>55</v>
      </c>
      <c r="KK1" s="7" t="s">
        <v>56</v>
      </c>
      <c r="KL1" s="7" t="s">
        <v>53</v>
      </c>
      <c r="KM1" s="8" t="s">
        <v>75</v>
      </c>
      <c r="KN1" s="5" t="s">
        <v>51</v>
      </c>
      <c r="KO1" s="7" t="s">
        <v>52</v>
      </c>
      <c r="KP1" s="7" t="s">
        <v>55</v>
      </c>
      <c r="KQ1" s="7" t="s">
        <v>56</v>
      </c>
      <c r="KR1" s="7" t="s">
        <v>53</v>
      </c>
      <c r="KS1" s="8" t="s">
        <v>76</v>
      </c>
      <c r="KT1" s="5" t="s">
        <v>51</v>
      </c>
      <c r="KU1" s="7" t="s">
        <v>52</v>
      </c>
      <c r="KV1" s="7" t="s">
        <v>55</v>
      </c>
      <c r="KW1" s="7" t="s">
        <v>56</v>
      </c>
      <c r="KX1" s="7" t="s">
        <v>53</v>
      </c>
      <c r="KY1" s="8" t="s">
        <v>77</v>
      </c>
      <c r="KZ1" s="5" t="s">
        <v>51</v>
      </c>
      <c r="LA1" s="7" t="s">
        <v>52</v>
      </c>
      <c r="LB1" s="7" t="s">
        <v>55</v>
      </c>
      <c r="LC1" s="7" t="s">
        <v>56</v>
      </c>
      <c r="LD1" s="7" t="s">
        <v>53</v>
      </c>
      <c r="LE1" s="8" t="s">
        <v>78</v>
      </c>
      <c r="LF1" s="5" t="s">
        <v>51</v>
      </c>
      <c r="LG1" s="7" t="s">
        <v>52</v>
      </c>
      <c r="LH1" s="7" t="s">
        <v>55</v>
      </c>
      <c r="LI1" s="7" t="s">
        <v>56</v>
      </c>
      <c r="LJ1" s="7" t="s">
        <v>53</v>
      </c>
      <c r="LK1" s="8" t="s">
        <v>79</v>
      </c>
      <c r="LL1" s="5" t="s">
        <v>51</v>
      </c>
      <c r="LM1" s="7" t="s">
        <v>52</v>
      </c>
      <c r="LN1" s="7" t="s">
        <v>55</v>
      </c>
      <c r="LO1" s="7" t="s">
        <v>56</v>
      </c>
      <c r="LP1" s="7" t="s">
        <v>53</v>
      </c>
      <c r="LQ1" s="8" t="s">
        <v>80</v>
      </c>
      <c r="LR1" s="5" t="s">
        <v>51</v>
      </c>
      <c r="LS1" s="7" t="s">
        <v>52</v>
      </c>
      <c r="LT1" s="7" t="s">
        <v>55</v>
      </c>
      <c r="LU1" s="7" t="s">
        <v>56</v>
      </c>
      <c r="LV1" s="7" t="s">
        <v>53</v>
      </c>
      <c r="LW1" s="8" t="s">
        <v>81</v>
      </c>
      <c r="LX1" s="5" t="s">
        <v>51</v>
      </c>
      <c r="LY1" s="7" t="s">
        <v>52</v>
      </c>
      <c r="LZ1" s="7" t="s">
        <v>55</v>
      </c>
      <c r="MA1" s="7" t="s">
        <v>56</v>
      </c>
      <c r="MB1" s="7" t="s">
        <v>53</v>
      </c>
      <c r="MC1" s="8" t="s">
        <v>82</v>
      </c>
      <c r="MD1" s="5" t="s">
        <v>51</v>
      </c>
      <c r="ME1" s="7" t="s">
        <v>52</v>
      </c>
      <c r="MF1" s="7" t="s">
        <v>55</v>
      </c>
      <c r="MG1" s="7" t="s">
        <v>56</v>
      </c>
      <c r="MH1" s="7" t="s">
        <v>53</v>
      </c>
      <c r="MI1" s="8" t="s">
        <v>83</v>
      </c>
      <c r="MJ1" s="5" t="s">
        <v>51</v>
      </c>
      <c r="MK1" s="7" t="s">
        <v>52</v>
      </c>
      <c r="ML1" s="7" t="s">
        <v>55</v>
      </c>
      <c r="MM1" s="7" t="s">
        <v>56</v>
      </c>
      <c r="MN1" s="7" t="s">
        <v>53</v>
      </c>
      <c r="MO1" s="8" t="s">
        <v>84</v>
      </c>
      <c r="MP1" s="5" t="s">
        <v>51</v>
      </c>
      <c r="MQ1" s="7" t="s">
        <v>52</v>
      </c>
      <c r="MR1" s="7" t="s">
        <v>55</v>
      </c>
      <c r="MS1" s="7" t="s">
        <v>56</v>
      </c>
      <c r="MT1" s="7" t="s">
        <v>53</v>
      </c>
      <c r="MU1" s="8" t="s">
        <v>85</v>
      </c>
      <c r="MV1" s="5" t="s">
        <v>51</v>
      </c>
      <c r="MW1" s="7" t="s">
        <v>52</v>
      </c>
      <c r="MX1" s="7" t="s">
        <v>55</v>
      </c>
      <c r="MY1" s="7" t="s">
        <v>56</v>
      </c>
      <c r="MZ1" s="7" t="s">
        <v>53</v>
      </c>
      <c r="NA1" s="8" t="s">
        <v>86</v>
      </c>
      <c r="NB1" s="5" t="s">
        <v>51</v>
      </c>
      <c r="NC1" s="7" t="s">
        <v>52</v>
      </c>
      <c r="ND1" s="7" t="s">
        <v>55</v>
      </c>
      <c r="NE1" s="7" t="s">
        <v>56</v>
      </c>
      <c r="NF1" s="7" t="s">
        <v>53</v>
      </c>
      <c r="NG1" s="8" t="s">
        <v>87</v>
      </c>
      <c r="NH1" s="5" t="s">
        <v>51</v>
      </c>
      <c r="NI1" s="7" t="s">
        <v>52</v>
      </c>
      <c r="NJ1" s="7" t="s">
        <v>55</v>
      </c>
      <c r="NK1" s="7" t="s">
        <v>56</v>
      </c>
      <c r="NL1" s="7" t="s">
        <v>53</v>
      </c>
      <c r="NM1" s="8" t="s">
        <v>88</v>
      </c>
      <c r="NN1" s="5" t="s">
        <v>51</v>
      </c>
      <c r="NO1" s="7" t="s">
        <v>52</v>
      </c>
      <c r="NP1" s="7" t="s">
        <v>55</v>
      </c>
      <c r="NQ1" s="7" t="s">
        <v>56</v>
      </c>
      <c r="NR1" s="7" t="s">
        <v>53</v>
      </c>
      <c r="NS1" s="8" t="s">
        <v>89</v>
      </c>
      <c r="NT1" s="5" t="s">
        <v>51</v>
      </c>
      <c r="NU1" s="7" t="s">
        <v>52</v>
      </c>
      <c r="NV1" s="7" t="s">
        <v>55</v>
      </c>
      <c r="NW1" s="7" t="s">
        <v>56</v>
      </c>
      <c r="NX1" s="7" t="s">
        <v>53</v>
      </c>
      <c r="NY1" s="8" t="s">
        <v>90</v>
      </c>
      <c r="NZ1" s="5" t="s">
        <v>51</v>
      </c>
      <c r="OA1" s="7" t="s">
        <v>52</v>
      </c>
      <c r="OB1" s="7" t="s">
        <v>55</v>
      </c>
      <c r="OC1" s="7" t="s">
        <v>56</v>
      </c>
      <c r="OD1" s="7" t="s">
        <v>53</v>
      </c>
      <c r="OE1" s="8" t="s">
        <v>91</v>
      </c>
      <c r="OF1" s="5" t="s">
        <v>51</v>
      </c>
      <c r="OG1" s="7" t="s">
        <v>52</v>
      </c>
      <c r="OH1" s="7" t="s">
        <v>55</v>
      </c>
      <c r="OI1" s="7" t="s">
        <v>56</v>
      </c>
      <c r="OJ1" s="7" t="s">
        <v>53</v>
      </c>
      <c r="OK1" s="8" t="s">
        <v>92</v>
      </c>
      <c r="OL1" s="5" t="s">
        <v>51</v>
      </c>
      <c r="OM1" s="7" t="s">
        <v>52</v>
      </c>
      <c r="ON1" s="7" t="s">
        <v>55</v>
      </c>
      <c r="OO1" s="7" t="s">
        <v>56</v>
      </c>
      <c r="OP1" s="7" t="s">
        <v>53</v>
      </c>
      <c r="OQ1" s="8" t="s">
        <v>93</v>
      </c>
      <c r="OR1" s="5" t="s">
        <v>51</v>
      </c>
      <c r="OS1" s="7" t="s">
        <v>52</v>
      </c>
      <c r="OT1" s="7" t="s">
        <v>55</v>
      </c>
      <c r="OU1" s="7" t="s">
        <v>56</v>
      </c>
      <c r="OV1" s="7" t="s">
        <v>53</v>
      </c>
      <c r="OW1" s="8" t="s">
        <v>94</v>
      </c>
      <c r="OX1" s="5" t="s">
        <v>51</v>
      </c>
      <c r="OY1" s="7" t="s">
        <v>52</v>
      </c>
      <c r="OZ1" s="7" t="s">
        <v>55</v>
      </c>
      <c r="PA1" s="7" t="s">
        <v>56</v>
      </c>
      <c r="PB1" s="7" t="s">
        <v>53</v>
      </c>
      <c r="PC1" s="8" t="s">
        <v>95</v>
      </c>
      <c r="PD1" s="5" t="s">
        <v>51</v>
      </c>
      <c r="PE1" s="7" t="s">
        <v>52</v>
      </c>
      <c r="PF1" s="7" t="s">
        <v>55</v>
      </c>
      <c r="PG1" s="7" t="s">
        <v>56</v>
      </c>
      <c r="PH1" s="7" t="s">
        <v>53</v>
      </c>
    </row>
    <row r="2" spans="1:424">
      <c r="A2" s="214" t="e">
        <f>#REF!</f>
        <v>#REF!</v>
      </c>
      <c r="B2" s="214" t="e">
        <f>#REF!</f>
        <v>#REF!</v>
      </c>
      <c r="C2" s="11"/>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9"/>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215"/>
      <c r="B3" s="215"/>
      <c r="C3" s="12"/>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1"/>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dcmitype/"/>
    <ds:schemaRef ds:uri="85e6e18b-26c1-4122-9e79-e6c53ac26d53"/>
    <ds:schemaRef ds:uri="9500c7e0-a8b4-4cc7-a7aa-d9d65591dd5a"/>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【訪看】賃金改善報告</vt:lpstr>
      <vt:lpstr>基準額計算シート</vt:lpstr>
      <vt:lpstr>【訪看】別紙（2％超部分）</vt:lpstr>
      <vt:lpstr>【参考】集計用シート（賃上げ支援事業）</vt:lpstr>
      <vt:lpstr>都道府県リスト</vt:lpstr>
      <vt:lpstr>【訪看】賃金改善報告!Print_Area</vt:lpstr>
      <vt:lpstr>'【訪看】別紙（2％超部分）'!Print_Area</vt:lpstr>
      <vt:lpstr>基準額計算シート!Print_Area</vt:lpstr>
      <vt:lpstr>【訪看】賃金改善報告!Print_Titles</vt:lpstr>
      <vt:lpstr>'【訪看】別紙（2％超部分）'!Print_Titles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千田　啓太</cp:lastModifiedBy>
  <cp:revision>2</cp:revision>
  <cp:lastPrinted>2026-06-03T04:33:57Z</cp:lastPrinted>
  <dcterms:created xsi:type="dcterms:W3CDTF">2017-10-26T07:12:00Z</dcterms:created>
  <dcterms:modified xsi:type="dcterms:W3CDTF">2026-06-03T06:29:11Z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