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updateLinks="always"/>
  <mc:AlternateContent xmlns:mc="http://schemas.openxmlformats.org/markup-compatibility/2006">
    <mc:Choice Requires="x15">
      <x15ac:absPath xmlns:x15ac="http://schemas.microsoft.com/office/spreadsheetml/2010/11/ac" url="\\Fs00e\大容量共有フォルダ25\12105500-035医療人材確保班\01 医療人材確保班\2026（R8）\99  物価・賃上げ支援事業\03 別表・要綱等\01 個別要綱\実績報告の様式等\"/>
    </mc:Choice>
  </mc:AlternateContent>
  <xr:revisionPtr revIDLastSave="0" documentId="13_ncr:1_{4FAAFF6D-F30F-4CD8-960F-CBF4C6876C19}" xr6:coauthVersionLast="47" xr6:coauthVersionMax="47" xr10:uidLastSave="{00000000-0000-0000-0000-000000000000}"/>
  <bookViews>
    <workbookView xWindow="-120" yWindow="-120" windowWidth="29040" windowHeight="15720" tabRatio="870" firstSheet="1" activeTab="1" xr2:uid="{00000000-000D-0000-FFFF-FFFF00000000}"/>
  </bookViews>
  <sheets>
    <sheet name="【参考】集計用シート（賃上げ支援事業）" sheetId="98" state="hidden" r:id="rId1"/>
    <sheet name="【歯科】賃金改善報告（複数・法人）" sheetId="126" r:id="rId2"/>
    <sheet name="基準額計算シート" sheetId="136" r:id="rId3"/>
    <sheet name="【歯科】対象施設（複数・法人）" sheetId="127" r:id="rId4"/>
    <sheet name="【歯科】別紙（2％超部分）（複数・法人）" sheetId="128" r:id="rId5"/>
    <sheet name="都道府県リスト" sheetId="62" state="hidden" r:id="rId6"/>
  </sheets>
  <definedNames>
    <definedName name="_xlnm._FilterDatabase" localSheetId="1" hidden="1">'【歯科】賃金改善報告（複数・法人）'!$A$10:$R$41</definedName>
    <definedName name="_xlnm._FilterDatabase" localSheetId="4" hidden="1">'【歯科】別紙（2％超部分）（複数・法人）'!$A$3:$L$4</definedName>
    <definedName name="_xlnm.Print_Area" localSheetId="3">'【歯科】対象施設（複数・法人）'!$A$1:$Q$26</definedName>
    <definedName name="_xlnm.Print_Area" localSheetId="1">'【歯科】賃金改善報告（複数・法人）'!$A$1:$W$42</definedName>
    <definedName name="_xlnm.Print_Area" localSheetId="4">'【歯科】別紙（2％超部分）（複数・法人）'!$A$1:$S$22</definedName>
    <definedName name="_xlnm.Print_Area" localSheetId="2">基準額計算シート!$A$1:$K$53</definedName>
    <definedName name="_xlnm.Print_Area">#REF!</definedName>
    <definedName name="_xlnm.Print_Titles" localSheetId="1">'【歯科】賃金改善報告（複数・法人）'!$1:$9</definedName>
    <definedName name="_xlnm.Print_Titles" localSheetId="4">'【歯科】別紙（2％超部分）（複数・法人）'!$1:$2</definedName>
    <definedName name="ブロック" localSheetId="2">#REF!</definedName>
    <definedName name="ブロック">#REF!</definedName>
    <definedName name="医療提供体制施設整備交付金" localSheetId="2">#REF!</definedName>
    <definedName name="医療提供体制施設整備交付金">#REF!</definedName>
    <definedName name="医療提供体制施設整備補助金" localSheetId="2">#REF!</definedName>
    <definedName name="医療提供体制施設整備補助金">#REF!</definedName>
    <definedName name="地域医療介護総合確保基金" localSheetId="2">#REF!</definedName>
    <definedName name="地域医療介護総合確保基金">#REF!</definedName>
    <definedName name="鉄筋コンクリート" localSheetId="2">#REF!</definedName>
    <definedName name="鉄筋コンクリート">#REF!</definedName>
    <definedName name="病床確保料" localSheetId="2">#REF!</definedName>
    <definedName name="病床確保料">#REF!</definedName>
    <definedName name="木造" localSheetId="2">#REF!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136" l="1"/>
  <c r="I51" i="136"/>
  <c r="I48" i="136"/>
  <c r="I45" i="136"/>
  <c r="I39" i="136"/>
  <c r="C27" i="136"/>
  <c r="G27" i="136" s="1"/>
  <c r="C14" i="136"/>
  <c r="G17" i="136" s="1"/>
  <c r="I7" i="136"/>
  <c r="R6" i="126"/>
  <c r="N35" i="128"/>
  <c r="N34" i="128" s="1"/>
  <c r="N33" i="128"/>
  <c r="M33" i="128"/>
  <c r="M35" i="128" s="1"/>
  <c r="M34" i="128" s="1"/>
  <c r="O32" i="128"/>
  <c r="O31" i="128"/>
  <c r="S5" i="128"/>
  <c r="N5" i="128"/>
  <c r="O5" i="128" s="1"/>
  <c r="S4" i="128"/>
  <c r="N4" i="128"/>
  <c r="O4" i="128" s="1"/>
  <c r="G14" i="136" l="1"/>
  <c r="G30" i="136"/>
  <c r="O34" i="128"/>
  <c r="O35" i="128" s="1"/>
  <c r="O33" i="128"/>
  <c r="W7" i="126" l="1"/>
  <c r="W4" i="126"/>
  <c r="W6" i="126" s="1"/>
  <c r="J5" i="127"/>
  <c r="O4" i="127"/>
  <c r="W41" i="126"/>
  <c r="W40" i="126"/>
  <c r="W39" i="126"/>
  <c r="W38" i="126"/>
  <c r="W36" i="126"/>
  <c r="W35" i="126"/>
  <c r="W34" i="126"/>
  <c r="W33" i="126"/>
  <c r="W31" i="126"/>
  <c r="W30" i="126"/>
  <c r="W29" i="126"/>
  <c r="W28" i="126"/>
  <c r="W26" i="126"/>
  <c r="W25" i="126"/>
  <c r="W24" i="126"/>
  <c r="W23" i="126"/>
  <c r="W21" i="126"/>
  <c r="W20" i="126"/>
  <c r="W19" i="126"/>
  <c r="W18" i="126"/>
  <c r="W15" i="126"/>
  <c r="W14" i="126"/>
  <c r="W13" i="126"/>
  <c r="W12" i="126"/>
  <c r="W11" i="126"/>
  <c r="R7" i="126" l="1"/>
  <c r="I5" i="128" l="1"/>
  <c r="D5" i="128"/>
  <c r="E5" i="128" s="1"/>
  <c r="I4" i="128"/>
  <c r="D4" i="128"/>
  <c r="E4" i="128" s="1"/>
  <c r="K41" i="126" l="1"/>
  <c r="K40" i="126"/>
  <c r="K39" i="126"/>
  <c r="K38" i="126"/>
  <c r="K36" i="126"/>
  <c r="K35" i="126"/>
  <c r="K34" i="126"/>
  <c r="K33" i="126"/>
  <c r="K31" i="126"/>
  <c r="K30" i="126"/>
  <c r="K29" i="126"/>
  <c r="K28" i="126"/>
  <c r="K26" i="126"/>
  <c r="K25" i="126"/>
  <c r="K24" i="126"/>
  <c r="K23" i="126"/>
  <c r="K21" i="126"/>
  <c r="K20" i="126"/>
  <c r="K19" i="126"/>
  <c r="K18" i="126"/>
  <c r="K14" i="126"/>
  <c r="K13" i="126"/>
  <c r="K12" i="126"/>
  <c r="K11" i="126"/>
  <c r="F4" i="127" l="1"/>
  <c r="K7" i="126" s="1"/>
  <c r="A5" i="127" l="1"/>
  <c r="F6" i="126" s="1"/>
  <c r="K15" i="126"/>
  <c r="K4" i="126" l="1"/>
  <c r="K6" i="126" s="1"/>
  <c r="F7" i="126"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10" authorId="0" shapeId="0" xr:uid="{B4FE5180-0AA8-442C-973F-9AB23DD69B89}">
      <text>
        <r>
          <rPr>
            <b/>
            <sz val="9"/>
            <color indexed="81"/>
            <rFont val="MS P ゴシック"/>
            <family val="3"/>
            <charset val="128"/>
          </rPr>
          <t>「③月数の期間中における対象職員数の延べ人数」÷「③月数」
例：（４月の対象職員100名＋５月の対象職員100名）÷２ヶ月</t>
        </r>
      </text>
    </comment>
    <comment ref="C10" authorId="0" shapeId="0" xr:uid="{681131B1-DB68-4B31-AC10-093E751F8DBF}">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N10" authorId="0" shapeId="0" xr:uid="{5C6F6601-8DF5-4D75-986B-16BECE2A9CA7}">
      <text>
        <r>
          <rPr>
            <b/>
            <sz val="9"/>
            <color indexed="81"/>
            <rFont val="MS P ゴシック"/>
            <family val="3"/>
            <charset val="128"/>
          </rPr>
          <t>「③月数の期間中における対象職員数の延べ人数」÷「③月数」
例：（４月の対象職員100名＋５月の対象職員100名）÷２ヶ月</t>
        </r>
      </text>
    </comment>
    <comment ref="O10" authorId="0" shapeId="0" xr:uid="{8486C59B-913C-450A-8386-93EFED4CDA4D}">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<sst xmlns="http://schemas.openxmlformats.org/spreadsheetml/2006/main" count="776" uniqueCount="199">
  <si>
    <t>医療機関名</t>
    <rPh sb="0" eb="4">
      <t>イリョウキカン</t>
    </rPh>
    <rPh sb="4" eb="5">
      <t>メイ</t>
    </rPh>
    <phoneticPr fontId="32"/>
  </si>
  <si>
    <t>法人名</t>
    <rPh sb="0" eb="2">
      <t>ホウジン</t>
    </rPh>
    <rPh sb="2" eb="3">
      <t>メイ</t>
    </rPh>
    <phoneticPr fontId="32"/>
  </si>
  <si>
    <t>※都道府県名を選択してください</t>
    <rPh sb="1" eb="5">
      <t>トドウフケン</t>
    </rPh>
    <rPh sb="5" eb="6">
      <t>メイ</t>
    </rPh>
    <rPh sb="7" eb="9">
      <t>センタク</t>
    </rPh>
    <phoneticPr fontId="32"/>
  </si>
  <si>
    <t>01北海道</t>
  </si>
  <si>
    <t>02青森県</t>
    <rPh sb="4" eb="5">
      <t>ケン</t>
    </rPh>
    <phoneticPr fontId="32"/>
  </si>
  <si>
    <t>03岩手県</t>
    <rPh sb="4" eb="5">
      <t>ケン</t>
    </rPh>
    <phoneticPr fontId="32"/>
  </si>
  <si>
    <t>04宮城県</t>
    <phoneticPr fontId="32"/>
  </si>
  <si>
    <t>05秋田県</t>
    <phoneticPr fontId="32"/>
  </si>
  <si>
    <t>06山形県</t>
    <phoneticPr fontId="32"/>
  </si>
  <si>
    <t>07福島県</t>
    <phoneticPr fontId="32"/>
  </si>
  <si>
    <t>08茨城県</t>
    <phoneticPr fontId="32"/>
  </si>
  <si>
    <t>09栃木県</t>
    <phoneticPr fontId="32"/>
  </si>
  <si>
    <t>10群馬県</t>
    <phoneticPr fontId="32"/>
  </si>
  <si>
    <t>11埼玉県</t>
    <phoneticPr fontId="32"/>
  </si>
  <si>
    <t>12千葉県</t>
    <phoneticPr fontId="32"/>
  </si>
  <si>
    <t>13東京都</t>
    <rPh sb="4" eb="5">
      <t>ト</t>
    </rPh>
    <phoneticPr fontId="32"/>
  </si>
  <si>
    <t>14神奈川県</t>
    <phoneticPr fontId="32"/>
  </si>
  <si>
    <t>15新潟県</t>
    <phoneticPr fontId="32"/>
  </si>
  <si>
    <t>16富山県</t>
    <phoneticPr fontId="32"/>
  </si>
  <si>
    <t>17石川県</t>
    <phoneticPr fontId="32"/>
  </si>
  <si>
    <t>18福井県</t>
    <phoneticPr fontId="32"/>
  </si>
  <si>
    <t>19山梨県</t>
    <phoneticPr fontId="32"/>
  </si>
  <si>
    <t>20長野県</t>
    <phoneticPr fontId="32"/>
  </si>
  <si>
    <t>21岐阜県</t>
    <phoneticPr fontId="32"/>
  </si>
  <si>
    <t>22静岡県</t>
    <phoneticPr fontId="32"/>
  </si>
  <si>
    <t>23愛知県</t>
    <phoneticPr fontId="32"/>
  </si>
  <si>
    <t>24三重県</t>
    <phoneticPr fontId="32"/>
  </si>
  <si>
    <t>25滋賀県</t>
    <phoneticPr fontId="32"/>
  </si>
  <si>
    <t>26京都府</t>
    <rPh sb="4" eb="5">
      <t>フ</t>
    </rPh>
    <phoneticPr fontId="32"/>
  </si>
  <si>
    <t>27大阪府</t>
    <rPh sb="4" eb="5">
      <t>フ</t>
    </rPh>
    <phoneticPr fontId="32"/>
  </si>
  <si>
    <t>28兵庫県</t>
    <phoneticPr fontId="32"/>
  </si>
  <si>
    <t>29奈良県</t>
    <phoneticPr fontId="32"/>
  </si>
  <si>
    <t>30和歌山県</t>
    <phoneticPr fontId="32"/>
  </si>
  <si>
    <t>31鳥取県</t>
    <phoneticPr fontId="32"/>
  </si>
  <si>
    <t>32島根県</t>
    <phoneticPr fontId="32"/>
  </si>
  <si>
    <t>33岡山県</t>
    <phoneticPr fontId="32"/>
  </si>
  <si>
    <t>34広島県</t>
    <phoneticPr fontId="32"/>
  </si>
  <si>
    <t>35山口県</t>
    <phoneticPr fontId="32"/>
  </si>
  <si>
    <t>36徳島県</t>
    <phoneticPr fontId="32"/>
  </si>
  <si>
    <t>37香川県</t>
    <phoneticPr fontId="32"/>
  </si>
  <si>
    <t>38愛媛県</t>
    <phoneticPr fontId="32"/>
  </si>
  <si>
    <t>39高知県</t>
    <phoneticPr fontId="32"/>
  </si>
  <si>
    <t>40福岡県</t>
    <phoneticPr fontId="32"/>
  </si>
  <si>
    <t>41佐賀県</t>
    <phoneticPr fontId="32"/>
  </si>
  <si>
    <t>42長崎県</t>
    <phoneticPr fontId="32"/>
  </si>
  <si>
    <t>43熊本県</t>
    <phoneticPr fontId="32"/>
  </si>
  <si>
    <t>44大分県</t>
    <phoneticPr fontId="32"/>
  </si>
  <si>
    <t>45宮崎県</t>
    <phoneticPr fontId="32"/>
  </si>
  <si>
    <t>46鹿児島県</t>
    <phoneticPr fontId="32"/>
  </si>
  <si>
    <t>47沖縄県</t>
    <phoneticPr fontId="32"/>
  </si>
  <si>
    <t>賃金改善の内容</t>
    <rPh sb="0" eb="2">
      <t>チンギン</t>
    </rPh>
    <rPh sb="2" eb="4">
      <t>カイゼン</t>
    </rPh>
    <rPh sb="5" eb="7">
      <t>ナイヨウ</t>
    </rPh>
    <phoneticPr fontId="31"/>
  </si>
  <si>
    <t>　賃上げ（ベースアップ分）（①対象人数×②月額×③月数）</t>
    <rPh sb="1" eb="3">
      <t>チンア</t>
    </rPh>
    <phoneticPr fontId="32"/>
  </si>
  <si>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1"/>
  </si>
  <si>
    <t>賃金改善の総額</t>
    <phoneticPr fontId="31"/>
  </si>
  <si>
    <t>　特別手当（①対象人数×②月額×③月数）</t>
    <rPh sb="1" eb="3">
      <t>トクベツ</t>
    </rPh>
    <rPh sb="3" eb="5">
      <t>テアテ</t>
    </rPh>
    <rPh sb="7" eb="9">
      <t>タイショウ</t>
    </rPh>
    <rPh sb="9" eb="11">
      <t>ニンズウ</t>
    </rPh>
    <rPh sb="13" eb="15">
      <t>ゲツガク</t>
    </rPh>
    <rPh sb="17" eb="19">
      <t>ゲッスウ</t>
    </rPh>
    <phoneticPr fontId="32"/>
  </si>
  <si>
    <t>　一時金（①対象人数×②支給額）</t>
    <rPh sb="1" eb="4">
      <t>イチジキン</t>
    </rPh>
    <rPh sb="6" eb="8">
      <t>タイショウ</t>
    </rPh>
    <rPh sb="8" eb="10">
      <t>ニンズウ</t>
    </rPh>
    <rPh sb="12" eb="15">
      <t>シキュウガク</t>
    </rPh>
    <phoneticPr fontId="32"/>
  </si>
  <si>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2"/>
  </si>
  <si>
    <t>　賃上げ（ベースアップ分）（（①対象人数×②月額×③月数）÷①対象人数）</t>
    <rPh sb="1" eb="3">
      <t>チンア</t>
    </rPh>
    <phoneticPr fontId="32"/>
  </si>
  <si>
    <t>　一時金（（①対象人数×②支給額）÷①対象人数）</t>
    <rPh sb="1" eb="4">
      <t>イチジキン</t>
    </rPh>
    <rPh sb="7" eb="9">
      <t>タイショウ</t>
    </rPh>
    <rPh sb="9" eb="11">
      <t>ニンズウ</t>
    </rPh>
    <rPh sb="13" eb="16">
      <t>シキュウガク</t>
    </rPh>
    <phoneticPr fontId="32"/>
  </si>
  <si>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1"/>
  </si>
  <si>
    <t>医師の賃金改善実績の有無（右欄に○・×を記載）</t>
    <rPh sb="0" eb="2">
      <t>イシ</t>
    </rPh>
    <phoneticPr fontId="32"/>
  </si>
  <si>
    <t>歯科医師の賃金改善実績の有無（右欄に○・×を記載）</t>
    <rPh sb="0" eb="4">
      <t>シカイシ</t>
    </rPh>
    <phoneticPr fontId="32"/>
  </si>
  <si>
    <t>薬剤師の賃金改善実績の有無（右欄に○・×を記載）</t>
    <rPh sb="0" eb="3">
      <t>ヤクザイシ</t>
    </rPh>
    <phoneticPr fontId="32"/>
  </si>
  <si>
    <t>保健師の賃金改善実績の有無（右欄に○・×を記載）</t>
    <rPh sb="0" eb="3">
      <t>ホケンシ</t>
    </rPh>
    <phoneticPr fontId="32"/>
  </si>
  <si>
    <t>助産師の賃金改善実績の有無（右欄に○・×を記載）</t>
    <rPh sb="0" eb="3">
      <t>ジョサンシ</t>
    </rPh>
    <phoneticPr fontId="32"/>
  </si>
  <si>
    <t>看護師の賃金改善実績の有無（右欄に○・×を記載）</t>
    <rPh sb="0" eb="3">
      <t>カンゴシ</t>
    </rPh>
    <phoneticPr fontId="32"/>
  </si>
  <si>
    <t>準看護師の賃金改善実績の有無（右欄に○・×を記載）</t>
    <rPh sb="0" eb="4">
      <t>ジュンカンゴシ</t>
    </rPh>
    <phoneticPr fontId="32"/>
  </si>
  <si>
    <t>看護補助者の賃金改善実績の有無（右欄に○・×を記載）</t>
    <rPh sb="0" eb="2">
      <t>カンゴ</t>
    </rPh>
    <rPh sb="2" eb="5">
      <t>ホジョシャ</t>
    </rPh>
    <phoneticPr fontId="32"/>
  </si>
  <si>
    <t>理学療法士の賃金改善実績の有無（右欄に○・×を記載）</t>
    <rPh sb="0" eb="2">
      <t>リガク</t>
    </rPh>
    <rPh sb="2" eb="5">
      <t>リョウホウシ</t>
    </rPh>
    <phoneticPr fontId="32"/>
  </si>
  <si>
    <t>作業療法士の賃金改善実績の有無（右欄に○・×を記載）</t>
    <rPh sb="0" eb="2">
      <t>サギョウ</t>
    </rPh>
    <rPh sb="2" eb="5">
      <t>リョウホウシ</t>
    </rPh>
    <phoneticPr fontId="32"/>
  </si>
  <si>
    <t>視能訓練士の賃金改善実績の有無（右欄に○・×を記載）</t>
    <rPh sb="0" eb="2">
      <t>シノウ</t>
    </rPh>
    <rPh sb="2" eb="5">
      <t>クンレンシ</t>
    </rPh>
    <phoneticPr fontId="32"/>
  </si>
  <si>
    <t>言語聴覚士の賃金改善実績の有無（右欄に○・×を記載）</t>
    <rPh sb="0" eb="2">
      <t>ゲンゴ</t>
    </rPh>
    <rPh sb="2" eb="5">
      <t>チョウカクシ</t>
    </rPh>
    <phoneticPr fontId="32"/>
  </si>
  <si>
    <t>義肢装具士の賃金改善実績の有無（右欄に○・×を記載）</t>
    <rPh sb="0" eb="2">
      <t>ギシ</t>
    </rPh>
    <rPh sb="2" eb="5">
      <t>ソウグシ</t>
    </rPh>
    <phoneticPr fontId="32"/>
  </si>
  <si>
    <t>歯科衛生士の賃金改善実績の有無（右欄に○・×を記載）</t>
    <rPh sb="0" eb="2">
      <t>シカ</t>
    </rPh>
    <rPh sb="2" eb="5">
      <t>エイセイシ</t>
    </rPh>
    <phoneticPr fontId="32"/>
  </si>
  <si>
    <t>歯科技工士の賃金改善実績の有無（右欄に○・×を記載）</t>
    <rPh sb="0" eb="2">
      <t>シカ</t>
    </rPh>
    <rPh sb="2" eb="5">
      <t>ギコウシ</t>
    </rPh>
    <phoneticPr fontId="32"/>
  </si>
  <si>
    <t>歯科業務補助者の賃金改善実績の有無（右欄に○・×を記載）</t>
    <rPh sb="0" eb="2">
      <t>シカ</t>
    </rPh>
    <rPh sb="2" eb="4">
      <t>ギョウム</t>
    </rPh>
    <rPh sb="4" eb="7">
      <t>ホジョシャ</t>
    </rPh>
    <phoneticPr fontId="32"/>
  </si>
  <si>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</si>
  <si>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</si>
  <si>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2"/>
  </si>
  <si>
    <t>衛生検査技師の賃金改善実績の有無（右欄に○・×を記載）</t>
    <rPh sb="0" eb="2">
      <t>エイセイ</t>
    </rPh>
    <rPh sb="2" eb="4">
      <t>ケンサ</t>
    </rPh>
    <rPh sb="4" eb="6">
      <t>ギシ</t>
    </rPh>
    <phoneticPr fontId="32"/>
  </si>
  <si>
    <t>臨床工学技士の賃金改善実績の有無（右欄に○・×を記載）</t>
    <rPh sb="0" eb="2">
      <t>リンショウ</t>
    </rPh>
    <rPh sb="2" eb="4">
      <t>コウガク</t>
    </rPh>
    <rPh sb="4" eb="6">
      <t>ギシ</t>
    </rPh>
    <phoneticPr fontId="32"/>
  </si>
  <si>
    <t>管理栄養士の賃金改善実績の有無（右欄に○・×を記載）</t>
    <rPh sb="0" eb="2">
      <t>カンリ</t>
    </rPh>
    <rPh sb="2" eb="5">
      <t>エイヨウシ</t>
    </rPh>
    <phoneticPr fontId="32"/>
  </si>
  <si>
    <t>栄養士の賃金改善実績の有無（右欄に○・×を記載）</t>
    <rPh sb="0" eb="3">
      <t>エイヨウシ</t>
    </rPh>
    <phoneticPr fontId="32"/>
  </si>
  <si>
    <t>精神保健福祉士の賃金改善実績の有無（右欄に○・×を記載）</t>
    <rPh sb="0" eb="2">
      <t>セイシン</t>
    </rPh>
    <rPh sb="2" eb="4">
      <t>ホケン</t>
    </rPh>
    <rPh sb="4" eb="7">
      <t>フクシシ</t>
    </rPh>
    <phoneticPr fontId="32"/>
  </si>
  <si>
    <t>社会福祉士の賃金改善実績の有無（右欄に○・×を記載）</t>
    <rPh sb="0" eb="2">
      <t>シャカイ</t>
    </rPh>
    <rPh sb="2" eb="5">
      <t>フクシシ</t>
    </rPh>
    <phoneticPr fontId="32"/>
  </si>
  <si>
    <t>介護福祉士の賃金改善実績の有無（右欄に○・×を記載）</t>
    <rPh sb="0" eb="2">
      <t>カイゴ</t>
    </rPh>
    <rPh sb="2" eb="5">
      <t>フクシシ</t>
    </rPh>
    <phoneticPr fontId="32"/>
  </si>
  <si>
    <t>保育士の賃金改善実績の有無（右欄に○・×を記載）</t>
    <rPh sb="0" eb="3">
      <t>ホイクシ</t>
    </rPh>
    <phoneticPr fontId="32"/>
  </si>
  <si>
    <t>救急救命士の賃金改善実績の有無（右欄に○・×を記載）</t>
    <rPh sb="0" eb="2">
      <t>キュウキュウ</t>
    </rPh>
    <rPh sb="2" eb="5">
      <t>キュウメイシ</t>
    </rPh>
    <phoneticPr fontId="32"/>
  </si>
  <si>
    <t>あん摩マッサージ指圧師・はり師・きゆう師の賃金改善実績の有無（右欄に○・×を記載）</t>
    <rPh sb="2" eb="3">
      <t>マ</t>
    </rPh>
    <rPh sb="8" eb="11">
      <t>シアツシ</t>
    </rPh>
    <rPh sb="14" eb="15">
      <t>シ</t>
    </rPh>
    <rPh sb="19" eb="20">
      <t>シ</t>
    </rPh>
    <phoneticPr fontId="32"/>
  </si>
  <si>
    <t>柔道整復師の賃金改善実績の有無（右欄に○・×を記載）</t>
    <rPh sb="0" eb="2">
      <t>ジュウドウ</t>
    </rPh>
    <rPh sb="2" eb="5">
      <t>セイフクシ</t>
    </rPh>
    <phoneticPr fontId="32"/>
  </si>
  <si>
    <t>公認心理師の賃金改善実績の有無（右欄に○・×を記載）</t>
    <rPh sb="0" eb="2">
      <t>コウニン</t>
    </rPh>
    <rPh sb="2" eb="4">
      <t>シンリ</t>
    </rPh>
    <rPh sb="4" eb="5">
      <t>シ</t>
    </rPh>
    <phoneticPr fontId="32"/>
  </si>
  <si>
    <t>診療情報管理士の賃金改善実績の有無（右欄に○・×を記載）</t>
    <rPh sb="0" eb="2">
      <t>シンリョウ</t>
    </rPh>
    <rPh sb="2" eb="4">
      <t>ジョウホウ</t>
    </rPh>
    <rPh sb="4" eb="6">
      <t>カンリ</t>
    </rPh>
    <rPh sb="6" eb="7">
      <t>シ</t>
    </rPh>
    <phoneticPr fontId="32"/>
  </si>
  <si>
    <t>医師事務作業補助者の賃金改善実績の有無（右欄に○・×を記載）</t>
    <rPh sb="0" eb="2">
      <t>イシ</t>
    </rPh>
    <rPh sb="2" eb="4">
      <t>ジム</t>
    </rPh>
    <rPh sb="4" eb="6">
      <t>サギョウ</t>
    </rPh>
    <rPh sb="6" eb="9">
      <t>ホジョシャ</t>
    </rPh>
    <phoneticPr fontId="32"/>
  </si>
  <si>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2"/>
  </si>
  <si>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2"/>
  </si>
  <si>
    <t>１名あたり平均額</t>
    <phoneticPr fontId="31"/>
  </si>
  <si>
    <t>③月数</t>
    <rPh sb="1" eb="3">
      <t>ゲッスウ</t>
    </rPh>
    <phoneticPr fontId="31"/>
  </si>
  <si>
    <t>①対象人数
（常勤換算数）</t>
    <rPh sb="1" eb="3">
      <t>タイショウ</t>
    </rPh>
    <rPh sb="3" eb="5">
      <t>ニンズウ</t>
    </rPh>
    <rPh sb="7" eb="9">
      <t>ジョウキン</t>
    </rPh>
    <rPh sb="9" eb="11">
      <t>カンサン</t>
    </rPh>
    <rPh sb="11" eb="12">
      <t>スウ</t>
    </rPh>
    <phoneticPr fontId="31"/>
  </si>
  <si>
    <t>令和７年度の対象職員のベースアップについて、令和７年３月31日時点の賃金水準と比較して2.0％を上回って実施している場合は、令和７年12月から令和８年５月までの間の当該2.0％を上回る部分</t>
    <phoneticPr fontId="31"/>
  </si>
  <si>
    <t>Ⅲ　令和７年度中の賃金改善割合</t>
    <rPh sb="2" eb="4">
      <t>レイワ</t>
    </rPh>
    <rPh sb="5" eb="7">
      <t>ネンド</t>
    </rPh>
    <rPh sb="7" eb="8">
      <t>チュウ</t>
    </rPh>
    <rPh sb="9" eb="11">
      <t>チンギン</t>
    </rPh>
    <rPh sb="11" eb="13">
      <t>カイゼン</t>
    </rPh>
    <rPh sb="13" eb="15">
      <t>ワリアイ</t>
    </rPh>
    <phoneticPr fontId="31"/>
  </si>
  <si>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1"/>
  </si>
  <si>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1"/>
  </si>
  <si>
    <t>Ⅳ　本事業の支給額を充てられる上限月額</t>
    <rPh sb="2" eb="3">
      <t>ホン</t>
    </rPh>
    <rPh sb="3" eb="5">
      <t>ジギョウ</t>
    </rPh>
    <rPh sb="6" eb="9">
      <t>シキュウガク</t>
    </rPh>
    <rPh sb="10" eb="11">
      <t>ア</t>
    </rPh>
    <rPh sb="15" eb="17">
      <t>ジョウゲン</t>
    </rPh>
    <rPh sb="17" eb="19">
      <t>ゲツガク</t>
    </rPh>
    <phoneticPr fontId="31"/>
  </si>
  <si>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1"/>
  </si>
  <si>
    <t>Ⅶ　対象人数
（常勤換算数）</t>
    <rPh sb="2" eb="4">
      <t>タイショウ</t>
    </rPh>
    <rPh sb="4" eb="6">
      <t>ニンズウ</t>
    </rPh>
    <rPh sb="8" eb="10">
      <t>ジョウキン</t>
    </rPh>
    <rPh sb="10" eb="12">
      <t>カンサン</t>
    </rPh>
    <rPh sb="12" eb="13">
      <t>スウ</t>
    </rPh>
    <phoneticPr fontId="31"/>
  </si>
  <si>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1"/>
  </si>
  <si>
    <t>②月額または
月額換算額</t>
    <rPh sb="1" eb="3">
      <t>ゲツガク</t>
    </rPh>
    <rPh sb="7" eb="9">
      <t>ゲツガク</t>
    </rPh>
    <rPh sb="9" eb="11">
      <t>カンサン</t>
    </rPh>
    <rPh sb="11" eb="12">
      <t>ガク</t>
    </rPh>
    <phoneticPr fontId="31"/>
  </si>
  <si>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2"/>
  </si>
  <si>
    <t>賃金改善に係る診療報酬及び他の補助金等を受けた場合その額（直接入力）</t>
    <rPh sb="29" eb="31">
      <t>チョクセツ</t>
    </rPh>
    <rPh sb="31" eb="33">
      <t>ニュウリョク</t>
    </rPh>
    <phoneticPr fontId="31"/>
  </si>
  <si>
    <t>❶：賃金改善の総額（自動計算）</t>
    <rPh sb="2" eb="4">
      <t>チンギン</t>
    </rPh>
    <rPh sb="4" eb="6">
      <t>カイゼン</t>
    </rPh>
    <rPh sb="7" eb="9">
      <t>ソウガク</t>
    </rPh>
    <rPh sb="10" eb="12">
      <t>ジドウ</t>
    </rPh>
    <rPh sb="12" eb="14">
      <t>ケイサン</t>
    </rPh>
    <phoneticPr fontId="31"/>
  </si>
  <si>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1"/>
  </si>
  <si>
    <t>賃金改善の内容（※）</t>
    <rPh sb="0" eb="2">
      <t>チンギン</t>
    </rPh>
    <rPh sb="2" eb="4">
      <t>カイゼン</t>
    </rPh>
    <rPh sb="5" eb="7">
      <t>ナイヨウ</t>
    </rPh>
    <phoneticPr fontId="31"/>
  </si>
  <si>
    <t>総額</t>
    <rPh sb="0" eb="2">
      <t>ソウガク</t>
    </rPh>
    <phoneticPr fontId="31"/>
  </si>
  <si>
    <t>❷：補助対象経費（自動計算）（千円未満切り捨て）</t>
    <phoneticPr fontId="31"/>
  </si>
  <si>
    <t>施設数（自動計算）</t>
    <rPh sb="0" eb="3">
      <t>シセツスウ</t>
    </rPh>
    <rPh sb="4" eb="6">
      <t>ジドウ</t>
    </rPh>
    <rPh sb="6" eb="8">
      <t>ケイサン</t>
    </rPh>
    <phoneticPr fontId="31"/>
  </si>
  <si>
    <t>○○医院</t>
    <rPh sb="2" eb="4">
      <t>イイン</t>
    </rPh>
    <phoneticPr fontId="31"/>
  </si>
  <si>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1"/>
  </si>
  <si>
    <t>②月額または
月額換算額</t>
    <rPh sb="1" eb="3">
      <t>ゲツガク</t>
    </rPh>
    <phoneticPr fontId="31"/>
  </si>
  <si>
    <t>診療所等賃上げ支援事業　賃金改善報告書</t>
    <rPh sb="0" eb="3">
      <t>シンリョウジョ</t>
    </rPh>
    <rPh sb="3" eb="4">
      <t>ナド</t>
    </rPh>
    <rPh sb="4" eb="6">
      <t>チンア</t>
    </rPh>
    <rPh sb="7" eb="9">
      <t>シエン</t>
    </rPh>
    <rPh sb="9" eb="11">
      <t>ジギョウ</t>
    </rPh>
    <rPh sb="12" eb="14">
      <t>チンギン</t>
    </rPh>
    <rPh sb="14" eb="16">
      <t>カイゼン</t>
    </rPh>
    <rPh sb="16" eb="19">
      <t>ホウコクショ</t>
    </rPh>
    <phoneticPr fontId="32"/>
  </si>
  <si>
    <t>令和８年３月１日時点のベースアップ評価料の届出</t>
  </si>
  <si>
    <t>令和８年６月１日時点の令和８年度診療報酬改定による見直し後のベースアップ評価料の届出</t>
    <rPh sb="0" eb="2">
      <t>レイワ</t>
    </rPh>
    <rPh sb="3" eb="4">
      <t>ネン</t>
    </rPh>
    <rPh sb="5" eb="6">
      <t>ガツ</t>
    </rPh>
    <rPh sb="7" eb="8">
      <t>ニチ</t>
    </rPh>
    <rPh sb="8" eb="10">
      <t>ジテン</t>
    </rPh>
    <rPh sb="40" eb="42">
      <t>トドケデ</t>
    </rPh>
    <phoneticPr fontId="2"/>
  </si>
  <si>
    <t>申請する施設名
（同一都道府県内の有床診・無床診・訪看ＳＴ・薬局が記載可能）※病院不可</t>
    <rPh sb="0" eb="2">
      <t>シンセイ</t>
    </rPh>
    <rPh sb="4" eb="6">
      <t>シセツ</t>
    </rPh>
    <rPh sb="6" eb="7">
      <t>メイ</t>
    </rPh>
    <rPh sb="7" eb="8">
      <t>ビョウメイ</t>
    </rPh>
    <rPh sb="9" eb="11">
      <t>ドウイツ</t>
    </rPh>
    <rPh sb="11" eb="15">
      <t>トドウフケン</t>
    </rPh>
    <rPh sb="15" eb="16">
      <t>ナイ</t>
    </rPh>
    <rPh sb="17" eb="19">
      <t>ユウショウ</t>
    </rPh>
    <rPh sb="19" eb="20">
      <t>シン</t>
    </rPh>
    <rPh sb="21" eb="23">
      <t>ムショウ</t>
    </rPh>
    <rPh sb="23" eb="24">
      <t>シン</t>
    </rPh>
    <rPh sb="25" eb="27">
      <t>ホウカン</t>
    </rPh>
    <rPh sb="30" eb="32">
      <t>ヤッキョク</t>
    </rPh>
    <rPh sb="33" eb="35">
      <t>キサイ</t>
    </rPh>
    <rPh sb="35" eb="37">
      <t>カノウ</t>
    </rPh>
    <rPh sb="37" eb="38">
      <t>ビョウメイ</t>
    </rPh>
    <rPh sb="39" eb="41">
      <t>ビョウイン</t>
    </rPh>
    <rPh sb="41" eb="43">
      <t>フカ</t>
    </rPh>
    <phoneticPr fontId="31"/>
  </si>
  <si>
    <t>（※）計算方法は例えば下記の方法が考えられますが、対象とする賃金改善の内容や職員・職種の範囲は施設ごとに判断して計算いただくようお願いいたします。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シセツ</t>
    </rPh>
    <rPh sb="52" eb="54">
      <t>ハンダン</t>
    </rPh>
    <rPh sb="56" eb="58">
      <t>ケイサン</t>
    </rPh>
    <rPh sb="65" eb="66">
      <t>ネガ</t>
    </rPh>
    <rPh sb="74" eb="75">
      <t>レイ</t>
    </rPh>
    <rPh sb="152" eb="153">
      <t>レイ</t>
    </rPh>
    <rPh sb="196" eb="197">
      <t>レイ</t>
    </rPh>
    <phoneticPr fontId="31"/>
  </si>
  <si>
    <t>申請額（千円未満切り捨て）</t>
    <rPh sb="0" eb="2">
      <t>シンセイ</t>
    </rPh>
    <rPh sb="2" eb="3">
      <t>ガク</t>
    </rPh>
    <phoneticPr fontId="31"/>
  </si>
  <si>
    <t>施設区分</t>
    <rPh sb="0" eb="4">
      <t>シセツクブン</t>
    </rPh>
    <phoneticPr fontId="31"/>
  </si>
  <si>
    <t>リスト</t>
    <phoneticPr fontId="31"/>
  </si>
  <si>
    <t>医科（無床）</t>
    <rPh sb="0" eb="2">
      <t>イカ</t>
    </rPh>
    <rPh sb="3" eb="5">
      <t>ムショウ</t>
    </rPh>
    <phoneticPr fontId="31"/>
  </si>
  <si>
    <t>医科（有床）</t>
    <rPh sb="0" eb="2">
      <t>イカ</t>
    </rPh>
    <rPh sb="3" eb="5">
      <t>ユウショウ</t>
    </rPh>
    <phoneticPr fontId="31"/>
  </si>
  <si>
    <t>歯科（無床）</t>
    <rPh sb="0" eb="2">
      <t>シカ</t>
    </rPh>
    <rPh sb="3" eb="5">
      <t>ムショウ</t>
    </rPh>
    <phoneticPr fontId="31"/>
  </si>
  <si>
    <t>歯科（有床）</t>
    <rPh sb="0" eb="2">
      <t>シカ</t>
    </rPh>
    <rPh sb="3" eb="5">
      <t>ユウショウ</t>
    </rPh>
    <phoneticPr fontId="31"/>
  </si>
  <si>
    <t>訪看ST</t>
    <rPh sb="0" eb="2">
      <t>ホウカン</t>
    </rPh>
    <phoneticPr fontId="31"/>
  </si>
  <si>
    <t>薬局</t>
    <rPh sb="0" eb="2">
      <t>ヤッキョク</t>
    </rPh>
    <phoneticPr fontId="31"/>
  </si>
  <si>
    <t>❸：賃上げ支援事業の申請額（対象施設報告シートから自動転記）</t>
    <rPh sb="2" eb="4">
      <t>チンア</t>
    </rPh>
    <rPh sb="5" eb="7">
      <t>シエン</t>
    </rPh>
    <rPh sb="7" eb="9">
      <t>ジギョウ</t>
    </rPh>
    <rPh sb="10" eb="13">
      <t>シンセイガク</t>
    </rPh>
    <rPh sb="14" eb="16">
      <t>タイショウ</t>
    </rPh>
    <rPh sb="16" eb="18">
      <t>シセツ</t>
    </rPh>
    <rPh sb="18" eb="20">
      <t>ホウコク</t>
    </rPh>
    <rPh sb="25" eb="27">
      <t>ジドウ</t>
    </rPh>
    <rPh sb="27" eb="29">
      <t>テンキ</t>
    </rPh>
    <phoneticPr fontId="31"/>
  </si>
  <si>
    <t>有床数（削減反映後）</t>
    <rPh sb="0" eb="2">
      <t>ユウショウ</t>
    </rPh>
    <rPh sb="2" eb="3">
      <t>スウ</t>
    </rPh>
    <rPh sb="4" eb="6">
      <t>サクゲン</t>
    </rPh>
    <rPh sb="6" eb="8">
      <t>ハンエイ</t>
    </rPh>
    <rPh sb="8" eb="9">
      <t>ゴ</t>
    </rPh>
    <phoneticPr fontId="31"/>
  </si>
  <si>
    <t>対象施設報告シート</t>
    <rPh sb="0" eb="4">
      <t>タイショウシセツ</t>
    </rPh>
    <rPh sb="4" eb="6">
      <t>ホウコク</t>
    </rPh>
    <phoneticPr fontId="31"/>
  </si>
  <si>
    <t>基準額</t>
    <rPh sb="0" eb="3">
      <t>キジュンガク</t>
    </rPh>
    <phoneticPr fontId="32"/>
  </si>
  <si>
    <t>×</t>
    <phoneticPr fontId="32"/>
  </si>
  <si>
    <t>＝</t>
    <phoneticPr fontId="32"/>
  </si>
  <si>
    <t>令和６年度補正予算病床数適正化支援事業による削減数
（R7.8.2以降）</t>
    <rPh sb="0" eb="2">
      <t>レイワ</t>
    </rPh>
    <rPh sb="3" eb="5">
      <t>ネンド</t>
    </rPh>
    <rPh sb="5" eb="7">
      <t>ホセイ</t>
    </rPh>
    <rPh sb="7" eb="9">
      <t>ヨサン</t>
    </rPh>
    <rPh sb="9" eb="12">
      <t>ビョウショウスウ</t>
    </rPh>
    <rPh sb="12" eb="15">
      <t>テキセイカ</t>
    </rPh>
    <rPh sb="15" eb="17">
      <t>シエン</t>
    </rPh>
    <rPh sb="17" eb="19">
      <t>ジギョウ</t>
    </rPh>
    <rPh sb="22" eb="25">
      <t>サクゲンスウ</t>
    </rPh>
    <rPh sb="33" eb="35">
      <t>イコウ</t>
    </rPh>
    <phoneticPr fontId="32"/>
  </si>
  <si>
    <t>④薬局　基準額　下記のとおり計算</t>
    <rPh sb="1" eb="3">
      <t>ヤッキョク</t>
    </rPh>
    <rPh sb="4" eb="7">
      <t>キジュンガク</t>
    </rPh>
    <rPh sb="8" eb="10">
      <t>カキ</t>
    </rPh>
    <rPh sb="14" eb="16">
      <t>ケイサン</t>
    </rPh>
    <phoneticPr fontId="39"/>
  </si>
  <si>
    <t>所属する同一グループ内の保険薬局の数として１店舗以上５店舗以下（当該保険薬局を含む）である保険薬局に該当（R7.4.30時点）
※該当する場合は○を記載</t>
    <rPh sb="65" eb="67">
      <t>ガイトウ</t>
    </rPh>
    <rPh sb="69" eb="71">
      <t>バアイ</t>
    </rPh>
    <rPh sb="74" eb="76">
      <t>キサイ</t>
    </rPh>
    <phoneticPr fontId="32"/>
  </si>
  <si>
    <t>単価</t>
    <rPh sb="0" eb="2">
      <t>タンカ</t>
    </rPh>
    <phoneticPr fontId="32"/>
  </si>
  <si>
    <t>所属する同一グループ内の保険薬局の数として６店舗以上19店舗以下（当該保険薬局を含む）である保険薬局に該当（R7.4.30時点）
※該当する場合は○を記載</t>
    <phoneticPr fontId="32"/>
  </si>
  <si>
    <t>所属する同一グループ内の保険薬局の数として20店舗以上（当該保険薬局を含む）である保険薬局に該当（R7.4.30時点）
※該当する場合は○を記載</t>
    <phoneticPr fontId="32"/>
  </si>
  <si>
    <t>①無床診療所（医科・歯科） 基準額　　150,000円×施設数</t>
    <rPh sb="1" eb="3">
      <t>ムショウ</t>
    </rPh>
    <rPh sb="3" eb="6">
      <t>シンリョウジョ</t>
    </rPh>
    <rPh sb="7" eb="9">
      <t>イカ</t>
    </rPh>
    <rPh sb="10" eb="12">
      <t>シカ</t>
    </rPh>
    <rPh sb="14" eb="17">
      <t>キジュンガク</t>
    </rPh>
    <rPh sb="26" eb="27">
      <t>エン</t>
    </rPh>
    <rPh sb="28" eb="31">
      <t>シセツスウ</t>
    </rPh>
    <phoneticPr fontId="39"/>
  </si>
  <si>
    <t>②有床診療所（医科・歯科） 基準額　施設ごとに、下記のとおり計算</t>
    <rPh sb="1" eb="3">
      <t>ユウショウ</t>
    </rPh>
    <rPh sb="3" eb="6">
      <t>シンリョウジョ</t>
    </rPh>
    <rPh sb="7" eb="9">
      <t>イカ</t>
    </rPh>
    <rPh sb="10" eb="12">
      <t>シカ</t>
    </rPh>
    <rPh sb="14" eb="17">
      <t>キジュンガク</t>
    </rPh>
    <rPh sb="18" eb="20">
      <t>シセツ</t>
    </rPh>
    <rPh sb="24" eb="26">
      <t>カキ</t>
    </rPh>
    <rPh sb="30" eb="32">
      <t>ケイサン</t>
    </rPh>
    <phoneticPr fontId="39"/>
  </si>
  <si>
    <t>③訪問看護ステーション　基準額　228,000円×施設数</t>
    <rPh sb="1" eb="5">
      <t>ホウモンカンゴ</t>
    </rPh>
    <rPh sb="12" eb="15">
      <t>キジュンガク</t>
    </rPh>
    <rPh sb="23" eb="24">
      <t>エン</t>
    </rPh>
    <rPh sb="25" eb="28">
      <t>シセツスウ</t>
    </rPh>
    <phoneticPr fontId="39"/>
  </si>
  <si>
    <t>申請施設数</t>
    <rPh sb="0" eb="2">
      <t>シンセイ</t>
    </rPh>
    <rPh sb="2" eb="5">
      <t>シセツスウ</t>
    </rPh>
    <phoneticPr fontId="32"/>
  </si>
  <si>
    <t>診療所等賃上げ支援事業　基準額計算シート（複数施設・法人単位）</t>
    <rPh sb="12" eb="15">
      <t>キジュンガク</t>
    </rPh>
    <rPh sb="15" eb="17">
      <t>ケイサン</t>
    </rPh>
    <rPh sb="21" eb="25">
      <t>フクスウシセツ</t>
    </rPh>
    <rPh sb="26" eb="28">
      <t>ホウジン</t>
    </rPh>
    <rPh sb="28" eb="30">
      <t>タンイ</t>
    </rPh>
    <phoneticPr fontId="31"/>
  </si>
  <si>
    <t>対象病床数(自動計算)</t>
    <rPh sb="0" eb="2">
      <t>タイショウ</t>
    </rPh>
    <rPh sb="2" eb="5">
      <t>ビョウショウスウ</t>
    </rPh>
    <rPh sb="6" eb="8">
      <t>ジドウ</t>
    </rPh>
    <rPh sb="8" eb="10">
      <t>ケイサン</t>
    </rPh>
    <phoneticPr fontId="32"/>
  </si>
  <si>
    <t>使用許可病床数（R7.8.1時点）</t>
    <phoneticPr fontId="32"/>
  </si>
  <si>
    <t>単価（３床以上の場合）</t>
    <rPh sb="0" eb="2">
      <t>タンカ</t>
    </rPh>
    <rPh sb="4" eb="5">
      <t>ユカ</t>
    </rPh>
    <rPh sb="5" eb="7">
      <t>イジョウ</t>
    </rPh>
    <rPh sb="8" eb="10">
      <t>バアイ</t>
    </rPh>
    <phoneticPr fontId="32"/>
  </si>
  <si>
    <t>単価（２床以下の場合）</t>
    <rPh sb="0" eb="2">
      <t>タンカ</t>
    </rPh>
    <rPh sb="4" eb="5">
      <t>ユカ</t>
    </rPh>
    <rPh sb="5" eb="7">
      <t>イカ</t>
    </rPh>
    <rPh sb="8" eb="10">
      <t>バアイ</t>
    </rPh>
    <phoneticPr fontId="32"/>
  </si>
  <si>
    <t>❷補助対象経費（自動計算）≧❸申請額の判定（×は〇になるように基準額から減額が必要）</t>
    <rPh sb="15" eb="18">
      <t>シンセイガク</t>
    </rPh>
    <rPh sb="19" eb="21">
      <t>ハンテイ</t>
    </rPh>
    <rPh sb="31" eb="34">
      <t>キジュンガク</t>
    </rPh>
    <rPh sb="36" eb="38">
      <t>ゲンガク</t>
    </rPh>
    <rPh sb="39" eb="41">
      <t>ヒツヨウ</t>
    </rPh>
    <phoneticPr fontId="31"/>
  </si>
  <si>
    <t>保険医療機関コード
（28＋点数表番号＋7桁の医療機関番号）</t>
    <rPh sb="0" eb="2">
      <t>ホケン</t>
    </rPh>
    <rPh sb="2" eb="6">
      <t>イリョウキカン</t>
    </rPh>
    <rPh sb="14" eb="19">
      <t>テンスウヒョウバンゴウ</t>
    </rPh>
    <rPh sb="21" eb="22">
      <t>ケタ</t>
    </rPh>
    <rPh sb="23" eb="29">
      <t>イリョウキカンバンゴウ</t>
    </rPh>
    <phoneticPr fontId="31"/>
  </si>
  <si>
    <t>入力欄</t>
    <rPh sb="0" eb="2">
      <t>ニュウリョク</t>
    </rPh>
    <rPh sb="2" eb="3">
      <t>ラン</t>
    </rPh>
    <phoneticPr fontId="31"/>
  </si>
  <si>
    <t>入力・自動計算欄</t>
    <rPh sb="0" eb="2">
      <t>ニュウリョク</t>
    </rPh>
    <rPh sb="3" eb="7">
      <t>ジドウケイサン</t>
    </rPh>
    <rPh sb="7" eb="8">
      <t>ラン</t>
    </rPh>
    <phoneticPr fontId="31"/>
  </si>
  <si>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1"/>
  </si>
  <si>
    <t>賃金改善（全体）の内容</t>
    <rPh sb="0" eb="2">
      <t>チンギン</t>
    </rPh>
    <rPh sb="2" eb="4">
      <t>カイゼン</t>
    </rPh>
    <rPh sb="5" eb="7">
      <t>ゼンタイ</t>
    </rPh>
    <rPh sb="9" eb="11">
      <t>ナイヨウ</t>
    </rPh>
    <phoneticPr fontId="31"/>
  </si>
  <si>
    <t>令和８年６月１日以降の
賃金改善水準（直接入力）（比較対象は補助金による賃金改善前の水準）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ホジョキン</t>
    </rPh>
    <rPh sb="36" eb="38">
      <t>チンギン</t>
    </rPh>
    <rPh sb="38" eb="40">
      <t>カイゼン</t>
    </rPh>
    <rPh sb="40" eb="41">
      <t>マエ</t>
    </rPh>
    <rPh sb="42" eb="44">
      <t>スイジュン</t>
    </rPh>
    <phoneticPr fontId="31"/>
  </si>
  <si>
    <t>賃金改善の総額（自動計算）</t>
    <rPh sb="8" eb="12">
      <t>ジドウケイサン</t>
    </rPh>
    <phoneticPr fontId="31"/>
  </si>
  <si>
    <t>　基本給の引き上げ</t>
    <rPh sb="1" eb="4">
      <t>キホンキュウ</t>
    </rPh>
    <rPh sb="5" eb="6">
      <t>ヒ</t>
    </rPh>
    <rPh sb="7" eb="8">
      <t>ア</t>
    </rPh>
    <phoneticPr fontId="32"/>
  </si>
  <si>
    <t>　毎月決まって支払われる手当の引き上げ（ベースアップ評価手当の増額など）</t>
    <rPh sb="1" eb="3">
      <t>マイゲツ</t>
    </rPh>
    <rPh sb="3" eb="4">
      <t>キ</t>
    </rPh>
    <rPh sb="7" eb="9">
      <t>シハラ</t>
    </rPh>
    <rPh sb="12" eb="14">
      <t>テアテ</t>
    </rPh>
    <rPh sb="15" eb="16">
      <t>ヒ</t>
    </rPh>
    <rPh sb="17" eb="18">
      <t>ア</t>
    </rPh>
    <phoneticPr fontId="32"/>
  </si>
  <si>
    <t>　一時金または特別手当</t>
    <rPh sb="1" eb="4">
      <t>イチジキン</t>
    </rPh>
    <rPh sb="7" eb="9">
      <t>トクベツ</t>
    </rPh>
    <rPh sb="9" eb="11">
      <t>テアテ</t>
    </rPh>
    <phoneticPr fontId="32"/>
  </si>
  <si>
    <t>以下、補助金を活用した、個別職種の賃金改善の内容について記載してください。
「厚生労働省の政策上の必要性」から把握するものであり、補助金の交付額には影響しません。職種ごとの賃金改善の総額と医療機関全体の賃金改善の総額が一致しなくても差し支えありません。</t>
    <rPh sb="0" eb="2">
      <t>イカ</t>
    </rPh>
    <rPh sb="3" eb="6">
      <t>ホジョキン</t>
    </rPh>
    <rPh sb="7" eb="9">
      <t>カツヨウ</t>
    </rPh>
    <rPh sb="12" eb="14">
      <t>コベツ</t>
    </rPh>
    <rPh sb="14" eb="16">
      <t>ショクシュ</t>
    </rPh>
    <rPh sb="17" eb="19">
      <t>チンギン</t>
    </rPh>
    <rPh sb="19" eb="21">
      <t>カイゼン</t>
    </rPh>
    <rPh sb="22" eb="24">
      <t>ナイヨウ</t>
    </rPh>
    <rPh sb="28" eb="30">
      <t>キサイ</t>
    </rPh>
    <rPh sb="39" eb="44">
      <t>コウセイロウドウショウ</t>
    </rPh>
    <rPh sb="45" eb="48">
      <t>セイサクジョウ</t>
    </rPh>
    <rPh sb="49" eb="52">
      <t>ヒツヨウセイ</t>
    </rPh>
    <rPh sb="55" eb="57">
      <t>ハアク</t>
    </rPh>
    <rPh sb="65" eb="68">
      <t>ホジョキン</t>
    </rPh>
    <rPh sb="69" eb="72">
      <t>コウフガク</t>
    </rPh>
    <rPh sb="74" eb="76">
      <t>エイキョウ</t>
    </rPh>
    <rPh sb="94" eb="98">
      <t>イリョウキカン</t>
    </rPh>
    <phoneticPr fontId="31"/>
  </si>
  <si>
    <t>開設者（法人等の名称）：</t>
    <rPh sb="0" eb="3">
      <t>カイセツシャ</t>
    </rPh>
    <rPh sb="4" eb="7">
      <t>ホウジントウ</t>
    </rPh>
    <rPh sb="8" eb="10">
      <t>メイショウ</t>
    </rPh>
    <phoneticPr fontId="32"/>
  </si>
  <si>
    <t>〇</t>
  </si>
  <si>
    <t>↓入力内容</t>
    <rPh sb="1" eb="3">
      <t>ニュウリョク</t>
    </rPh>
    <rPh sb="3" eb="5">
      <t>ナイヨウ</t>
    </rPh>
    <phoneticPr fontId="31"/>
  </si>
  <si>
    <t>具体例</t>
    <rPh sb="0" eb="3">
      <t>グタイレイ</t>
    </rPh>
    <phoneticPr fontId="31"/>
  </si>
  <si>
    <t>歯科衛生士
（４名）</t>
    <rPh sb="0" eb="5">
      <t>シカエイセイシ</t>
    </rPh>
    <rPh sb="8" eb="9">
      <t>メイ</t>
    </rPh>
    <phoneticPr fontId="31"/>
  </si>
  <si>
    <t>事務職員
（１名）</t>
    <rPh sb="0" eb="4">
      <t>ジムショクイン</t>
    </rPh>
    <rPh sb="7" eb="8">
      <t>メイ</t>
    </rPh>
    <phoneticPr fontId="31"/>
  </si>
  <si>
    <t>平均</t>
    <rPh sb="0" eb="2">
      <t>ヘイキン</t>
    </rPh>
    <phoneticPr fontId="31"/>
  </si>
  <si>
    <t>計算式</t>
    <rPh sb="0" eb="3">
      <t>ケイサンシキ</t>
    </rPh>
    <phoneticPr fontId="31"/>
  </si>
  <si>
    <t>基本給（引上げ前）</t>
    <rPh sb="0" eb="3">
      <t>キホンキュウ</t>
    </rPh>
    <rPh sb="4" eb="5">
      <t>ヒ</t>
    </rPh>
    <rPh sb="5" eb="6">
      <t>ア</t>
    </rPh>
    <rPh sb="7" eb="8">
      <t>マエ</t>
    </rPh>
    <phoneticPr fontId="31"/>
  </si>
  <si>
    <t>｛（35万×4人）＋（24万×1人）｝÷5人</t>
    <rPh sb="4" eb="5">
      <t>マン</t>
    </rPh>
    <rPh sb="7" eb="8">
      <t>ニン</t>
    </rPh>
    <rPh sb="13" eb="14">
      <t>ヨロズ</t>
    </rPh>
    <rPh sb="16" eb="17">
      <t>ニン</t>
    </rPh>
    <rPh sb="21" eb="22">
      <t>ニン</t>
    </rPh>
    <phoneticPr fontId="31"/>
  </si>
  <si>
    <t>引上げ額</t>
    <rPh sb="0" eb="1">
      <t>ヒ</t>
    </rPh>
    <rPh sb="1" eb="2">
      <t>ア</t>
    </rPh>
    <rPh sb="3" eb="4">
      <t>ガク</t>
    </rPh>
    <phoneticPr fontId="31"/>
  </si>
  <si>
    <t>｛（1.4万×4人）＋（0.96万×1人）｝÷5人</t>
    <rPh sb="5" eb="6">
      <t>マン</t>
    </rPh>
    <rPh sb="8" eb="9">
      <t>ニン</t>
    </rPh>
    <rPh sb="16" eb="17">
      <t>ヨロズ</t>
    </rPh>
    <rPh sb="19" eb="20">
      <t>ニン</t>
    </rPh>
    <rPh sb="24" eb="25">
      <t>ニン</t>
    </rPh>
    <phoneticPr fontId="31"/>
  </si>
  <si>
    <t>引上げ割合</t>
    <rPh sb="0" eb="2">
      <t>ヒキア</t>
    </rPh>
    <rPh sb="3" eb="5">
      <t>ワリアイ</t>
    </rPh>
    <phoneticPr fontId="31"/>
  </si>
  <si>
    <t>引上げ額（2％超）</t>
    <rPh sb="0" eb="1">
      <t>ヒ</t>
    </rPh>
    <rPh sb="1" eb="2">
      <t>ア</t>
    </rPh>
    <rPh sb="3" eb="4">
      <t>ガク</t>
    </rPh>
    <rPh sb="7" eb="8">
      <t>チョウ</t>
    </rPh>
    <phoneticPr fontId="31"/>
  </si>
  <si>
    <t>｛（7,000×4）＋（4,800×1）｝÷5人</t>
    <rPh sb="23" eb="24">
      <t>ニン</t>
    </rPh>
    <phoneticPr fontId="31"/>
  </si>
  <si>
    <t>引上げ割合（2％超）</t>
    <rPh sb="0" eb="2">
      <t>ヒキア</t>
    </rPh>
    <rPh sb="3" eb="5">
      <t>ワリアイ</t>
    </rPh>
    <rPh sb="8" eb="9">
      <t>チョウ</t>
    </rPh>
    <phoneticPr fontId="31"/>
  </si>
  <si>
    <r>
      <t>（別紙２－２）</t>
    </r>
    <r>
      <rPr>
        <b/>
        <sz val="14"/>
        <color rgb="FFFF0000"/>
        <rFont val="BIZ UDゴシック"/>
        <family val="3"/>
        <charset val="128"/>
      </rPr>
      <t>※歯科診療所（複数施設・法人単位）の報告（有床・無床も同じ様式）</t>
    </r>
    <rPh sb="8" eb="10">
      <t>シカ</t>
    </rPh>
    <rPh sb="10" eb="12">
      <t>シンリョウ</t>
    </rPh>
    <rPh sb="12" eb="13">
      <t>ジョ</t>
    </rPh>
    <rPh sb="14" eb="16">
      <t>フクスウ</t>
    </rPh>
    <rPh sb="16" eb="18">
      <t>シセツ</t>
    </rPh>
    <rPh sb="19" eb="21">
      <t>ホウジン</t>
    </rPh>
    <rPh sb="21" eb="23">
      <t>タンイ</t>
    </rPh>
    <rPh sb="25" eb="27">
      <t>ホウコク</t>
    </rPh>
    <rPh sb="28" eb="30">
      <t>ユウショウ</t>
    </rPh>
    <rPh sb="31" eb="33">
      <t>ムショウ</t>
    </rPh>
    <rPh sb="34" eb="35">
      <t>オナ</t>
    </rPh>
    <rPh sb="36" eb="38">
      <t>ヨウシキ</t>
    </rPh>
    <phoneticPr fontId="32"/>
  </si>
  <si>
    <r>
      <t>入力欄　（職員・職種・役職によって異なる場合は、</t>
    </r>
    <r>
      <rPr>
        <b/>
        <sz val="11"/>
        <color rgb="FFFF0000"/>
        <rFont val="BIZ UDゴシック"/>
        <family val="3"/>
        <charset val="128"/>
      </rPr>
      <t>総額を変えずに、かつ対象職員全員が同じ金額だけ改善された場合に計算しなおして入力してください</t>
    </r>
    <r>
      <rPr>
        <b/>
        <sz val="11"/>
        <color theme="1"/>
        <rFont val="BIZ UDゴシック"/>
        <family val="3"/>
        <charset val="128"/>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1"/>
  </si>
  <si>
    <r>
      <rPr>
        <b/>
        <sz val="11"/>
        <color rgb="FFFF0000"/>
        <rFont val="BIZ UDゴシック"/>
        <family val="3"/>
        <charset val="128"/>
      </rPr>
      <t xml:space="preserve">（補助金を充て、算出可能な場合のみ記載）
</t>
    </r>
    <r>
      <rPr>
        <b/>
        <sz val="11"/>
        <color theme="1"/>
        <rFont val="BIZ UDゴシック"/>
        <family val="3"/>
        <charset val="128"/>
      </rPr>
      <t>　基本給や毎月決まって支払われる手当の引き上げに伴う賞与、時間外手当、法定福利費（事業主負担分のみ）等の増加分に用いた金額（算出が難しいは上記に含めてください。）</t>
    </r>
    <rPh sb="1" eb="4">
      <t>ホジョキン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2"/>
  </si>
  <si>
    <r>
      <t>令和７年度に2.0％を上回るベースアップをすでに実施していた場合で、令和７年12月から令和８年５月までの間の当該2.0％を上回る部分に補助金を充てる場合は、別紙にて算定した金額を、上記と別に含めることが可能</t>
    </r>
    <r>
      <rPr>
        <b/>
        <sz val="14"/>
        <color rgb="FFFF0000"/>
        <rFont val="BIZ UDゴシック"/>
        <family val="3"/>
        <charset val="128"/>
      </rPr>
      <t>（割合で引き上げた場合は別紙に入力）</t>
    </r>
    <rPh sb="67" eb="70">
      <t>ホジョキン</t>
    </rPh>
    <rPh sb="71" eb="72">
      <t>ア</t>
    </rPh>
    <rPh sb="74" eb="76">
      <t>バアイ</t>
    </rPh>
    <rPh sb="86" eb="88">
      <t>キンガク</t>
    </rPh>
    <rPh sb="90" eb="92">
      <t>ジョウキ</t>
    </rPh>
    <phoneticPr fontId="31"/>
  </si>
  <si>
    <r>
      <t>歯科衛生士の賃金改善の内容</t>
    </r>
    <r>
      <rPr>
        <b/>
        <sz val="18"/>
        <color rgb="FFFF0000"/>
        <rFont val="BIZ UDゴシック"/>
        <family val="3"/>
        <charset val="128"/>
      </rPr>
      <t>（参考）</t>
    </r>
    <rPh sb="0" eb="2">
      <t>シカ</t>
    </rPh>
    <rPh sb="2" eb="5">
      <t>エイセイシ</t>
    </rPh>
    <rPh sb="6" eb="8">
      <t>チンギン</t>
    </rPh>
    <rPh sb="8" eb="10">
      <t>カイゼン</t>
    </rPh>
    <rPh sb="11" eb="13">
      <t>ナイヨウ</t>
    </rPh>
    <phoneticPr fontId="31"/>
  </si>
  <si>
    <r>
      <t>事務職員の賃金改善の内容</t>
    </r>
    <r>
      <rPr>
        <b/>
        <sz val="18"/>
        <color rgb="FFFF0000"/>
        <rFont val="BIZ UDゴシック"/>
        <family val="3"/>
        <charset val="128"/>
      </rPr>
      <t>（参考）</t>
    </r>
    <rPh sb="0" eb="2">
      <t>ジム</t>
    </rPh>
    <rPh sb="2" eb="4">
      <t>ショクイン</t>
    </rPh>
    <rPh sb="5" eb="7">
      <t>チンギン</t>
    </rPh>
    <rPh sb="7" eb="9">
      <t>カイゼン</t>
    </rPh>
    <rPh sb="10" eb="12">
      <t>ナイヨウ</t>
    </rPh>
    <phoneticPr fontId="31"/>
  </si>
  <si>
    <r>
      <t>40歳未満の勤務医師、勤務歯科医師の賃金改善の内容</t>
    </r>
    <r>
      <rPr>
        <b/>
        <sz val="16"/>
        <color rgb="FFFF0000"/>
        <rFont val="BIZ UDゴシック"/>
        <family val="3"/>
        <charset val="128"/>
      </rPr>
      <t>（参考）</t>
    </r>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1"/>
  </si>
  <si>
    <r>
      <t>看護職員等（保健師、助産師、看護師及び准看護師）の賃金改善の内容</t>
    </r>
    <r>
      <rPr>
        <b/>
        <sz val="16"/>
        <color rgb="FFFF0000"/>
        <rFont val="BIZ UDゴシック"/>
        <family val="3"/>
        <charset val="128"/>
      </rPr>
      <t>（参考）</t>
    </r>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1"/>
  </si>
  <si>
    <r>
      <t>（上記職種以外の職員）
その他職員の賃金改善の内容</t>
    </r>
    <r>
      <rPr>
        <b/>
        <sz val="16"/>
        <color rgb="FFFF0000"/>
        <rFont val="BIZ UDゴシック"/>
        <family val="3"/>
        <charset val="128"/>
      </rPr>
      <t>（参考）</t>
    </r>
    <r>
      <rPr>
        <b/>
        <sz val="12"/>
        <color theme="1"/>
        <rFont val="BIZ UDゴシック"/>
        <family val="3"/>
        <charset val="128"/>
      </rPr>
      <t xml:space="preserve">
</t>
    </r>
    <r>
      <rPr>
        <b/>
        <sz val="12"/>
        <color rgb="FFFF0000"/>
        <rFont val="BIZ UDゴシック"/>
        <family val="3"/>
        <charset val="128"/>
      </rPr>
      <t>※上記職種以外の職種の賃金改善状況（補助金を活用したもの）を記載してください。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rPh sb="48" eb="51">
      <t>ホジョキン</t>
    </rPh>
    <phoneticPr fontId="31"/>
  </si>
  <si>
    <t>（１施設目</t>
    <rPh sb="2" eb="5">
      <t>シセツメ</t>
    </rPh>
    <phoneticPr fontId="31"/>
  </si>
  <si>
    <t>：</t>
    <phoneticPr fontId="31"/>
  </si>
  <si>
    <t>）</t>
    <phoneticPr fontId="31"/>
  </si>
  <si>
    <t>（２施設目</t>
    <rPh sb="2" eb="5">
      <t>シセツメ</t>
    </rPh>
    <phoneticPr fontId="31"/>
  </si>
  <si>
    <r>
      <t xml:space="preserve">（別紙）
</t>
    </r>
    <r>
      <rPr>
        <b/>
        <sz val="14"/>
        <color rgb="FFFF0000"/>
        <rFont val="BIZ UDゴシック"/>
        <family val="3"/>
        <charset val="128"/>
      </rPr>
      <t>※歯科診療所（複数施設・法人単位）の報告（有床・無床も同じ様式）</t>
    </r>
    <rPh sb="1" eb="3">
      <t>ベッシ</t>
    </rPh>
    <rPh sb="6" eb="8">
      <t>シカ</t>
    </rPh>
    <rPh sb="8" eb="10">
      <t>シンリョウ</t>
    </rPh>
    <rPh sb="10" eb="11">
      <t>ジョ</t>
    </rPh>
    <rPh sb="12" eb="14">
      <t>フクスウ</t>
    </rPh>
    <rPh sb="14" eb="16">
      <t>シセツ</t>
    </rPh>
    <rPh sb="17" eb="19">
      <t>ホウジン</t>
    </rPh>
    <rPh sb="19" eb="21">
      <t>タンイ</t>
    </rPh>
    <rPh sb="23" eb="25">
      <t>ホウコク</t>
    </rPh>
    <rPh sb="26" eb="28">
      <t>ユウショウ</t>
    </rPh>
    <rPh sb="29" eb="31">
      <t>ムショウ</t>
    </rPh>
    <rPh sb="32" eb="33">
      <t>オナ</t>
    </rPh>
    <rPh sb="34" eb="36">
      <t>ヨウシキ</t>
    </rPh>
    <phoneticPr fontId="32"/>
  </si>
  <si>
    <r>
      <t xml:space="preserve">【2.0超部分に充てる場合の算定シート】
</t>
    </r>
    <r>
      <rPr>
        <b/>
        <sz val="11"/>
        <color rgb="FFFF0000"/>
        <rFont val="BIZ UDゴシック"/>
        <family val="3"/>
        <charset val="128"/>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1"/>
  </si>
  <si>
    <r>
      <t>　令和７年度の対象職員の</t>
    </r>
    <r>
      <rPr>
        <b/>
        <sz val="11"/>
        <color rgb="FFFF0000"/>
        <rFont val="BIZ UDゴシック"/>
        <family val="3"/>
        <charset val="128"/>
      </rPr>
      <t>基本給の引き上げ分について</t>
    </r>
    <r>
      <rPr>
        <b/>
        <sz val="11"/>
        <color theme="1"/>
        <rFont val="BIZ UDゴシック"/>
        <family val="3"/>
        <charset val="128"/>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1"/>
  </si>
  <si>
    <r>
      <t>　令和７年度の対象職員の</t>
    </r>
    <r>
      <rPr>
        <b/>
        <sz val="11"/>
        <color rgb="FFFF0000"/>
        <rFont val="BIZ UDゴシック"/>
        <family val="3"/>
        <charset val="128"/>
      </rPr>
      <t>毎月決まって支払われる手当の引き上げ分について</t>
    </r>
    <r>
      <rPr>
        <b/>
        <sz val="11"/>
        <color theme="1"/>
        <rFont val="BIZ UDゴシック"/>
        <family val="3"/>
        <charset val="128"/>
      </rPr>
      <t>、令和７年３月31日時点の賃金水準と比較して2.0％を上回って実施している場合は、令和７年12月から令和８年５月までの間の当該2.0％を上回る部分</t>
    </r>
    <rPh sb="30" eb="31">
      <t>ブン</t>
    </rPh>
    <phoneticPr fontId="31"/>
  </si>
  <si>
    <t>医療法人社団　○○○○○○</t>
    <rPh sb="0" eb="6">
      <t>イリョウホウジンシャダン</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</si>
</sst>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quot;人&quot;"/>
    <numFmt numFmtId="178" formatCode="0.0%"/>
    <numFmt numFmtId="179" formatCode="#,##0&quot;ヶ月分&quot;"/>
    <numFmt numFmtId="180" formatCode="#,##0&quot;ヶ月&quot;"/>
    <numFmt numFmtId="181" formatCode="#,##0&quot;床&quot;"/>
    <numFmt numFmtId="182" formatCode="#,##0&quot;施設&quot;"/>
  </numFmts>
  <fonts count="5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b/>
      <sz val="9"/>
      <color indexed="81"/>
      <name val="MS P ゴシック"/>
      <family val="3"/>
      <charset val="128"/>
    </font>
    <font>
      <sz val="6"/>
      <name val="MS Gothic"/>
      <family val="2"/>
      <charset val="128"/>
    </font>
    <font>
      <b/>
      <sz val="14"/>
      <color theme="1"/>
      <name val="BIZ UDゴシック"/>
      <family val="3"/>
      <charset val="128"/>
    </font>
    <font>
      <b/>
      <sz val="14"/>
      <color rgb="FFFF0000"/>
      <name val="BIZ UDゴシック"/>
      <family val="3"/>
      <charset val="128"/>
    </font>
    <font>
      <sz val="11"/>
      <color theme="1"/>
      <name val="BIZ UDゴシック"/>
      <family val="3"/>
      <charset val="128"/>
    </font>
    <font>
      <u/>
      <sz val="12"/>
      <color theme="1"/>
      <name val="BIZ UDゴシック"/>
      <family val="3"/>
      <charset val="128"/>
    </font>
    <font>
      <b/>
      <sz val="18"/>
      <color theme="1"/>
      <name val="BIZ UDゴシック"/>
      <family val="3"/>
      <charset val="128"/>
    </font>
    <font>
      <b/>
      <sz val="12"/>
      <color theme="1"/>
      <name val="BIZ UDゴシック"/>
      <family val="3"/>
      <charset val="128"/>
    </font>
    <font>
      <b/>
      <u/>
      <sz val="13"/>
      <color theme="1"/>
      <name val="BIZ UDゴシック"/>
      <family val="3"/>
      <charset val="128"/>
    </font>
    <font>
      <b/>
      <u/>
      <sz val="12"/>
      <color theme="1"/>
      <name val="BIZ UDゴシック"/>
      <family val="3"/>
      <charset val="128"/>
    </font>
    <font>
      <b/>
      <u/>
      <sz val="14"/>
      <color theme="1"/>
      <name val="BIZ UDゴシック"/>
      <family val="3"/>
      <charset val="128"/>
    </font>
    <font>
      <b/>
      <sz val="11"/>
      <color theme="1"/>
      <name val="BIZ UDゴシック"/>
      <family val="3"/>
      <charset val="128"/>
    </font>
    <font>
      <b/>
      <sz val="11"/>
      <color rgb="FFFF0000"/>
      <name val="BIZ UDゴシック"/>
      <family val="3"/>
      <charset val="128"/>
    </font>
    <font>
      <b/>
      <sz val="18"/>
      <color rgb="FFFF0000"/>
      <name val="BIZ UDゴシック"/>
      <family val="3"/>
      <charset val="128"/>
    </font>
    <font>
      <b/>
      <sz val="16"/>
      <color theme="1"/>
      <name val="BIZ UDゴシック"/>
      <family val="3"/>
      <charset val="128"/>
    </font>
    <font>
      <b/>
      <sz val="16"/>
      <color rgb="FFFF0000"/>
      <name val="BIZ UDゴシック"/>
      <family val="3"/>
      <charset val="128"/>
    </font>
    <font>
      <b/>
      <sz val="12"/>
      <color rgb="FFFF0000"/>
      <name val="BIZ UDゴシック"/>
      <family val="3"/>
      <charset val="128"/>
    </font>
    <font>
      <sz val="14"/>
      <color theme="1"/>
      <name val="BIZ UDゴシック"/>
      <family val="3"/>
      <charset val="128"/>
    </font>
    <font>
      <sz val="12"/>
      <color theme="1"/>
      <name val="BIZ UDゴシック"/>
      <family val="3"/>
      <charset val="128"/>
    </font>
    <font>
      <b/>
      <u/>
      <sz val="16"/>
      <color theme="1"/>
      <name val="BIZ UDゴシック"/>
      <family val="3"/>
      <charset val="128"/>
    </font>
  </fonts>
  <fills count="4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rgb="FFFFFF99"/>
        <bgColor indexed="64"/>
      </patternFill>
    </fill>
  </fills>
  <borders count="7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dotted">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top style="hair">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diagonalUp="1">
      <left style="medium">
        <color indexed="64"/>
      </left>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s>
  <cellStyleXfs count="77">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6" fillId="0" borderId="0" applyNumberFormat="0" applyFill="0" applyBorder="0" applyAlignment="0" applyProtection="0">
      <alignment vertical="center"/>
    </xf>
    <xf numFmtId="0" fontId="17" fillId="26" borderId="7" applyNumberFormat="0" applyAlignment="0" applyProtection="0">
      <alignment vertical="center"/>
    </xf>
    <xf numFmtId="0" fontId="18" fillId="27" borderId="0" applyNumberFormat="0" applyBorder="0" applyAlignment="0" applyProtection="0">
      <alignment vertical="center"/>
    </xf>
    <xf numFmtId="0" fontId="14" fillId="28" borderId="8" applyNumberFormat="0" applyFont="0" applyAlignment="0" applyProtection="0">
      <alignment vertical="center"/>
    </xf>
    <xf numFmtId="0" fontId="19" fillId="0" borderId="9" applyNumberFormat="0" applyFill="0" applyAlignment="0" applyProtection="0">
      <alignment vertical="center"/>
    </xf>
    <xf numFmtId="0" fontId="20" fillId="29" borderId="0" applyNumberFormat="0" applyBorder="0" applyAlignment="0" applyProtection="0">
      <alignment vertical="center"/>
    </xf>
    <xf numFmtId="0" fontId="21" fillId="30" borderId="10" applyNumberFormat="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30" borderId="15" applyNumberFormat="0" applyAlignment="0" applyProtection="0">
      <alignment vertical="center"/>
    </xf>
    <xf numFmtId="0" fontId="28" fillId="0" borderId="0" applyNumberFormat="0" applyFill="0" applyBorder="0" applyAlignment="0" applyProtection="0">
      <alignment vertical="center"/>
    </xf>
    <xf numFmtId="0" fontId="29" fillId="31" borderId="10" applyNumberFormat="0" applyAlignment="0" applyProtection="0">
      <alignment vertical="center"/>
    </xf>
    <xf numFmtId="0" fontId="30" fillId="32" borderId="0" applyNumberFormat="0" applyBorder="0" applyAlignment="0" applyProtection="0">
      <alignment vertical="center"/>
    </xf>
    <xf numFmtId="0" fontId="13" fillId="0" borderId="0">
      <alignment vertical="center"/>
    </xf>
    <xf numFmtId="0" fontId="12" fillId="0" borderId="0">
      <alignment vertical="center"/>
    </xf>
    <xf numFmtId="0" fontId="33" fillId="0" borderId="0"/>
    <xf numFmtId="38" fontId="33" fillId="0" borderId="0" applyFont="0" applyFill="0" applyBorder="0" applyAlignment="0" applyProtection="0"/>
    <xf numFmtId="0" fontId="35" fillId="0" borderId="0"/>
    <xf numFmtId="38" fontId="35" fillId="0" borderId="0" applyFont="0" applyFill="0" applyBorder="0" applyAlignment="0" applyProtection="0">
      <alignment vertical="center"/>
    </xf>
    <xf numFmtId="0" fontId="14" fillId="0" borderId="0">
      <alignment vertical="center"/>
    </xf>
    <xf numFmtId="0" fontId="14" fillId="0" borderId="0">
      <alignment vertical="center"/>
    </xf>
    <xf numFmtId="0" fontId="34" fillId="0" borderId="0">
      <alignment vertical="center"/>
    </xf>
    <xf numFmtId="38" fontId="14" fillId="0" borderId="0" applyFont="0" applyFill="0" applyBorder="0" applyAlignment="0" applyProtection="0">
      <alignment vertical="center"/>
    </xf>
    <xf numFmtId="0" fontId="36" fillId="0" borderId="0">
      <alignment vertical="center"/>
    </xf>
    <xf numFmtId="0" fontId="11" fillId="0" borderId="0">
      <alignment vertical="center"/>
    </xf>
    <xf numFmtId="38" fontId="11" fillId="0" borderId="0" applyFont="0" applyFill="0" applyBorder="0" applyAlignment="0" applyProtection="0">
      <alignment vertical="center"/>
    </xf>
    <xf numFmtId="0" fontId="36" fillId="0" borderId="0"/>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38" fontId="1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14" fillId="0" borderId="0" applyFont="0" applyFill="0" applyBorder="0" applyAlignment="0" applyProtection="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256">
    <xf numFmtId="0" fontId="0" fillId="0" borderId="0" xfId="0">
      <alignment vertical="center"/>
    </xf>
    <xf numFmtId="0" fontId="9" fillId="0" borderId="0" xfId="57">
      <alignment vertical="center"/>
    </xf>
    <xf numFmtId="0" fontId="37" fillId="33" borderId="22" xfId="58" applyFont="1" applyFill="1" applyBorder="1">
      <alignment vertical="center"/>
    </xf>
    <xf numFmtId="0" fontId="8" fillId="34" borderId="21" xfId="58" applyFill="1" applyBorder="1">
      <alignment vertical="center"/>
    </xf>
    <xf numFmtId="0" fontId="8" fillId="0" borderId="0" xfId="58">
      <alignment vertical="center"/>
    </xf>
    <xf numFmtId="0" fontId="26" fillId="37" borderId="5" xfId="69" applyFont="1" applyFill="1" applyBorder="1" applyAlignment="1">
      <alignment vertical="center" wrapText="1"/>
    </xf>
    <xf numFmtId="0" fontId="26" fillId="35" borderId="5" xfId="69" applyFont="1" applyFill="1" applyBorder="1" applyAlignment="1">
      <alignment horizontal="center" vertical="center" wrapText="1"/>
    </xf>
    <xf numFmtId="0" fontId="26" fillId="0" borderId="5" xfId="69" applyFont="1" applyBorder="1" applyAlignment="1">
      <alignment vertical="center" wrapText="1"/>
    </xf>
    <xf numFmtId="0" fontId="26" fillId="36" borderId="3" xfId="69" applyFont="1" applyFill="1" applyBorder="1" applyAlignment="1">
      <alignment vertical="center" wrapText="1"/>
    </xf>
    <xf numFmtId="0" fontId="26" fillId="0" borderId="0" xfId="58" applyFont="1" applyAlignment="1">
      <alignment vertical="center" wrapText="1"/>
    </xf>
    <xf numFmtId="0" fontId="26" fillId="36" borderId="20" xfId="58" applyFont="1" applyFill="1" applyBorder="1" applyAlignment="1">
      <alignment vertical="center" wrapText="1"/>
    </xf>
    <xf numFmtId="0" fontId="26" fillId="36" borderId="18" xfId="58" applyFont="1" applyFill="1" applyBorder="1" applyAlignment="1">
      <alignment vertical="center" wrapText="1"/>
    </xf>
    <xf numFmtId="0" fontId="26" fillId="36" borderId="17" xfId="58" applyFont="1" applyFill="1" applyBorder="1" applyAlignment="1">
      <alignment vertical="center" wrapText="1"/>
    </xf>
    <xf numFmtId="0" fontId="40" fillId="39" borderId="0" xfId="74" applyFont="1" applyFill="1">
      <alignment vertical="center"/>
    </xf>
    <xf numFmtId="0" fontId="40" fillId="39" borderId="0" xfId="74" applyFont="1" applyFill="1" applyAlignment="1">
      <alignment horizontal="center" vertical="center"/>
    </xf>
    <xf numFmtId="0" fontId="42" fillId="39" borderId="0" xfId="74" applyFont="1" applyFill="1">
      <alignment vertical="center"/>
    </xf>
    <xf numFmtId="0" fontId="42" fillId="39" borderId="0" xfId="74" applyFont="1" applyFill="1" applyAlignment="1">
      <alignment horizontal="center" vertical="center"/>
    </xf>
    <xf numFmtId="0" fontId="43" fillId="39" borderId="0" xfId="74" applyFont="1" applyFill="1" applyProtection="1">
      <alignment vertical="center"/>
      <protection locked="0"/>
    </xf>
    <xf numFmtId="0" fontId="43" fillId="39" borderId="0" xfId="74" applyFont="1" applyFill="1" applyAlignment="1" applyProtection="1">
      <alignment horizontal="right" vertical="center"/>
      <protection locked="0"/>
    </xf>
    <xf numFmtId="0" fontId="43" fillId="37" borderId="0" xfId="75" applyFont="1" applyFill="1" applyAlignment="1">
      <alignment horizontal="right" vertical="center"/>
    </xf>
    <xf numFmtId="0" fontId="42" fillId="0" borderId="0" xfId="74" applyFont="1">
      <alignment vertical="center"/>
    </xf>
    <xf numFmtId="0" fontId="44" fillId="37" borderId="0" xfId="75" applyFont="1" applyFill="1" applyAlignment="1">
      <alignment horizontal="center" vertical="center"/>
    </xf>
    <xf numFmtId="0" fontId="44" fillId="39" borderId="0" xfId="75" applyFont="1" applyFill="1" applyAlignment="1">
      <alignment horizontal="center" vertical="center" wrapText="1"/>
    </xf>
    <xf numFmtId="0" fontId="44" fillId="39" borderId="0" xfId="75" applyFont="1" applyFill="1" applyAlignment="1">
      <alignment horizontal="center" vertical="center"/>
    </xf>
    <xf numFmtId="0" fontId="45" fillId="36" borderId="39" xfId="75" applyFont="1" applyFill="1" applyBorder="1" applyAlignment="1">
      <alignment horizontal="center" vertical="center"/>
    </xf>
    <xf numFmtId="0" fontId="45" fillId="37" borderId="0" xfId="75" applyFont="1" applyFill="1" applyAlignment="1">
      <alignment horizontal="center" vertical="center"/>
    </xf>
    <xf numFmtId="0" fontId="42" fillId="0" borderId="0" xfId="75" applyFont="1">
      <alignment vertical="center"/>
    </xf>
    <xf numFmtId="0" fontId="46" fillId="39" borderId="0" xfId="75" applyFont="1" applyFill="1" applyProtection="1">
      <alignment vertical="center"/>
      <protection locked="0"/>
    </xf>
    <xf numFmtId="0" fontId="47" fillId="39" borderId="0" xfId="74" applyFont="1" applyFill="1" applyAlignment="1" applyProtection="1">
      <alignment horizontal="center" vertical="center"/>
      <protection locked="0"/>
    </xf>
    <xf numFmtId="0" fontId="48" fillId="36" borderId="0" xfId="74" applyFont="1" applyFill="1" applyAlignment="1" applyProtection="1">
      <alignment horizontal="right" vertical="center"/>
      <protection locked="0"/>
    </xf>
    <xf numFmtId="0" fontId="46" fillId="39" borderId="0" xfId="74" applyFont="1" applyFill="1" applyProtection="1">
      <alignment vertical="center"/>
      <protection locked="0"/>
    </xf>
    <xf numFmtId="176" fontId="47" fillId="36" borderId="0" xfId="68" applyNumberFormat="1" applyFont="1" applyFill="1" applyAlignment="1" applyProtection="1">
      <alignment horizontal="right" vertical="center"/>
    </xf>
    <xf numFmtId="176" fontId="48" fillId="37" borderId="0" xfId="68" applyNumberFormat="1" applyFont="1" applyFill="1" applyBorder="1" applyAlignment="1" applyProtection="1">
      <alignment horizontal="right" vertical="center" shrinkToFit="1"/>
    </xf>
    <xf numFmtId="176" fontId="47" fillId="36" borderId="0" xfId="68" applyNumberFormat="1" applyFont="1" applyFill="1" applyAlignment="1" applyProtection="1">
      <alignment horizontal="right" vertical="center"/>
      <protection locked="0"/>
    </xf>
    <xf numFmtId="0" fontId="46" fillId="39" borderId="0" xfId="74" applyFont="1" applyFill="1">
      <alignment vertical="center"/>
    </xf>
    <xf numFmtId="0" fontId="47" fillId="0" borderId="0" xfId="74" applyFont="1" applyProtection="1">
      <alignment vertical="center"/>
      <protection locked="0"/>
    </xf>
    <xf numFmtId="0" fontId="47" fillId="0" borderId="0" xfId="74" applyFont="1" applyAlignment="1" applyProtection="1">
      <alignment horizontal="center" vertical="center"/>
      <protection locked="0"/>
    </xf>
    <xf numFmtId="176" fontId="47" fillId="36" borderId="0" xfId="74" applyNumberFormat="1" applyFont="1" applyFill="1" applyAlignment="1" applyProtection="1">
      <alignment horizontal="right" vertical="center"/>
      <protection locked="0"/>
    </xf>
    <xf numFmtId="176" fontId="47" fillId="37" borderId="0" xfId="68" applyNumberFormat="1" applyFont="1" applyFill="1" applyBorder="1" applyAlignment="1" applyProtection="1">
      <alignment horizontal="right" vertical="center"/>
    </xf>
    <xf numFmtId="0" fontId="49" fillId="38" borderId="5" xfId="75" applyFont="1" applyFill="1" applyBorder="1" applyAlignment="1">
      <alignment horizontal="center" vertical="center" wrapText="1"/>
    </xf>
    <xf numFmtId="0" fontId="44" fillId="37" borderId="5" xfId="75" applyFont="1" applyFill="1" applyBorder="1" applyAlignment="1">
      <alignment horizontal="center" vertical="top" wrapText="1"/>
    </xf>
    <xf numFmtId="0" fontId="49" fillId="37" borderId="5" xfId="75" applyFont="1" applyFill="1" applyBorder="1" applyAlignment="1">
      <alignment horizontal="center" vertical="top" wrapText="1"/>
    </xf>
    <xf numFmtId="0" fontId="44" fillId="37" borderId="40" xfId="75" applyFont="1" applyFill="1" applyBorder="1" applyAlignment="1">
      <alignment horizontal="center" vertical="center" wrapText="1"/>
    </xf>
    <xf numFmtId="0" fontId="49" fillId="0" borderId="5" xfId="75" applyFont="1" applyBorder="1" applyAlignment="1">
      <alignment vertical="center" wrapText="1"/>
    </xf>
    <xf numFmtId="177" fontId="40" fillId="35" borderId="5" xfId="75" applyNumberFormat="1" applyFont="1" applyFill="1" applyBorder="1" applyAlignment="1" applyProtection="1">
      <alignment horizontal="center" vertical="center" wrapText="1"/>
      <protection locked="0"/>
    </xf>
    <xf numFmtId="176" fontId="40" fillId="35" borderId="5" xfId="75" applyNumberFormat="1" applyFont="1" applyFill="1" applyBorder="1" applyAlignment="1" applyProtection="1">
      <alignment horizontal="center" vertical="center" wrapText="1"/>
      <protection locked="0"/>
    </xf>
    <xf numFmtId="180" fontId="40" fillId="35" borderId="5" xfId="75" applyNumberFormat="1" applyFont="1" applyFill="1" applyBorder="1" applyAlignment="1" applyProtection="1">
      <alignment horizontal="center" vertical="center" wrapText="1"/>
      <protection locked="0"/>
    </xf>
    <xf numFmtId="0" fontId="49" fillId="39" borderId="3" xfId="75" applyFont="1" applyFill="1" applyBorder="1" applyAlignment="1">
      <alignment vertical="center" wrapText="1"/>
    </xf>
    <xf numFmtId="177" fontId="49" fillId="39" borderId="1" xfId="75" applyNumberFormat="1" applyFont="1" applyFill="1" applyBorder="1" applyAlignment="1">
      <alignment horizontal="center" vertical="center" wrapText="1"/>
    </xf>
    <xf numFmtId="176" fontId="49" fillId="39" borderId="1" xfId="75" applyNumberFormat="1" applyFont="1" applyFill="1" applyBorder="1" applyAlignment="1">
      <alignment horizontal="center" vertical="center" wrapText="1"/>
    </xf>
    <xf numFmtId="180" fontId="49" fillId="39" borderId="2" xfId="75" applyNumberFormat="1" applyFont="1" applyFill="1" applyBorder="1" applyAlignment="1">
      <alignment horizontal="center" vertical="center" wrapText="1"/>
    </xf>
    <xf numFmtId="176" fontId="40" fillId="0" borderId="5" xfId="75" applyNumberFormat="1" applyFont="1" applyBorder="1" applyAlignment="1">
      <alignment horizontal="center" vertical="center" wrapText="1"/>
    </xf>
    <xf numFmtId="0" fontId="44" fillId="37" borderId="41" xfId="75" applyFont="1" applyFill="1" applyBorder="1" applyAlignment="1">
      <alignment horizontal="center" vertical="top" wrapText="1"/>
    </xf>
    <xf numFmtId="176" fontId="40" fillId="37" borderId="40" xfId="75" applyNumberFormat="1" applyFont="1" applyFill="1" applyBorder="1" applyAlignment="1">
      <alignment horizontal="center" vertical="center" wrapText="1"/>
    </xf>
    <xf numFmtId="179" fontId="49" fillId="35" borderId="5" xfId="75" applyNumberFormat="1" applyFont="1" applyFill="1" applyBorder="1" applyAlignment="1" applyProtection="1">
      <alignment horizontal="center" vertical="center" wrapText="1"/>
      <protection locked="0"/>
    </xf>
    <xf numFmtId="179" fontId="49" fillId="39" borderId="2" xfId="75" applyNumberFormat="1" applyFont="1" applyFill="1" applyBorder="1" applyAlignment="1">
      <alignment horizontal="center" vertical="center" wrapText="1"/>
    </xf>
    <xf numFmtId="176" fontId="40" fillId="0" borderId="5" xfId="74" applyNumberFormat="1" applyFont="1" applyBorder="1" applyAlignment="1">
      <alignment horizontal="center" vertical="center" wrapText="1"/>
    </xf>
    <xf numFmtId="176" fontId="40" fillId="37" borderId="42" xfId="75" applyNumberFormat="1" applyFont="1" applyFill="1" applyBorder="1" applyAlignment="1">
      <alignment horizontal="center" vertical="center" wrapText="1"/>
    </xf>
    <xf numFmtId="0" fontId="44" fillId="37" borderId="5" xfId="75" applyFont="1" applyFill="1" applyBorder="1" applyAlignment="1">
      <alignment vertical="center" wrapText="1"/>
    </xf>
    <xf numFmtId="0" fontId="49" fillId="37" borderId="5" xfId="75" applyFont="1" applyFill="1" applyBorder="1" applyAlignment="1">
      <alignment horizontal="center" vertical="center" wrapText="1"/>
    </xf>
    <xf numFmtId="0" fontId="41" fillId="37" borderId="0" xfId="75" applyFont="1" applyFill="1" applyAlignment="1">
      <alignment horizontal="center" vertical="center" wrapText="1"/>
    </xf>
    <xf numFmtId="0" fontId="44" fillId="37" borderId="41" xfId="75" applyFont="1" applyFill="1" applyBorder="1" applyAlignment="1">
      <alignment horizontal="center" vertical="center" wrapText="1"/>
    </xf>
    <xf numFmtId="0" fontId="52" fillId="37" borderId="5" xfId="75" applyFont="1" applyFill="1" applyBorder="1" applyAlignment="1">
      <alignment vertical="center" wrapText="1"/>
    </xf>
    <xf numFmtId="0" fontId="42" fillId="0" borderId="0" xfId="74" applyFont="1" applyAlignment="1">
      <alignment horizontal="center" vertical="center"/>
    </xf>
    <xf numFmtId="0" fontId="55" fillId="0" borderId="0" xfId="74" applyFont="1" applyAlignment="1" applyProtection="1">
      <alignment horizontal="center" vertical="center"/>
      <protection locked="0"/>
    </xf>
    <xf numFmtId="0" fontId="55" fillId="0" borderId="0" xfId="74" applyFont="1" applyProtection="1">
      <alignment vertical="center"/>
      <protection locked="0"/>
    </xf>
    <xf numFmtId="0" fontId="55" fillId="0" borderId="0" xfId="74" applyFont="1">
      <alignment vertical="center"/>
    </xf>
    <xf numFmtId="0" fontId="42" fillId="37" borderId="0" xfId="75" applyFont="1" applyFill="1">
      <alignment vertical="center"/>
    </xf>
    <xf numFmtId="0" fontId="46" fillId="39" borderId="0" xfId="75" applyFont="1" applyFill="1" applyAlignment="1" applyProtection="1">
      <alignment horizontal="right" vertical="center"/>
      <protection locked="0"/>
    </xf>
    <xf numFmtId="0" fontId="40" fillId="42" borderId="0" xfId="75" applyFont="1" applyFill="1" applyAlignment="1" applyProtection="1">
      <alignment horizontal="right" vertical="center"/>
      <protection locked="0"/>
    </xf>
    <xf numFmtId="0" fontId="52" fillId="36" borderId="0" xfId="74" applyFont="1" applyFill="1" applyAlignment="1">
      <alignment horizontal="center" vertical="center"/>
    </xf>
    <xf numFmtId="176" fontId="52" fillId="36" borderId="0" xfId="68" applyNumberFormat="1" applyFont="1" applyFill="1" applyAlignment="1" applyProtection="1">
      <alignment horizontal="center" vertical="center"/>
    </xf>
    <xf numFmtId="176" fontId="47" fillId="42" borderId="0" xfId="68" applyNumberFormat="1" applyFont="1" applyFill="1" applyAlignment="1" applyProtection="1">
      <alignment horizontal="right" vertical="center"/>
      <protection locked="0"/>
    </xf>
    <xf numFmtId="0" fontId="56" fillId="0" borderId="0" xfId="75" applyFont="1">
      <alignment vertical="center"/>
    </xf>
    <xf numFmtId="0" fontId="57" fillId="0" borderId="0" xfId="75" applyFont="1">
      <alignment vertical="center"/>
    </xf>
    <xf numFmtId="0" fontId="56" fillId="0" borderId="5" xfId="75" applyFont="1" applyBorder="1" applyAlignment="1">
      <alignment horizontal="center" vertical="center" wrapText="1"/>
    </xf>
    <xf numFmtId="0" fontId="56" fillId="0" borderId="0" xfId="75" applyFont="1" applyAlignment="1">
      <alignment horizontal="center" vertical="center" wrapText="1"/>
    </xf>
    <xf numFmtId="0" fontId="56" fillId="0" borderId="0" xfId="75" applyFont="1" applyAlignment="1">
      <alignment horizontal="center" vertical="center"/>
    </xf>
    <xf numFmtId="0" fontId="56" fillId="0" borderId="5" xfId="75" applyFont="1" applyBorder="1" applyAlignment="1">
      <alignment horizontal="center" vertical="center"/>
    </xf>
    <xf numFmtId="176" fontId="55" fillId="0" borderId="5" xfId="75" applyNumberFormat="1" applyFont="1" applyBorder="1">
      <alignment vertical="center"/>
    </xf>
    <xf numFmtId="182" fontId="55" fillId="35" borderId="5" xfId="75" applyNumberFormat="1" applyFont="1" applyFill="1" applyBorder="1" applyProtection="1">
      <alignment vertical="center"/>
      <protection locked="0"/>
    </xf>
    <xf numFmtId="176" fontId="55" fillId="35" borderId="5" xfId="75" applyNumberFormat="1" applyFont="1" applyFill="1" applyBorder="1">
      <alignment vertical="center"/>
    </xf>
    <xf numFmtId="0" fontId="52" fillId="0" borderId="0" xfId="75" applyFont="1">
      <alignment vertical="center"/>
    </xf>
    <xf numFmtId="0" fontId="56" fillId="0" borderId="31" xfId="75" applyFont="1" applyBorder="1">
      <alignment vertical="center"/>
    </xf>
    <xf numFmtId="0" fontId="56" fillId="0" borderId="32" xfId="75" applyFont="1" applyBorder="1">
      <alignment vertical="center"/>
    </xf>
    <xf numFmtId="0" fontId="56" fillId="0" borderId="33" xfId="75" applyFont="1" applyBorder="1">
      <alignment vertical="center"/>
    </xf>
    <xf numFmtId="0" fontId="56" fillId="0" borderId="34" xfId="75" applyFont="1" applyBorder="1">
      <alignment vertical="center"/>
    </xf>
    <xf numFmtId="0" fontId="45" fillId="0" borderId="0" xfId="75" applyFont="1" applyAlignment="1" applyProtection="1">
      <alignment horizontal="right" vertical="center"/>
      <protection locked="0"/>
    </xf>
    <xf numFmtId="0" fontId="45" fillId="0" borderId="0" xfId="75" applyFont="1" applyAlignment="1" applyProtection="1">
      <alignment horizontal="left" vertical="center"/>
      <protection locked="0"/>
    </xf>
    <xf numFmtId="0" fontId="45" fillId="42" borderId="0" xfId="75" applyFont="1" applyFill="1" applyAlignment="1" applyProtection="1">
      <alignment horizontal="left" vertical="center" shrinkToFit="1"/>
      <protection locked="0"/>
    </xf>
    <xf numFmtId="0" fontId="56" fillId="0" borderId="35" xfId="75" applyFont="1" applyBorder="1">
      <alignment vertical="center"/>
    </xf>
    <xf numFmtId="181" fontId="55" fillId="0" borderId="5" xfId="75" applyNumberFormat="1" applyFont="1" applyBorder="1">
      <alignment vertical="center"/>
    </xf>
    <xf numFmtId="181" fontId="56" fillId="0" borderId="0" xfId="75" applyNumberFormat="1" applyFont="1">
      <alignment vertical="center"/>
    </xf>
    <xf numFmtId="176" fontId="56" fillId="0" borderId="0" xfId="75" applyNumberFormat="1" applyFont="1">
      <alignment vertical="center"/>
    </xf>
    <xf numFmtId="181" fontId="55" fillId="35" borderId="5" xfId="75" applyNumberFormat="1" applyFont="1" applyFill="1" applyBorder="1" applyProtection="1">
      <alignment vertical="center"/>
      <protection locked="0"/>
    </xf>
    <xf numFmtId="176" fontId="56" fillId="0" borderId="0" xfId="76" applyNumberFormat="1" applyFont="1" applyFill="1" applyBorder="1" applyProtection="1">
      <alignment vertical="center"/>
    </xf>
    <xf numFmtId="0" fontId="56" fillId="0" borderId="36" xfId="75" applyFont="1" applyBorder="1">
      <alignment vertical="center"/>
    </xf>
    <xf numFmtId="181" fontId="56" fillId="0" borderId="37" xfId="75" applyNumberFormat="1" applyFont="1" applyBorder="1">
      <alignment vertical="center"/>
    </xf>
    <xf numFmtId="0" fontId="56" fillId="0" borderId="37" xfId="75" applyFont="1" applyBorder="1">
      <alignment vertical="center"/>
    </xf>
    <xf numFmtId="176" fontId="56" fillId="0" borderId="37" xfId="76" applyNumberFormat="1" applyFont="1" applyFill="1" applyBorder="1" applyProtection="1">
      <alignment vertical="center"/>
    </xf>
    <xf numFmtId="0" fontId="56" fillId="0" borderId="38" xfId="75" applyFont="1" applyBorder="1">
      <alignment vertical="center"/>
    </xf>
    <xf numFmtId="0" fontId="45" fillId="0" borderId="31" xfId="75" applyFont="1" applyBorder="1">
      <alignment vertical="center"/>
    </xf>
    <xf numFmtId="0" fontId="56" fillId="0" borderId="5" xfId="75" applyFont="1" applyBorder="1" applyAlignment="1">
      <alignment horizontal="left" vertical="center" wrapText="1"/>
    </xf>
    <xf numFmtId="0" fontId="56" fillId="0" borderId="39" xfId="75" applyFont="1" applyBorder="1" applyAlignment="1" applyProtection="1">
      <alignment horizontal="center" vertical="center"/>
      <protection locked="0"/>
    </xf>
    <xf numFmtId="181" fontId="41" fillId="0" borderId="37" xfId="75" applyNumberFormat="1" applyFont="1" applyBorder="1" applyAlignment="1" applyProtection="1">
      <alignment horizontal="left" vertical="center"/>
      <protection hidden="1"/>
    </xf>
    <xf numFmtId="0" fontId="52" fillId="0" borderId="37" xfId="75" applyFont="1" applyBorder="1" applyAlignment="1">
      <alignment horizontal="center" vertical="center"/>
    </xf>
    <xf numFmtId="0" fontId="55" fillId="0" borderId="0" xfId="0" applyFont="1" applyAlignment="1">
      <alignment horizontal="centerContinuous" vertical="center"/>
    </xf>
    <xf numFmtId="0" fontId="56" fillId="0" borderId="0" xfId="0" applyFont="1" applyAlignment="1">
      <alignment horizontal="centerContinuous" vertical="center"/>
    </xf>
    <xf numFmtId="0" fontId="56" fillId="40" borderId="0" xfId="0" applyFont="1" applyFill="1" applyAlignment="1">
      <alignment horizontal="centerContinuous" vertical="center"/>
    </xf>
    <xf numFmtId="0" fontId="56" fillId="0" borderId="0" xfId="0" applyFont="1">
      <alignment vertical="center"/>
    </xf>
    <xf numFmtId="0" fontId="56" fillId="0" borderId="5" xfId="0" applyFont="1" applyBorder="1" applyAlignment="1">
      <alignment horizontal="center" vertical="center" wrapText="1"/>
    </xf>
    <xf numFmtId="0" fontId="56" fillId="38" borderId="5" xfId="0" applyFont="1" applyFill="1" applyBorder="1" applyAlignment="1">
      <alignment vertical="center" wrapText="1"/>
    </xf>
    <xf numFmtId="0" fontId="56" fillId="40" borderId="5" xfId="0" applyFont="1" applyFill="1" applyBorder="1" applyAlignment="1">
      <alignment vertical="center" wrapText="1"/>
    </xf>
    <xf numFmtId="0" fontId="56" fillId="0" borderId="3" xfId="0" applyFont="1" applyBorder="1" applyAlignment="1">
      <alignment horizontal="center" vertical="center" wrapText="1"/>
    </xf>
    <xf numFmtId="176" fontId="56" fillId="0" borderId="4" xfId="0" applyNumberFormat="1" applyFont="1" applyBorder="1" applyAlignment="1">
      <alignment horizontal="center" vertical="center" wrapText="1"/>
    </xf>
    <xf numFmtId="0" fontId="56" fillId="38" borderId="4" xfId="0" applyFont="1" applyFill="1" applyBorder="1" applyAlignment="1">
      <alignment vertical="center" wrapText="1"/>
    </xf>
    <xf numFmtId="0" fontId="56" fillId="40" borderId="44" xfId="0" applyFont="1" applyFill="1" applyBorder="1" applyAlignment="1">
      <alignment vertical="center" wrapText="1"/>
    </xf>
    <xf numFmtId="0" fontId="56" fillId="0" borderId="3" xfId="0" applyFont="1" applyBorder="1">
      <alignment vertical="center"/>
    </xf>
    <xf numFmtId="176" fontId="47" fillId="40" borderId="44" xfId="75" applyNumberFormat="1" applyFont="1" applyFill="1" applyBorder="1" applyAlignment="1">
      <alignment horizontal="right" vertical="center"/>
    </xf>
    <xf numFmtId="176" fontId="47" fillId="40" borderId="0" xfId="75" applyNumberFormat="1" applyFont="1" applyFill="1" applyAlignment="1">
      <alignment horizontal="right" vertical="center"/>
    </xf>
    <xf numFmtId="0" fontId="56" fillId="0" borderId="26" xfId="0" applyFont="1" applyBorder="1" applyAlignment="1">
      <alignment horizontal="right" vertical="center"/>
    </xf>
    <xf numFmtId="176" fontId="56" fillId="0" borderId="26" xfId="0" applyNumberFormat="1" applyFont="1" applyBorder="1" applyAlignment="1">
      <alignment horizontal="right" vertical="center"/>
    </xf>
    <xf numFmtId="0" fontId="56" fillId="40" borderId="0" xfId="0" applyFont="1" applyFill="1">
      <alignment vertical="center"/>
    </xf>
    <xf numFmtId="0" fontId="56" fillId="42" borderId="28" xfId="0" applyFont="1" applyFill="1" applyBorder="1" applyAlignment="1" applyProtection="1">
      <alignment horizontal="right" vertical="center"/>
      <protection locked="0"/>
    </xf>
    <xf numFmtId="0" fontId="56" fillId="42" borderId="29" xfId="0" applyFont="1" applyFill="1" applyBorder="1" applyAlignment="1" applyProtection="1">
      <alignment horizontal="right" vertical="center"/>
      <protection locked="0"/>
    </xf>
    <xf numFmtId="0" fontId="56" fillId="42" borderId="43" xfId="0" applyFont="1" applyFill="1" applyBorder="1" applyAlignment="1" applyProtection="1">
      <alignment horizontal="right" vertical="center"/>
      <protection locked="0"/>
    </xf>
    <xf numFmtId="0" fontId="56" fillId="42" borderId="30" xfId="0" applyFont="1" applyFill="1" applyBorder="1" applyAlignment="1" applyProtection="1">
      <alignment horizontal="right" vertical="center"/>
      <protection locked="0"/>
    </xf>
    <xf numFmtId="38" fontId="56" fillId="42" borderId="28" xfId="68" applyFont="1" applyFill="1" applyBorder="1" applyAlignment="1" applyProtection="1">
      <alignment horizontal="right" vertical="center"/>
      <protection locked="0"/>
    </xf>
    <xf numFmtId="176" fontId="56" fillId="42" borderId="28" xfId="0" applyNumberFormat="1" applyFont="1" applyFill="1" applyBorder="1" applyAlignment="1" applyProtection="1">
      <alignment horizontal="right" vertical="center"/>
      <protection locked="0"/>
    </xf>
    <xf numFmtId="176" fontId="47" fillId="42" borderId="28" xfId="75" applyNumberFormat="1" applyFont="1" applyFill="1" applyBorder="1" applyAlignment="1" applyProtection="1">
      <alignment horizontal="center" vertical="center"/>
      <protection locked="0"/>
    </xf>
    <xf numFmtId="38" fontId="56" fillId="42" borderId="29" xfId="68" applyFont="1" applyFill="1" applyBorder="1" applyAlignment="1" applyProtection="1">
      <alignment horizontal="right" vertical="center"/>
      <protection locked="0"/>
    </xf>
    <xf numFmtId="176" fontId="56" fillId="42" borderId="29" xfId="0" applyNumberFormat="1" applyFont="1" applyFill="1" applyBorder="1" applyAlignment="1" applyProtection="1">
      <alignment horizontal="right" vertical="center"/>
      <protection locked="0"/>
    </xf>
    <xf numFmtId="176" fontId="47" fillId="42" borderId="29" xfId="75" applyNumberFormat="1" applyFont="1" applyFill="1" applyBorder="1" applyAlignment="1" applyProtection="1">
      <alignment horizontal="center" vertical="center"/>
      <protection locked="0"/>
    </xf>
    <xf numFmtId="38" fontId="56" fillId="42" borderId="43" xfId="68" applyFont="1" applyFill="1" applyBorder="1" applyAlignment="1" applyProtection="1">
      <alignment horizontal="right" vertical="center"/>
      <protection locked="0"/>
    </xf>
    <xf numFmtId="176" fontId="56" fillId="42" borderId="43" xfId="0" applyNumberFormat="1" applyFont="1" applyFill="1" applyBorder="1" applyAlignment="1" applyProtection="1">
      <alignment horizontal="right" vertical="center"/>
      <protection locked="0"/>
    </xf>
    <xf numFmtId="176" fontId="47" fillId="42" borderId="43" xfId="75" applyNumberFormat="1" applyFont="1" applyFill="1" applyBorder="1" applyAlignment="1" applyProtection="1">
      <alignment horizontal="center" vertical="center"/>
      <protection locked="0"/>
    </xf>
    <xf numFmtId="38" fontId="56" fillId="42" borderId="30" xfId="68" applyFont="1" applyFill="1" applyBorder="1" applyAlignment="1" applyProtection="1">
      <alignment horizontal="right" vertical="center"/>
      <protection locked="0"/>
    </xf>
    <xf numFmtId="176" fontId="56" fillId="42" borderId="30" xfId="0" applyNumberFormat="1" applyFont="1" applyFill="1" applyBorder="1" applyAlignment="1" applyProtection="1">
      <alignment horizontal="right" vertical="center"/>
      <protection locked="0"/>
    </xf>
    <xf numFmtId="176" fontId="47" fillId="42" borderId="30" xfId="75" applyNumberFormat="1" applyFont="1" applyFill="1" applyBorder="1" applyAlignment="1" applyProtection="1">
      <alignment horizontal="center" vertical="center"/>
      <protection locked="0"/>
    </xf>
    <xf numFmtId="0" fontId="56" fillId="42" borderId="28" xfId="0" applyFont="1" applyFill="1" applyBorder="1" applyAlignment="1">
      <alignment horizontal="right" vertical="center"/>
    </xf>
    <xf numFmtId="38" fontId="56" fillId="42" borderId="28" xfId="68" applyFont="1" applyFill="1" applyBorder="1" applyAlignment="1">
      <alignment horizontal="right" vertical="center"/>
    </xf>
    <xf numFmtId="176" fontId="56" fillId="42" borderId="28" xfId="0" applyNumberFormat="1" applyFont="1" applyFill="1" applyBorder="1" applyAlignment="1">
      <alignment horizontal="right" vertical="center"/>
    </xf>
    <xf numFmtId="176" fontId="47" fillId="42" borderId="28" xfId="69" applyNumberFormat="1" applyFont="1" applyFill="1" applyBorder="1" applyAlignment="1" applyProtection="1">
      <alignment horizontal="center" vertical="center"/>
      <protection locked="0"/>
    </xf>
    <xf numFmtId="0" fontId="56" fillId="42" borderId="29" xfId="0" applyFont="1" applyFill="1" applyBorder="1" applyAlignment="1">
      <alignment horizontal="right" vertical="center"/>
    </xf>
    <xf numFmtId="38" fontId="56" fillId="42" borderId="29" xfId="68" applyFont="1" applyFill="1" applyBorder="1" applyAlignment="1">
      <alignment horizontal="right" vertical="center"/>
    </xf>
    <xf numFmtId="176" fontId="56" fillId="42" borderId="29" xfId="0" applyNumberFormat="1" applyFont="1" applyFill="1" applyBorder="1" applyAlignment="1">
      <alignment horizontal="right" vertical="center"/>
    </xf>
    <xf numFmtId="176" fontId="47" fillId="42" borderId="29" xfId="69" applyNumberFormat="1" applyFont="1" applyFill="1" applyBorder="1" applyAlignment="1" applyProtection="1">
      <alignment horizontal="center" vertical="center"/>
      <protection locked="0"/>
    </xf>
    <xf numFmtId="0" fontId="56" fillId="42" borderId="30" xfId="0" applyFont="1" applyFill="1" applyBorder="1" applyAlignment="1">
      <alignment horizontal="right" vertical="center"/>
    </xf>
    <xf numFmtId="38" fontId="56" fillId="42" borderId="30" xfId="68" applyFont="1" applyFill="1" applyBorder="1" applyAlignment="1">
      <alignment horizontal="right" vertical="center"/>
    </xf>
    <xf numFmtId="176" fontId="56" fillId="42" borderId="30" xfId="0" applyNumberFormat="1" applyFont="1" applyFill="1" applyBorder="1" applyAlignment="1">
      <alignment horizontal="right" vertical="center"/>
    </xf>
    <xf numFmtId="176" fontId="47" fillId="42" borderId="30" xfId="69" applyNumberFormat="1" applyFont="1" applyFill="1" applyBorder="1" applyAlignment="1" applyProtection="1">
      <alignment horizontal="center" vertical="center"/>
      <protection locked="0"/>
    </xf>
    <xf numFmtId="0" fontId="40" fillId="0" borderId="0" xfId="75" applyFont="1" applyAlignment="1">
      <alignment vertical="center" wrapText="1"/>
    </xf>
    <xf numFmtId="0" fontId="43" fillId="0" borderId="0" xfId="75" applyFont="1" applyAlignment="1" applyProtection="1">
      <alignment horizontal="right" vertical="center"/>
      <protection locked="0"/>
    </xf>
    <xf numFmtId="0" fontId="43" fillId="40" borderId="0" xfId="75" applyFont="1" applyFill="1" applyAlignment="1">
      <alignment horizontal="right" vertical="center"/>
    </xf>
    <xf numFmtId="0" fontId="49" fillId="40" borderId="44" xfId="75" applyFont="1" applyFill="1" applyBorder="1" applyAlignment="1">
      <alignment horizontal="center" vertical="center" wrapText="1"/>
    </xf>
    <xf numFmtId="0" fontId="49" fillId="37" borderId="5" xfId="75" applyFont="1" applyFill="1" applyBorder="1" applyAlignment="1">
      <alignment vertical="center" wrapText="1"/>
    </xf>
    <xf numFmtId="0" fontId="49" fillId="40" borderId="26" xfId="75" applyFont="1" applyFill="1" applyBorder="1" applyAlignment="1">
      <alignment horizontal="center" vertical="center" wrapText="1"/>
    </xf>
    <xf numFmtId="178" fontId="40" fillId="0" borderId="5" xfId="71" applyNumberFormat="1" applyFont="1" applyBorder="1" applyAlignment="1">
      <alignment horizontal="center" vertical="center" wrapText="1"/>
    </xf>
    <xf numFmtId="176" fontId="40" fillId="0" borderId="5" xfId="71" applyNumberFormat="1" applyFont="1" applyBorder="1" applyAlignment="1">
      <alignment horizontal="center" vertical="center" wrapText="1"/>
    </xf>
    <xf numFmtId="176" fontId="40" fillId="35" borderId="5" xfId="71" applyNumberFormat="1" applyFont="1" applyFill="1" applyBorder="1" applyAlignment="1" applyProtection="1">
      <alignment horizontal="center" vertical="center" wrapText="1"/>
      <protection locked="0"/>
    </xf>
    <xf numFmtId="180" fontId="40" fillId="35" borderId="5" xfId="71" applyNumberFormat="1" applyFont="1" applyFill="1" applyBorder="1" applyAlignment="1" applyProtection="1">
      <alignment horizontal="center" vertical="center" wrapText="1"/>
      <protection locked="0"/>
    </xf>
    <xf numFmtId="177" fontId="40" fillId="35" borderId="5" xfId="71" applyNumberFormat="1" applyFont="1" applyFill="1" applyBorder="1" applyAlignment="1" applyProtection="1">
      <alignment horizontal="center" vertical="center" wrapText="1"/>
      <protection locked="0"/>
    </xf>
    <xf numFmtId="176" fontId="40" fillId="40" borderId="5" xfId="75" applyNumberFormat="1" applyFont="1" applyFill="1" applyBorder="1" applyAlignment="1">
      <alignment horizontal="center" vertical="center" wrapText="1"/>
    </xf>
    <xf numFmtId="176" fontId="40" fillId="0" borderId="5" xfId="75" applyNumberFormat="1" applyFont="1" applyBorder="1" applyAlignment="1" applyProtection="1">
      <alignment horizontal="center" vertical="center" wrapText="1"/>
      <protection locked="0"/>
    </xf>
    <xf numFmtId="0" fontId="42" fillId="40" borderId="27" xfId="75" applyFont="1" applyFill="1" applyBorder="1" applyAlignment="1">
      <alignment horizontal="left" vertical="center"/>
    </xf>
    <xf numFmtId="0" fontId="42" fillId="39" borderId="0" xfId="75" applyFont="1" applyFill="1">
      <alignment vertical="center"/>
    </xf>
    <xf numFmtId="0" fontId="42" fillId="39" borderId="0" xfId="75" applyFont="1" applyFill="1" applyAlignment="1">
      <alignment horizontal="center" vertical="center"/>
    </xf>
    <xf numFmtId="0" fontId="42" fillId="40" borderId="0" xfId="75" applyFont="1" applyFill="1">
      <alignment vertical="center"/>
    </xf>
    <xf numFmtId="0" fontId="49" fillId="39" borderId="0" xfId="75" applyFont="1" applyFill="1" applyAlignment="1">
      <alignment horizontal="right" vertical="center"/>
    </xf>
    <xf numFmtId="0" fontId="42" fillId="39" borderId="0" xfId="75" applyFont="1" applyFill="1" applyAlignment="1">
      <alignment vertical="center" wrapText="1"/>
    </xf>
    <xf numFmtId="0" fontId="49" fillId="39" borderId="0" xfId="75" applyFont="1" applyFill="1" applyAlignment="1">
      <alignment vertical="center" wrapText="1"/>
    </xf>
    <xf numFmtId="0" fontId="42" fillId="0" borderId="0" xfId="75" applyFont="1" applyAlignment="1">
      <alignment horizontal="center" vertical="center"/>
    </xf>
    <xf numFmtId="0" fontId="41" fillId="39" borderId="0" xfId="75" applyFont="1" applyFill="1" applyAlignment="1">
      <alignment horizontal="center" vertical="center"/>
    </xf>
    <xf numFmtId="0" fontId="41" fillId="41" borderId="45" xfId="75" applyFont="1" applyFill="1" applyBorder="1">
      <alignment vertical="center"/>
    </xf>
    <xf numFmtId="0" fontId="55" fillId="41" borderId="46" xfId="75" applyFont="1" applyFill="1" applyBorder="1" applyAlignment="1">
      <alignment horizontal="center" vertical="center" wrapText="1"/>
    </xf>
    <xf numFmtId="0" fontId="55" fillId="41" borderId="47" xfId="75" applyFont="1" applyFill="1" applyBorder="1" applyAlignment="1">
      <alignment horizontal="center" vertical="center" wrapText="1"/>
    </xf>
    <xf numFmtId="0" fontId="40" fillId="41" borderId="48" xfId="75" applyFont="1" applyFill="1" applyBorder="1" applyAlignment="1">
      <alignment horizontal="center" vertical="center"/>
    </xf>
    <xf numFmtId="0" fontId="42" fillId="0" borderId="51" xfId="75" applyFont="1" applyBorder="1" applyAlignment="1">
      <alignment vertical="center" shrinkToFit="1"/>
    </xf>
    <xf numFmtId="38" fontId="55" fillId="0" borderId="52" xfId="68" applyFont="1" applyBorder="1" applyAlignment="1">
      <alignment horizontal="center" vertical="center"/>
    </xf>
    <xf numFmtId="38" fontId="55" fillId="0" borderId="53" xfId="68" applyFont="1" applyBorder="1" applyAlignment="1">
      <alignment horizontal="center" vertical="center"/>
    </xf>
    <xf numFmtId="38" fontId="40" fillId="0" borderId="54" xfId="68" applyFont="1" applyBorder="1" applyAlignment="1">
      <alignment horizontal="center" vertical="center"/>
    </xf>
    <xf numFmtId="0" fontId="42" fillId="0" borderId="57" xfId="75" applyFont="1" applyBorder="1" applyAlignment="1">
      <alignment vertical="center" shrinkToFit="1"/>
    </xf>
    <xf numFmtId="38" fontId="55" fillId="0" borderId="58" xfId="68" applyFont="1" applyBorder="1" applyAlignment="1">
      <alignment horizontal="center" vertical="center"/>
    </xf>
    <xf numFmtId="38" fontId="55" fillId="0" borderId="59" xfId="68" applyFont="1" applyBorder="1" applyAlignment="1">
      <alignment horizontal="center" vertical="center"/>
    </xf>
    <xf numFmtId="38" fontId="40" fillId="0" borderId="60" xfId="68" applyFont="1" applyBorder="1" applyAlignment="1">
      <alignment horizontal="center" vertical="center"/>
    </xf>
    <xf numFmtId="178" fontId="55" fillId="0" borderId="58" xfId="71" applyNumberFormat="1" applyFont="1" applyBorder="1" applyAlignment="1">
      <alignment horizontal="center" vertical="center"/>
    </xf>
    <xf numFmtId="178" fontId="55" fillId="0" borderId="59" xfId="71" applyNumberFormat="1" applyFont="1" applyBorder="1" applyAlignment="1">
      <alignment horizontal="center" vertical="center"/>
    </xf>
    <xf numFmtId="178" fontId="40" fillId="0" borderId="60" xfId="71" applyNumberFormat="1" applyFont="1" applyBorder="1" applyAlignment="1">
      <alignment horizontal="center" vertical="center"/>
    </xf>
    <xf numFmtId="0" fontId="42" fillId="0" borderId="65" xfId="75" applyFont="1" applyBorder="1" applyAlignment="1">
      <alignment vertical="center" shrinkToFit="1"/>
    </xf>
    <xf numFmtId="178" fontId="55" fillId="0" borderId="66" xfId="71" applyNumberFormat="1" applyFont="1" applyBorder="1" applyAlignment="1">
      <alignment horizontal="center" vertical="center"/>
    </xf>
    <xf numFmtId="178" fontId="40" fillId="0" borderId="67" xfId="71" applyNumberFormat="1" applyFont="1" applyBorder="1" applyAlignment="1">
      <alignment horizontal="center" vertical="center"/>
    </xf>
    <xf numFmtId="0" fontId="40" fillId="42" borderId="0" xfId="74" applyFont="1" applyFill="1" applyAlignment="1" applyProtection="1">
      <alignment horizontal="right" vertical="center"/>
      <protection locked="0"/>
    </xf>
    <xf numFmtId="0" fontId="40" fillId="36" borderId="0" xfId="74" applyFont="1" applyFill="1" applyAlignment="1" applyProtection="1">
      <alignment horizontal="right" vertical="center"/>
      <protection locked="0"/>
    </xf>
    <xf numFmtId="0" fontId="40" fillId="36" borderId="0" xfId="74" applyFont="1" applyFill="1" applyAlignment="1" applyProtection="1">
      <alignment horizontal="center" vertical="center"/>
      <protection locked="0"/>
    </xf>
    <xf numFmtId="176" fontId="40" fillId="36" borderId="0" xfId="68" applyNumberFormat="1" applyFont="1" applyFill="1" applyAlignment="1" applyProtection="1">
      <alignment horizontal="center" vertical="center"/>
      <protection locked="0"/>
    </xf>
    <xf numFmtId="0" fontId="8" fillId="0" borderId="19" xfId="58" applyBorder="1" applyAlignment="1">
      <alignment horizontal="center" vertical="center"/>
    </xf>
    <xf numFmtId="0" fontId="8" fillId="0" borderId="16" xfId="58" applyBorder="1" applyAlignment="1">
      <alignment horizontal="center" vertical="center"/>
    </xf>
    <xf numFmtId="0" fontId="41" fillId="38" borderId="3" xfId="75" applyFont="1" applyFill="1" applyBorder="1" applyAlignment="1">
      <alignment horizontal="center" vertical="center" wrapText="1"/>
    </xf>
    <xf numFmtId="0" fontId="41" fillId="38" borderId="1" xfId="75" applyFont="1" applyFill="1" applyBorder="1" applyAlignment="1">
      <alignment horizontal="center" vertical="center" wrapText="1"/>
    </xf>
    <xf numFmtId="0" fontId="41" fillId="38" borderId="2" xfId="75" applyFont="1" applyFill="1" applyBorder="1" applyAlignment="1">
      <alignment horizontal="center" vertical="center" wrapText="1"/>
    </xf>
    <xf numFmtId="0" fontId="44" fillId="39" borderId="0" xfId="74" applyFont="1" applyFill="1" applyAlignment="1">
      <alignment horizontal="center" vertical="center" wrapText="1"/>
    </xf>
    <xf numFmtId="0" fontId="44" fillId="39" borderId="0" xfId="74" applyFont="1" applyFill="1" applyAlignment="1">
      <alignment horizontal="center" vertical="center"/>
    </xf>
    <xf numFmtId="0" fontId="44" fillId="38" borderId="5" xfId="75" applyFont="1" applyFill="1" applyBorder="1" applyAlignment="1">
      <alignment horizontal="center" vertical="center" wrapText="1"/>
    </xf>
    <xf numFmtId="0" fontId="44" fillId="38" borderId="26" xfId="75" applyFont="1" applyFill="1" applyBorder="1" applyAlignment="1">
      <alignment horizontal="center" vertical="center" wrapText="1"/>
    </xf>
    <xf numFmtId="0" fontId="49" fillId="0" borderId="23" xfId="74" applyFont="1" applyBorder="1" applyAlignment="1">
      <alignment horizontal="center" vertical="center" wrapText="1"/>
    </xf>
    <xf numFmtId="0" fontId="49" fillId="0" borderId="24" xfId="74" applyFont="1" applyBorder="1" applyAlignment="1">
      <alignment horizontal="center" vertical="center" wrapText="1"/>
    </xf>
    <xf numFmtId="0" fontId="49" fillId="0" borderId="25" xfId="74" applyFont="1" applyBorder="1" applyAlignment="1">
      <alignment horizontal="center" vertical="center" wrapText="1"/>
    </xf>
    <xf numFmtId="0" fontId="49" fillId="0" borderId="3" xfId="75" applyFont="1" applyBorder="1" applyAlignment="1">
      <alignment horizontal="left" vertical="center" wrapText="1"/>
    </xf>
    <xf numFmtId="0" fontId="49" fillId="0" borderId="1" xfId="75" applyFont="1" applyBorder="1" applyAlignment="1">
      <alignment horizontal="left" vertical="center" wrapText="1"/>
    </xf>
    <xf numFmtId="0" fontId="49" fillId="38" borderId="3" xfId="75" applyFont="1" applyFill="1" applyBorder="1" applyAlignment="1">
      <alignment horizontal="center" vertical="center" wrapText="1"/>
    </xf>
    <xf numFmtId="0" fontId="49" fillId="38" borderId="1" xfId="75" applyFont="1" applyFill="1" applyBorder="1" applyAlignment="1">
      <alignment horizontal="center" vertical="center" wrapText="1"/>
    </xf>
    <xf numFmtId="0" fontId="49" fillId="38" borderId="2" xfId="75" applyFont="1" applyFill="1" applyBorder="1" applyAlignment="1">
      <alignment horizontal="center" vertical="center" wrapText="1"/>
    </xf>
    <xf numFmtId="0" fontId="49" fillId="37" borderId="3" xfId="75" applyFont="1" applyFill="1" applyBorder="1" applyAlignment="1">
      <alignment horizontal="center" vertical="top" wrapText="1"/>
    </xf>
    <xf numFmtId="0" fontId="49" fillId="37" borderId="2" xfId="75" applyFont="1" applyFill="1" applyBorder="1" applyAlignment="1">
      <alignment horizontal="center" vertical="top" wrapText="1"/>
    </xf>
    <xf numFmtId="0" fontId="44" fillId="37" borderId="3" xfId="75" applyFont="1" applyFill="1" applyBorder="1" applyAlignment="1">
      <alignment horizontal="center" vertical="top" wrapText="1"/>
    </xf>
    <xf numFmtId="0" fontId="44" fillId="37" borderId="1" xfId="75" applyFont="1" applyFill="1" applyBorder="1" applyAlignment="1">
      <alignment horizontal="center" vertical="top" wrapText="1"/>
    </xf>
    <xf numFmtId="0" fontId="44" fillId="37" borderId="2" xfId="75" applyFont="1" applyFill="1" applyBorder="1" applyAlignment="1">
      <alignment horizontal="center" vertical="top" wrapText="1"/>
    </xf>
    <xf numFmtId="176" fontId="40" fillId="35" borderId="3" xfId="75" applyNumberFormat="1" applyFont="1" applyFill="1" applyBorder="1" applyAlignment="1" applyProtection="1">
      <alignment horizontal="center" vertical="center" wrapText="1"/>
      <protection locked="0"/>
    </xf>
    <xf numFmtId="176" fontId="40" fillId="35" borderId="2" xfId="75" applyNumberFormat="1" applyFont="1" applyFill="1" applyBorder="1" applyAlignment="1" applyProtection="1">
      <alignment horizontal="center" vertical="center" wrapText="1"/>
      <protection locked="0"/>
    </xf>
    <xf numFmtId="0" fontId="40" fillId="0" borderId="23" xfId="75" applyFont="1" applyBorder="1" applyAlignment="1" applyProtection="1">
      <alignment horizontal="center" vertical="center" wrapText="1"/>
      <protection locked="0"/>
    </xf>
    <xf numFmtId="0" fontId="40" fillId="0" borderId="25" xfId="75" applyFont="1" applyBorder="1" applyAlignment="1" applyProtection="1">
      <alignment horizontal="center" vertical="center" wrapText="1"/>
      <protection locked="0"/>
    </xf>
    <xf numFmtId="176" fontId="40" fillId="0" borderId="23" xfId="75" applyNumberFormat="1" applyFont="1" applyBorder="1" applyAlignment="1" applyProtection="1">
      <alignment horizontal="center" vertical="center" wrapText="1"/>
      <protection locked="0"/>
    </xf>
    <xf numFmtId="176" fontId="40" fillId="0" borderId="25" xfId="75" applyNumberFormat="1" applyFont="1" applyBorder="1" applyAlignment="1" applyProtection="1">
      <alignment horizontal="center" vertical="center" wrapText="1"/>
      <protection locked="0"/>
    </xf>
    <xf numFmtId="0" fontId="44" fillId="37" borderId="3" xfId="75" applyFont="1" applyFill="1" applyBorder="1" applyAlignment="1">
      <alignment horizontal="center" vertical="center" wrapText="1"/>
    </xf>
    <xf numFmtId="0" fontId="44" fillId="37" borderId="1" xfId="75" applyFont="1" applyFill="1" applyBorder="1" applyAlignment="1">
      <alignment horizontal="center" vertical="center" wrapText="1"/>
    </xf>
    <xf numFmtId="0" fontId="44" fillId="37" borderId="2" xfId="75" applyFont="1" applyFill="1" applyBorder="1" applyAlignment="1">
      <alignment horizontal="center" vertical="center" wrapText="1"/>
    </xf>
    <xf numFmtId="0" fontId="49" fillId="37" borderId="3" xfId="75" applyFont="1" applyFill="1" applyBorder="1" applyAlignment="1">
      <alignment horizontal="center" vertical="center" wrapText="1"/>
    </xf>
    <xf numFmtId="0" fontId="49" fillId="37" borderId="2" xfId="75" applyFont="1" applyFill="1" applyBorder="1" applyAlignment="1">
      <alignment horizontal="center" vertical="center" wrapText="1"/>
    </xf>
    <xf numFmtId="0" fontId="44" fillId="0" borderId="0" xfId="75" applyFont="1" applyAlignment="1">
      <alignment horizontal="center" vertical="center"/>
    </xf>
    <xf numFmtId="0" fontId="56" fillId="0" borderId="3" xfId="0" applyFont="1" applyBorder="1" applyAlignment="1">
      <alignment horizontal="center" vertical="center" wrapText="1"/>
    </xf>
    <xf numFmtId="0" fontId="56" fillId="0" borderId="1" xfId="0" applyFont="1" applyBorder="1" applyAlignment="1">
      <alignment horizontal="center" vertical="center" wrapText="1"/>
    </xf>
    <xf numFmtId="0" fontId="56" fillId="0" borderId="2" xfId="0" applyFont="1" applyBorder="1" applyAlignment="1">
      <alignment horizontal="center" vertical="center" wrapText="1"/>
    </xf>
    <xf numFmtId="0" fontId="44" fillId="0" borderId="6" xfId="75" applyFont="1" applyBorder="1" applyAlignment="1">
      <alignment horizontal="left" vertical="center" wrapText="1"/>
    </xf>
    <xf numFmtId="0" fontId="44" fillId="0" borderId="6" xfId="75" applyFont="1" applyBorder="1" applyAlignment="1">
      <alignment horizontal="left" vertical="center"/>
    </xf>
    <xf numFmtId="0" fontId="49" fillId="0" borderId="3" xfId="75" applyFont="1" applyBorder="1" applyAlignment="1">
      <alignment horizontal="center" vertical="center" wrapText="1"/>
    </xf>
    <xf numFmtId="0" fontId="49" fillId="0" borderId="1" xfId="75" applyFont="1" applyBorder="1" applyAlignment="1">
      <alignment horizontal="center" vertical="center" wrapText="1"/>
    </xf>
    <xf numFmtId="0" fontId="49" fillId="37" borderId="4" xfId="75" applyFont="1" applyFill="1" applyBorder="1" applyAlignment="1">
      <alignment horizontal="center" vertical="center" wrapText="1"/>
    </xf>
    <xf numFmtId="0" fontId="49" fillId="37" borderId="26" xfId="75" applyFont="1" applyFill="1" applyBorder="1" applyAlignment="1">
      <alignment horizontal="center" vertical="center" wrapText="1"/>
    </xf>
    <xf numFmtId="178" fontId="40" fillId="0" borderId="23" xfId="71" applyNumberFormat="1" applyFont="1" applyBorder="1" applyAlignment="1">
      <alignment horizontal="center" vertical="center" wrapText="1"/>
    </xf>
    <xf numFmtId="178" fontId="40" fillId="0" borderId="24" xfId="71" applyNumberFormat="1" applyFont="1" applyBorder="1" applyAlignment="1">
      <alignment horizontal="center" vertical="center" wrapText="1"/>
    </xf>
    <xf numFmtId="0" fontId="42" fillId="0" borderId="27" xfId="75" applyFont="1" applyBorder="1" applyAlignment="1">
      <alignment horizontal="left" vertical="center" wrapText="1"/>
    </xf>
    <xf numFmtId="0" fontId="42" fillId="0" borderId="27" xfId="75" applyFont="1" applyBorder="1" applyAlignment="1">
      <alignment horizontal="left" vertical="center"/>
    </xf>
    <xf numFmtId="0" fontId="45" fillId="0" borderId="3" xfId="75" applyFont="1" applyBorder="1" applyAlignment="1">
      <alignment horizontal="center" vertical="center" wrapText="1"/>
    </xf>
    <xf numFmtId="0" fontId="45" fillId="0" borderId="1" xfId="75" applyFont="1" applyBorder="1" applyAlignment="1">
      <alignment horizontal="center" vertical="center" wrapText="1"/>
    </xf>
    <xf numFmtId="178" fontId="49" fillId="0" borderId="23" xfId="71" applyNumberFormat="1" applyFont="1" applyBorder="1" applyAlignment="1">
      <alignment horizontal="center" vertical="center" wrapText="1"/>
    </xf>
    <xf numFmtId="178" fontId="49" fillId="0" borderId="24" xfId="71" applyNumberFormat="1" applyFont="1" applyBorder="1" applyAlignment="1">
      <alignment horizontal="center" vertical="center" wrapText="1"/>
    </xf>
    <xf numFmtId="178" fontId="55" fillId="0" borderId="68" xfId="71" applyNumberFormat="1" applyFont="1" applyBorder="1" applyAlignment="1">
      <alignment horizontal="center" vertical="center"/>
    </xf>
    <xf numFmtId="178" fontId="55" fillId="0" borderId="69" xfId="71" applyNumberFormat="1" applyFont="1" applyBorder="1" applyAlignment="1">
      <alignment horizontal="center" vertical="center"/>
    </xf>
    <xf numFmtId="0" fontId="55" fillId="41" borderId="49" xfId="75" applyFont="1" applyFill="1" applyBorder="1" applyAlignment="1">
      <alignment horizontal="center" vertical="center"/>
    </xf>
    <xf numFmtId="0" fontId="55" fillId="41" borderId="50" xfId="75" applyFont="1" applyFill="1" applyBorder="1" applyAlignment="1">
      <alignment horizontal="center" vertical="center"/>
    </xf>
    <xf numFmtId="38" fontId="55" fillId="0" borderId="55" xfId="68" applyFont="1" applyBorder="1" applyAlignment="1">
      <alignment horizontal="center" vertical="center" shrinkToFit="1"/>
    </xf>
    <xf numFmtId="38" fontId="55" fillId="0" borderId="56" xfId="68" applyFont="1" applyBorder="1" applyAlignment="1">
      <alignment horizontal="center" vertical="center" shrinkToFit="1"/>
    </xf>
    <xf numFmtId="38" fontId="55" fillId="0" borderId="61" xfId="68" applyFont="1" applyBorder="1" applyAlignment="1">
      <alignment horizontal="center" vertical="center"/>
    </xf>
    <xf numFmtId="38" fontId="55" fillId="0" borderId="62" xfId="68" applyFont="1" applyBorder="1" applyAlignment="1">
      <alignment horizontal="center" vertical="center"/>
    </xf>
    <xf numFmtId="0" fontId="55" fillId="0" borderId="63" xfId="75" applyFont="1" applyBorder="1" applyAlignment="1">
      <alignment horizontal="center" vertical="center"/>
    </xf>
    <xf numFmtId="0" fontId="55" fillId="0" borderId="64" xfId="75" applyFont="1" applyBorder="1" applyAlignment="1">
      <alignment horizontal="center" vertical="center"/>
    </xf>
  </cellXfs>
  <cellStyles count="7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桁区切り 8 2" xfId="76" xr:uid="{4E1AFE72-4C95-4886-BBE9-8E4AAB1468A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14 3 2" xfId="75" xr:uid="{184005F4-17A8-43A9-8700-CC421039CDF4}"/>
    <cellStyle name="標準 14 4" xfId="74" xr:uid="{A60A3A54-AADE-440A-A04F-F175C58E9E6E}"/>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92">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789214</xdr:colOff>
      <xdr:row>14</xdr:row>
      <xdr:rowOff>108856</xdr:rowOff>
    </xdr:from>
    <xdr:to>
      <xdr:col>5</xdr:col>
      <xdr:colOff>721178</xdr:colOff>
      <xdr:row>14</xdr:row>
      <xdr:rowOff>816428</xdr:rowOff>
    </xdr:to>
    <xdr:sp macro="" textlink="">
      <xdr:nvSpPr>
        <xdr:cNvPr id="2" name="テキスト ボックス 1">
          <a:extLst>
            <a:ext uri="{FF2B5EF4-FFF2-40B4-BE49-F238E27FC236}">
              <a16:creationId xmlns:a16="http://schemas.microsoft.com/office/drawing/2014/main" id="{707A485A-54C8-4E87-82E9-47300466C65B}"/>
            </a:ext>
          </a:extLst>
        </xdr:cNvPr>
        <xdr:cNvSpPr txBox="1"/>
      </xdr:nvSpPr>
      <xdr:spPr>
        <a:xfrm>
          <a:off x="789214" y="8041820"/>
          <a:ext cx="8749393" cy="70757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賃金改善を　「基本給・手当の引き上げを、割合ではなく、一律○○円引き上げた」</a:t>
          </a:r>
          <a:endParaRPr kumimoji="1" lang="en-US" altLang="ja-JP" sz="1400" b="1"/>
        </a:p>
        <a:p>
          <a:pPr algn="ctr"/>
          <a:r>
            <a:rPr kumimoji="1" lang="ja-JP" altLang="en-US" sz="1400" b="1"/>
            <a:t>「一時金・特別手当で対応した」場合は、このシートに入力が必須です。</a:t>
          </a:r>
        </a:p>
      </xdr:txBody>
    </xdr:sp>
    <xdr:clientData/>
  </xdr:twoCellAnchor>
  <xdr:twoCellAnchor>
    <xdr:from>
      <xdr:col>0</xdr:col>
      <xdr:colOff>68036</xdr:colOff>
      <xdr:row>7</xdr:row>
      <xdr:rowOff>254450</xdr:rowOff>
    </xdr:from>
    <xdr:to>
      <xdr:col>5</xdr:col>
      <xdr:colOff>0</xdr:colOff>
      <xdr:row>7</xdr:row>
      <xdr:rowOff>748390</xdr:rowOff>
    </xdr:to>
    <xdr:sp macro="" textlink="">
      <xdr:nvSpPr>
        <xdr:cNvPr id="4" name="テキスト ボックス 3">
          <a:extLst>
            <a:ext uri="{FF2B5EF4-FFF2-40B4-BE49-F238E27FC236}">
              <a16:creationId xmlns:a16="http://schemas.microsoft.com/office/drawing/2014/main" id="{761942E6-65E6-45FB-8C27-1D7A62BFBB72}"/>
            </a:ext>
          </a:extLst>
        </xdr:cNvPr>
        <xdr:cNvSpPr txBox="1"/>
      </xdr:nvSpPr>
      <xdr:spPr>
        <a:xfrm>
          <a:off x="68036" y="2703736"/>
          <a:ext cx="8749393" cy="49394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施設ごとのベースアップ評価料の届け出状況は、「対象施設報告シート」に入力してください</a:t>
          </a:r>
        </a:p>
      </xdr:txBody>
    </xdr:sp>
    <xdr:clientData/>
  </xdr:twoCellAnchor>
  <xdr:twoCellAnchor>
    <xdr:from>
      <xdr:col>6</xdr:col>
      <xdr:colOff>299357</xdr:colOff>
      <xdr:row>7</xdr:row>
      <xdr:rowOff>13606</xdr:rowOff>
    </xdr:from>
    <xdr:to>
      <xdr:col>10</xdr:col>
      <xdr:colOff>1156607</xdr:colOff>
      <xdr:row>8</xdr:row>
      <xdr:rowOff>299357</xdr:rowOff>
    </xdr:to>
    <xdr:sp macro="" textlink="">
      <xdr:nvSpPr>
        <xdr:cNvPr id="5" name="テキスト ボックス 4">
          <a:extLst>
            <a:ext uri="{FF2B5EF4-FFF2-40B4-BE49-F238E27FC236}">
              <a16:creationId xmlns:a16="http://schemas.microsoft.com/office/drawing/2014/main" id="{B41ECE4D-3B0B-404C-8D19-03C20725C96F}"/>
            </a:ext>
          </a:extLst>
        </xdr:cNvPr>
        <xdr:cNvSpPr txBox="1"/>
      </xdr:nvSpPr>
      <xdr:spPr>
        <a:xfrm>
          <a:off x="9497786" y="2462892"/>
          <a:ext cx="7905750" cy="123825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b="1"/>
            <a:t>「③：賃上げ支援事業の申請額」は、「基準額」と「賃金改善額」を比較して、低廉な額です。</a:t>
          </a:r>
          <a:endParaRPr kumimoji="1" lang="en-US" altLang="ja-JP" sz="1300" b="1"/>
        </a:p>
        <a:p>
          <a:pPr algn="l"/>
          <a:r>
            <a:rPr kumimoji="1" lang="ja-JP" altLang="en-US" sz="1300" b="1"/>
            <a:t>　「①：賃金改善の総額（自動計算）」　＞　「基準額」　の場合　・・・　申請額　＝　基準額</a:t>
          </a:r>
          <a:endParaRPr kumimoji="1" lang="en-US" altLang="ja-JP" sz="1300" b="1"/>
        </a:p>
        <a:p>
          <a:pPr algn="l"/>
          <a:r>
            <a:rPr kumimoji="1" lang="ja-JP" altLang="en-US" sz="1300" b="1"/>
            <a:t>　「①：賃金改善の総額（自動計算）」　＜　「基準額」　の場合　・・・　申請額　＝　賃金改善の総額</a:t>
          </a:r>
          <a:endParaRPr kumimoji="1" lang="en-US" altLang="ja-JP" sz="1300" b="1"/>
        </a:p>
        <a:p>
          <a:pPr algn="l"/>
          <a:r>
            <a:rPr kumimoji="1" lang="ja-JP" altLang="en-US" sz="1300" b="1"/>
            <a:t>　</a:t>
          </a:r>
          <a:r>
            <a:rPr kumimoji="1" lang="en-US" altLang="ja-JP" sz="1300" b="1"/>
            <a:t>※</a:t>
          </a:r>
          <a:r>
            <a:rPr kumimoji="1" lang="ja-JP" altLang="en-US" sz="1300" b="1"/>
            <a:t>基準額は、基準額計算シートで確認ください。</a:t>
          </a:r>
          <a:endParaRPr kumimoji="1" lang="en-US" altLang="ja-JP" sz="1300" b="1"/>
        </a:p>
      </xdr:txBody>
    </xdr:sp>
    <xdr:clientData/>
  </xdr:twoCellAnchor>
  <xdr:twoCellAnchor>
    <xdr:from>
      <xdr:col>12</xdr:col>
      <xdr:colOff>789214</xdr:colOff>
      <xdr:row>14</xdr:row>
      <xdr:rowOff>108856</xdr:rowOff>
    </xdr:from>
    <xdr:to>
      <xdr:col>17</xdr:col>
      <xdr:colOff>721178</xdr:colOff>
      <xdr:row>14</xdr:row>
      <xdr:rowOff>816428</xdr:rowOff>
    </xdr:to>
    <xdr:sp macro="" textlink="">
      <xdr:nvSpPr>
        <xdr:cNvPr id="3" name="テキスト ボックス 2">
          <a:extLst>
            <a:ext uri="{FF2B5EF4-FFF2-40B4-BE49-F238E27FC236}">
              <a16:creationId xmlns:a16="http://schemas.microsoft.com/office/drawing/2014/main" id="{D609904E-BE14-4A28-9D3C-526E66236FD8}"/>
            </a:ext>
          </a:extLst>
        </xdr:cNvPr>
        <xdr:cNvSpPr txBox="1"/>
      </xdr:nvSpPr>
      <xdr:spPr>
        <a:xfrm>
          <a:off x="789214" y="7824106"/>
          <a:ext cx="7456714" cy="70757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賃金改善を　「基本給・手当の引き上げを、割合ではなく、一律○○円引き上げた」</a:t>
          </a:r>
          <a:endParaRPr kumimoji="1" lang="en-US" altLang="ja-JP" sz="1400" b="1"/>
        </a:p>
        <a:p>
          <a:pPr algn="ctr"/>
          <a:r>
            <a:rPr kumimoji="1" lang="ja-JP" altLang="en-US" sz="1400" b="1"/>
            <a:t>「一時金・特別手当で対応した」場合は、このシートに入力が必須です。</a:t>
          </a:r>
        </a:p>
      </xdr:txBody>
    </xdr:sp>
    <xdr:clientData/>
  </xdr:twoCellAnchor>
  <xdr:twoCellAnchor>
    <xdr:from>
      <xdr:col>12</xdr:col>
      <xdr:colOff>68036</xdr:colOff>
      <xdr:row>7</xdr:row>
      <xdr:rowOff>254450</xdr:rowOff>
    </xdr:from>
    <xdr:to>
      <xdr:col>17</xdr:col>
      <xdr:colOff>0</xdr:colOff>
      <xdr:row>7</xdr:row>
      <xdr:rowOff>748390</xdr:rowOff>
    </xdr:to>
    <xdr:sp macro="" textlink="">
      <xdr:nvSpPr>
        <xdr:cNvPr id="6" name="テキスト ボックス 5">
          <a:extLst>
            <a:ext uri="{FF2B5EF4-FFF2-40B4-BE49-F238E27FC236}">
              <a16:creationId xmlns:a16="http://schemas.microsoft.com/office/drawing/2014/main" id="{5B09C164-2B78-4113-B444-3C7577A80F38}"/>
            </a:ext>
          </a:extLst>
        </xdr:cNvPr>
        <xdr:cNvSpPr txBox="1"/>
      </xdr:nvSpPr>
      <xdr:spPr>
        <a:xfrm>
          <a:off x="68036" y="2730950"/>
          <a:ext cx="7456714" cy="49394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施設ごとのベースアップ評価料の届け出状況は、「対象施設報告シート」に入力してください</a:t>
          </a:r>
        </a:p>
      </xdr:txBody>
    </xdr:sp>
    <xdr:clientData/>
  </xdr:twoCellAnchor>
  <xdr:twoCellAnchor>
    <xdr:from>
      <xdr:col>18</xdr:col>
      <xdr:colOff>299357</xdr:colOff>
      <xdr:row>7</xdr:row>
      <xdr:rowOff>13606</xdr:rowOff>
    </xdr:from>
    <xdr:to>
      <xdr:col>22</xdr:col>
      <xdr:colOff>1156607</xdr:colOff>
      <xdr:row>8</xdr:row>
      <xdr:rowOff>299357</xdr:rowOff>
    </xdr:to>
    <xdr:sp macro="" textlink="">
      <xdr:nvSpPr>
        <xdr:cNvPr id="7" name="テキスト ボックス 6">
          <a:extLst>
            <a:ext uri="{FF2B5EF4-FFF2-40B4-BE49-F238E27FC236}">
              <a16:creationId xmlns:a16="http://schemas.microsoft.com/office/drawing/2014/main" id="{08D3B491-8959-4AD9-83D4-92BABB21166D}"/>
            </a:ext>
          </a:extLst>
        </xdr:cNvPr>
        <xdr:cNvSpPr txBox="1"/>
      </xdr:nvSpPr>
      <xdr:spPr>
        <a:xfrm>
          <a:off x="27500036" y="2462892"/>
          <a:ext cx="7905750" cy="123825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b="1"/>
            <a:t>「③：賃上げ支援事業の申請額」は、「基準額」と「賃金改善額」を比較して、低廉な額です。</a:t>
          </a:r>
          <a:endParaRPr kumimoji="1" lang="en-US" altLang="ja-JP" sz="1300" b="1"/>
        </a:p>
        <a:p>
          <a:pPr algn="l"/>
          <a:r>
            <a:rPr kumimoji="1" lang="ja-JP" altLang="en-US" sz="1300" b="1"/>
            <a:t>　「①：賃金改善の総額（自動計算）」　＞　「基準額」　の場合　・・・　申請額　＝　基準額</a:t>
          </a:r>
          <a:endParaRPr kumimoji="1" lang="en-US" altLang="ja-JP" sz="1300" b="1"/>
        </a:p>
        <a:p>
          <a:pPr algn="l"/>
          <a:r>
            <a:rPr kumimoji="1" lang="ja-JP" altLang="en-US" sz="1300" b="1"/>
            <a:t>　「①：賃金改善の総額（自動計算）」　＜　「基準額」　の場合　・・・　申請額　＝　賃金改善の総額</a:t>
          </a:r>
          <a:endParaRPr kumimoji="1" lang="en-US" altLang="ja-JP" sz="1300" b="1"/>
        </a:p>
        <a:p>
          <a:pPr algn="l"/>
          <a:r>
            <a:rPr kumimoji="1" lang="ja-JP" altLang="en-US" sz="1300" b="1"/>
            <a:t>　</a:t>
          </a:r>
          <a:r>
            <a:rPr kumimoji="1" lang="en-US" altLang="ja-JP" sz="1300" b="1"/>
            <a:t>※</a:t>
          </a:r>
          <a:r>
            <a:rPr kumimoji="1" lang="ja-JP" altLang="en-US" sz="1300" b="1"/>
            <a:t>基準額は、基準額計算シートで確認ください。</a:t>
          </a:r>
          <a:endParaRPr kumimoji="1" lang="en-US" altLang="ja-JP" sz="1300" b="1"/>
        </a:p>
      </xdr:txBody>
    </xdr:sp>
    <xdr:clientData/>
  </xdr:twoCellAnchor>
  <xdr:twoCellAnchor>
    <xdr:from>
      <xdr:col>17</xdr:col>
      <xdr:colOff>1143000</xdr:colOff>
      <xdr:row>10</xdr:row>
      <xdr:rowOff>0</xdr:rowOff>
    </xdr:from>
    <xdr:to>
      <xdr:col>21</xdr:col>
      <xdr:colOff>1074965</xdr:colOff>
      <xdr:row>13</xdr:row>
      <xdr:rowOff>462643</xdr:rowOff>
    </xdr:to>
    <xdr:sp macro="" textlink="">
      <xdr:nvSpPr>
        <xdr:cNvPr id="8" name="テキスト ボックス 7">
          <a:extLst>
            <a:ext uri="{FF2B5EF4-FFF2-40B4-BE49-F238E27FC236}">
              <a16:creationId xmlns:a16="http://schemas.microsoft.com/office/drawing/2014/main" id="{A7A7A5B4-811F-49C0-BA13-032E1B9E6D36}"/>
            </a:ext>
          </a:extLst>
        </xdr:cNvPr>
        <xdr:cNvSpPr txBox="1"/>
      </xdr:nvSpPr>
      <xdr:spPr>
        <a:xfrm>
          <a:off x="26683607" y="4776107"/>
          <a:ext cx="7483929" cy="284389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b="1"/>
            <a:t>具体例：歯科衛生士（８名）</a:t>
          </a:r>
          <a:endParaRPr kumimoji="1" lang="en-US" altLang="ja-JP" sz="1300" b="1"/>
        </a:p>
        <a:p>
          <a:pPr algn="l"/>
          <a:r>
            <a:rPr kumimoji="1" lang="ja-JP" altLang="en-US" sz="1300" b="1"/>
            <a:t>　　　　　・毎月の手当　</a:t>
          </a:r>
          <a:r>
            <a:rPr kumimoji="1" lang="en-US" altLang="ja-JP" sz="1300" b="1"/>
            <a:t>5,000</a:t>
          </a:r>
          <a:r>
            <a:rPr kumimoji="1" lang="ja-JP" altLang="en-US" sz="1300" b="1"/>
            <a:t>円増額　</a:t>
          </a:r>
          <a:r>
            <a:rPr kumimoji="1" lang="en-US" altLang="ja-JP" sz="1300" b="1"/>
            <a:t>2</a:t>
          </a:r>
          <a:r>
            <a:rPr kumimoji="1" lang="ja-JP" altLang="en-US" sz="1300" b="1"/>
            <a:t>か月分（令和</a:t>
          </a:r>
          <a:r>
            <a:rPr kumimoji="1" lang="en-US" altLang="ja-JP" sz="1300" b="1"/>
            <a:t>8</a:t>
          </a:r>
          <a:r>
            <a:rPr kumimoji="1" lang="ja-JP" altLang="en-US" sz="1300" b="1"/>
            <a:t>年</a:t>
          </a:r>
          <a:r>
            <a:rPr kumimoji="1" lang="en-US" altLang="ja-JP" sz="1300" b="1"/>
            <a:t>4</a:t>
          </a:r>
          <a:r>
            <a:rPr kumimoji="1" lang="ja-JP" altLang="en-US" sz="1300" b="1"/>
            <a:t>月～令和</a:t>
          </a:r>
          <a:r>
            <a:rPr kumimoji="1" lang="en-US" altLang="ja-JP" sz="1300" b="1"/>
            <a:t>8</a:t>
          </a:r>
          <a:r>
            <a:rPr kumimoji="1" lang="ja-JP" altLang="en-US" sz="1300" b="1"/>
            <a:t>年</a:t>
          </a:r>
          <a:r>
            <a:rPr kumimoji="1" lang="en-US" altLang="ja-JP" sz="1300" b="1"/>
            <a:t>5</a:t>
          </a:r>
          <a:r>
            <a:rPr kumimoji="1" lang="ja-JP" altLang="en-US" sz="1300" b="1"/>
            <a:t>月）</a:t>
          </a:r>
          <a:endParaRPr kumimoji="1" lang="en-US" altLang="ja-JP" sz="1300" b="1"/>
        </a:p>
        <a:p>
          <a:pPr algn="l"/>
          <a:r>
            <a:rPr kumimoji="1" lang="ja-JP" altLang="en-US" sz="1300" b="1"/>
            <a:t>　　　　　・特別手当　　</a:t>
          </a:r>
          <a:r>
            <a:rPr kumimoji="1" lang="en-US" altLang="ja-JP" sz="1300" b="1"/>
            <a:t>15,000</a:t>
          </a:r>
          <a:r>
            <a:rPr kumimoji="1" lang="ja-JP" altLang="en-US" sz="1300" b="1"/>
            <a:t>円　　　　</a:t>
          </a:r>
          <a:r>
            <a:rPr kumimoji="1" lang="en-US" altLang="ja-JP" sz="1300" b="1"/>
            <a:t>4</a:t>
          </a:r>
          <a:r>
            <a:rPr kumimoji="1" lang="ja-JP" altLang="en-US" sz="1300" b="1"/>
            <a:t>か月分（令和</a:t>
          </a:r>
          <a:r>
            <a:rPr kumimoji="1" lang="en-US" altLang="ja-JP" sz="1300" b="1"/>
            <a:t>7</a:t>
          </a:r>
          <a:r>
            <a:rPr kumimoji="1" lang="ja-JP" altLang="en-US" sz="1300" b="1"/>
            <a:t>年</a:t>
          </a:r>
          <a:r>
            <a:rPr kumimoji="1" lang="en-US" altLang="ja-JP" sz="1300" b="1"/>
            <a:t>12</a:t>
          </a:r>
          <a:r>
            <a:rPr kumimoji="1" lang="ja-JP" altLang="en-US" sz="1300" b="1"/>
            <a:t>月～令和</a:t>
          </a:r>
          <a:r>
            <a:rPr kumimoji="1" lang="en-US" altLang="ja-JP" sz="1300" b="1"/>
            <a:t>8</a:t>
          </a:r>
          <a:r>
            <a:rPr kumimoji="1" lang="ja-JP" altLang="en-US" sz="1300" b="1"/>
            <a:t>年</a:t>
          </a:r>
          <a:r>
            <a:rPr kumimoji="1" lang="en-US" altLang="ja-JP" sz="1300" b="1"/>
            <a:t>3</a:t>
          </a:r>
          <a:r>
            <a:rPr kumimoji="1" lang="ja-JP" altLang="en-US" sz="1300" b="1"/>
            <a:t>月）　　</a:t>
          </a:r>
          <a:endParaRPr kumimoji="1" lang="en-US" altLang="ja-JP" sz="1300" b="1"/>
        </a:p>
        <a:p>
          <a:pPr algn="l"/>
          <a:endParaRPr kumimoji="1" lang="en-US" altLang="ja-JP" sz="1300" b="1"/>
        </a:p>
        <a:p>
          <a:pPr algn="l"/>
          <a:r>
            <a:rPr kumimoji="1" lang="ja-JP" altLang="en-US" sz="1300" b="1"/>
            <a:t>　　　　　　事務職員（４名）</a:t>
          </a:r>
          <a:endParaRPr kumimoji="1" lang="en-US" altLang="ja-JP" sz="1300" b="1"/>
        </a:p>
        <a:p>
          <a:pPr algn="l"/>
          <a:r>
            <a:rPr kumimoji="1" lang="ja-JP" altLang="en-US" sz="1300" b="1"/>
            <a:t>　　　　　・毎月の手当　</a:t>
          </a:r>
          <a:r>
            <a:rPr kumimoji="1" lang="en-US" altLang="ja-JP" sz="1300" b="1"/>
            <a:t>2,000</a:t>
          </a:r>
          <a:r>
            <a:rPr kumimoji="1" lang="ja-JP" altLang="en-US" sz="1300" b="1"/>
            <a:t>円増額　</a:t>
          </a:r>
          <a:r>
            <a:rPr kumimoji="1" lang="en-US" altLang="ja-JP" sz="1300" b="1"/>
            <a:t>2</a:t>
          </a:r>
          <a:r>
            <a:rPr kumimoji="1" lang="ja-JP" altLang="en-US" sz="1300" b="1"/>
            <a:t>か月分（令和</a:t>
          </a:r>
          <a:r>
            <a:rPr kumimoji="1" lang="en-US" altLang="ja-JP" sz="1300" b="1"/>
            <a:t>8</a:t>
          </a:r>
          <a:r>
            <a:rPr kumimoji="1" lang="ja-JP" altLang="en-US" sz="1300" b="1"/>
            <a:t>年</a:t>
          </a:r>
          <a:r>
            <a:rPr kumimoji="1" lang="en-US" altLang="ja-JP" sz="1300" b="1"/>
            <a:t>4</a:t>
          </a:r>
          <a:r>
            <a:rPr kumimoji="1" lang="ja-JP" altLang="en-US" sz="1300" b="1"/>
            <a:t>月～令和</a:t>
          </a:r>
          <a:r>
            <a:rPr kumimoji="1" lang="en-US" altLang="ja-JP" sz="1300" b="1"/>
            <a:t>8</a:t>
          </a:r>
          <a:r>
            <a:rPr kumimoji="1" lang="ja-JP" altLang="en-US" sz="1300" b="1"/>
            <a:t>年</a:t>
          </a:r>
          <a:r>
            <a:rPr kumimoji="1" lang="en-US" altLang="ja-JP" sz="1300" b="1"/>
            <a:t>5</a:t>
          </a:r>
          <a:r>
            <a:rPr kumimoji="1" lang="ja-JP" altLang="en-US" sz="1300" b="1"/>
            <a:t>月）</a:t>
          </a:r>
        </a:p>
        <a:p>
          <a:pPr algn="l"/>
          <a:r>
            <a:rPr kumimoji="1" lang="ja-JP" altLang="en-US" sz="1300" b="1"/>
            <a:t>　　　　　・特別手当　　</a:t>
          </a:r>
          <a:r>
            <a:rPr kumimoji="1" lang="en-US" altLang="ja-JP" sz="1300" b="1"/>
            <a:t>4,000</a:t>
          </a:r>
          <a:r>
            <a:rPr kumimoji="1" lang="ja-JP" altLang="en-US" sz="1300" b="1"/>
            <a:t>円　　　　</a:t>
          </a:r>
          <a:r>
            <a:rPr kumimoji="1" lang="en-US" altLang="ja-JP" sz="1300" b="1"/>
            <a:t>4</a:t>
          </a:r>
          <a:r>
            <a:rPr kumimoji="1" lang="ja-JP" altLang="en-US" sz="1300" b="1"/>
            <a:t>か月分（令和</a:t>
          </a:r>
          <a:r>
            <a:rPr kumimoji="1" lang="en-US" altLang="ja-JP" sz="1300" b="1"/>
            <a:t>7</a:t>
          </a:r>
          <a:r>
            <a:rPr kumimoji="1" lang="ja-JP" altLang="en-US" sz="1300" b="1"/>
            <a:t>年</a:t>
          </a:r>
          <a:r>
            <a:rPr kumimoji="1" lang="en-US" altLang="ja-JP" sz="1300" b="1"/>
            <a:t>12</a:t>
          </a:r>
          <a:r>
            <a:rPr kumimoji="1" lang="ja-JP" altLang="en-US" sz="1300" b="1"/>
            <a:t>月～令和</a:t>
          </a:r>
          <a:r>
            <a:rPr kumimoji="1" lang="en-US" altLang="ja-JP" sz="1300" b="1"/>
            <a:t>8</a:t>
          </a:r>
          <a:r>
            <a:rPr kumimoji="1" lang="ja-JP" altLang="en-US" sz="1300" b="1"/>
            <a:t>年</a:t>
          </a:r>
          <a:r>
            <a:rPr kumimoji="1" lang="en-US" altLang="ja-JP" sz="1300" b="1"/>
            <a:t>3</a:t>
          </a:r>
          <a:r>
            <a:rPr kumimoji="1" lang="ja-JP" altLang="en-US" sz="1300" b="1"/>
            <a:t>月）　　</a:t>
          </a:r>
        </a:p>
        <a:p>
          <a:pPr algn="l"/>
          <a:endParaRPr kumimoji="1" lang="en-US" altLang="ja-JP" sz="1300" b="1"/>
        </a:p>
        <a:p>
          <a:pPr algn="l"/>
          <a:r>
            <a:rPr kumimoji="1" lang="ja-JP" altLang="en-US" sz="1300" b="1"/>
            <a:t>　　　⇒「賃金改善（全体）の内容」の入力は、</a:t>
          </a:r>
          <a:endParaRPr kumimoji="1" lang="en-US" altLang="ja-JP" sz="1300" b="1"/>
        </a:p>
        <a:p>
          <a:pPr algn="l"/>
          <a:r>
            <a:rPr kumimoji="1" lang="ja-JP" altLang="en-US" sz="1300" b="1"/>
            <a:t>　　　　　・毎月の手当　｛（</a:t>
          </a:r>
          <a:r>
            <a:rPr kumimoji="1" lang="en-US" altLang="ja-JP" sz="1300" b="1"/>
            <a:t>5,000×8</a:t>
          </a:r>
          <a:r>
            <a:rPr kumimoji="1" lang="ja-JP" altLang="en-US" sz="1300" b="1"/>
            <a:t>人）＋（</a:t>
          </a:r>
          <a:r>
            <a:rPr kumimoji="1" lang="en-US" altLang="ja-JP" sz="1300" b="1"/>
            <a:t>2,000×4</a:t>
          </a:r>
          <a:r>
            <a:rPr kumimoji="1" lang="ja-JP" altLang="en-US" sz="1300" b="1"/>
            <a:t>人）｝</a:t>
          </a:r>
          <a:r>
            <a:rPr kumimoji="1" lang="en-US" altLang="ja-JP" sz="1300" b="1"/>
            <a:t>÷12</a:t>
          </a:r>
          <a:r>
            <a:rPr kumimoji="1" lang="ja-JP" altLang="en-US" sz="1300" b="1"/>
            <a:t>人＝</a:t>
          </a:r>
          <a:r>
            <a:rPr kumimoji="1" lang="en-US" altLang="ja-JP" sz="1300" b="1"/>
            <a:t>4,000</a:t>
          </a:r>
          <a:r>
            <a:rPr kumimoji="1" lang="ja-JP" altLang="en-US" sz="1300" b="1"/>
            <a:t>円／人（１か月あたり）</a:t>
          </a:r>
          <a:endParaRPr kumimoji="1" lang="en-US" altLang="ja-JP" sz="1300" b="1"/>
        </a:p>
        <a:p>
          <a:pPr algn="l"/>
          <a:endParaRPr kumimoji="1" lang="en-US" altLang="ja-JP" sz="1300" b="1"/>
        </a:p>
        <a:p>
          <a:pPr algn="l"/>
          <a:r>
            <a:rPr kumimoji="1" lang="ja-JP" altLang="en-US" sz="1300" b="1"/>
            <a:t>　　　　　・特別手当　　｛（</a:t>
          </a:r>
          <a:r>
            <a:rPr kumimoji="1" lang="en-US" altLang="ja-JP" sz="1300" b="1"/>
            <a:t>15,000×8</a:t>
          </a:r>
          <a:r>
            <a:rPr kumimoji="1" lang="ja-JP" altLang="en-US" sz="1300" b="1"/>
            <a:t>人）＋（</a:t>
          </a:r>
          <a:r>
            <a:rPr kumimoji="1" lang="en-US" altLang="ja-JP" sz="1300" b="1"/>
            <a:t>4,000×4</a:t>
          </a:r>
          <a:r>
            <a:rPr kumimoji="1" lang="ja-JP" altLang="en-US" sz="1300" b="1"/>
            <a:t>人）｝</a:t>
          </a:r>
          <a:r>
            <a:rPr kumimoji="1" lang="en-US" altLang="ja-JP" sz="1300" b="1"/>
            <a:t>÷12</a:t>
          </a:r>
          <a:r>
            <a:rPr kumimoji="1" lang="ja-JP" altLang="en-US" sz="1300" b="1"/>
            <a:t>人＝</a:t>
          </a:r>
          <a:r>
            <a:rPr kumimoji="1" lang="en-US" altLang="ja-JP" sz="1300" b="1"/>
            <a:t>11,333.333</a:t>
          </a:r>
          <a:r>
            <a:rPr kumimoji="1" lang="ja-JP" altLang="en-US" sz="1300" b="1"/>
            <a:t>円／人（１か月あたり）</a:t>
          </a:r>
        </a:p>
      </xdr:txBody>
    </xdr:sp>
    <xdr:clientData/>
  </xdr:twoCellAnchor>
  <xdr:twoCellAnchor>
    <xdr:from>
      <xdr:col>12</xdr:col>
      <xdr:colOff>2231571</xdr:colOff>
      <xdr:row>2</xdr:row>
      <xdr:rowOff>13607</xdr:rowOff>
    </xdr:from>
    <xdr:to>
      <xdr:col>13</xdr:col>
      <xdr:colOff>1073727</xdr:colOff>
      <xdr:row>4</xdr:row>
      <xdr:rowOff>197921</xdr:rowOff>
    </xdr:to>
    <xdr:sp macro="" textlink="">
      <xdr:nvSpPr>
        <xdr:cNvPr id="9" name="テキスト ボックス 8">
          <a:extLst>
            <a:ext uri="{FF2B5EF4-FFF2-40B4-BE49-F238E27FC236}">
              <a16:creationId xmlns:a16="http://schemas.microsoft.com/office/drawing/2014/main" id="{FEDC96B3-7DC8-4C49-B90B-17DF9EBBA58D}"/>
            </a:ext>
          </a:extLst>
        </xdr:cNvPr>
        <xdr:cNvSpPr txBox="1"/>
      </xdr:nvSpPr>
      <xdr:spPr>
        <a:xfrm>
          <a:off x="20233821" y="612321"/>
          <a:ext cx="2420835" cy="8510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17</xdr:col>
      <xdr:colOff>27215</xdr:colOff>
      <xdr:row>3</xdr:row>
      <xdr:rowOff>27211</xdr:rowOff>
    </xdr:from>
    <xdr:to>
      <xdr:col>18</xdr:col>
      <xdr:colOff>27213</xdr:colOff>
      <xdr:row>3</xdr:row>
      <xdr:rowOff>367390</xdr:rowOff>
    </xdr:to>
    <xdr:sp macro="" textlink="">
      <xdr:nvSpPr>
        <xdr:cNvPr id="10" name="正方形/長方形 9">
          <a:extLst>
            <a:ext uri="{FF2B5EF4-FFF2-40B4-BE49-F238E27FC236}">
              <a16:creationId xmlns:a16="http://schemas.microsoft.com/office/drawing/2014/main" id="{524BF8BD-DC1E-4BF8-B33E-16B0A5222E8E}"/>
            </a:ext>
          </a:extLst>
        </xdr:cNvPr>
        <xdr:cNvSpPr/>
      </xdr:nvSpPr>
      <xdr:spPr bwMode="auto">
        <a:xfrm>
          <a:off x="25567822" y="898068"/>
          <a:ext cx="1660070"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21</xdr:col>
      <xdr:colOff>1034147</xdr:colOff>
      <xdr:row>4</xdr:row>
      <xdr:rowOff>27210</xdr:rowOff>
    </xdr:from>
    <xdr:to>
      <xdr:col>22</xdr:col>
      <xdr:colOff>1537610</xdr:colOff>
      <xdr:row>4</xdr:row>
      <xdr:rowOff>367389</xdr:rowOff>
    </xdr:to>
    <xdr:sp macro="" textlink="">
      <xdr:nvSpPr>
        <xdr:cNvPr id="11" name="正方形/長方形 10">
          <a:extLst>
            <a:ext uri="{FF2B5EF4-FFF2-40B4-BE49-F238E27FC236}">
              <a16:creationId xmlns:a16="http://schemas.microsoft.com/office/drawing/2014/main" id="{67485E98-BE00-4945-906E-C8711C5D3540}"/>
            </a:ext>
          </a:extLst>
        </xdr:cNvPr>
        <xdr:cNvSpPr/>
      </xdr:nvSpPr>
      <xdr:spPr bwMode="auto">
        <a:xfrm>
          <a:off x="34126718" y="1292674"/>
          <a:ext cx="1660071"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19</xdr:col>
      <xdr:colOff>503462</xdr:colOff>
      <xdr:row>14</xdr:row>
      <xdr:rowOff>95247</xdr:rowOff>
    </xdr:from>
    <xdr:to>
      <xdr:col>22</xdr:col>
      <xdr:colOff>1156608</xdr:colOff>
      <xdr:row>14</xdr:row>
      <xdr:rowOff>820506</xdr:rowOff>
    </xdr:to>
    <xdr:grpSp>
      <xdr:nvGrpSpPr>
        <xdr:cNvPr id="12" name="グループ化 11">
          <a:extLst>
            <a:ext uri="{FF2B5EF4-FFF2-40B4-BE49-F238E27FC236}">
              <a16:creationId xmlns:a16="http://schemas.microsoft.com/office/drawing/2014/main" id="{29FEDA9B-FAA9-4173-9D70-029EC7C3E074}"/>
            </a:ext>
          </a:extLst>
        </xdr:cNvPr>
        <xdr:cNvGrpSpPr/>
      </xdr:nvGrpSpPr>
      <xdr:grpSpPr>
        <a:xfrm>
          <a:off x="31282819" y="7796890"/>
          <a:ext cx="4122968" cy="725259"/>
          <a:chOff x="31078712" y="7674429"/>
          <a:chExt cx="4122968" cy="725259"/>
        </a:xfrm>
      </xdr:grpSpPr>
      <xdr:sp macro="" textlink="">
        <xdr:nvSpPr>
          <xdr:cNvPr id="13" name="正方形/長方形 12">
            <a:extLst>
              <a:ext uri="{FF2B5EF4-FFF2-40B4-BE49-F238E27FC236}">
                <a16:creationId xmlns:a16="http://schemas.microsoft.com/office/drawing/2014/main" id="{A1EF7675-8364-BB0F-669F-D1B7EE5754FA}"/>
              </a:ext>
            </a:extLst>
          </xdr:cNvPr>
          <xdr:cNvSpPr/>
        </xdr:nvSpPr>
        <xdr:spPr bwMode="auto">
          <a:xfrm>
            <a:off x="34208358" y="7674429"/>
            <a:ext cx="993322" cy="639534"/>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4" name="テキスト ボックス 13">
            <a:extLst>
              <a:ext uri="{FF2B5EF4-FFF2-40B4-BE49-F238E27FC236}">
                <a16:creationId xmlns:a16="http://schemas.microsoft.com/office/drawing/2014/main" id="{51B3E6E8-3491-8AAE-1930-9430B05F4DC7}"/>
              </a:ext>
            </a:extLst>
          </xdr:cNvPr>
          <xdr:cNvSpPr txBox="1"/>
        </xdr:nvSpPr>
        <xdr:spPr>
          <a:xfrm>
            <a:off x="31078712" y="7701643"/>
            <a:ext cx="2830288" cy="69804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a:t>
            </a:r>
            <a:r>
              <a:rPr kumimoji="1" lang="en-US" altLang="ja-JP" sz="1200" b="1"/>
              <a:t>2</a:t>
            </a:r>
            <a:r>
              <a:rPr kumimoji="1" lang="ja-JP" altLang="en-US" sz="1200" b="1"/>
              <a:t>％超部分）が自動反映</a:t>
            </a:r>
            <a:endParaRPr kumimoji="1" lang="en-US" altLang="ja-JP" sz="1200" b="1"/>
          </a:p>
          <a:p>
            <a:pPr algn="ctr"/>
            <a:r>
              <a:rPr kumimoji="1" lang="ja-JP" altLang="en-US" sz="1200" b="1"/>
              <a:t>（入力不要の場合は、０円表示）</a:t>
            </a:r>
          </a:p>
        </xdr:txBody>
      </xdr:sp>
      <xdr:cxnSp macro="">
        <xdr:nvCxnSpPr>
          <xdr:cNvPr id="15" name="直線矢印コネクタ 14">
            <a:extLst>
              <a:ext uri="{FF2B5EF4-FFF2-40B4-BE49-F238E27FC236}">
                <a16:creationId xmlns:a16="http://schemas.microsoft.com/office/drawing/2014/main" id="{0B4BB584-00DE-745A-8D43-3BB3FF083219}"/>
              </a:ext>
            </a:extLst>
          </xdr:cNvPr>
          <xdr:cNvCxnSpPr>
            <a:stCxn id="14" idx="3"/>
            <a:endCxn id="13" idx="1"/>
          </xdr:cNvCxnSpPr>
        </xdr:nvCxnSpPr>
        <xdr:spPr bwMode="auto">
          <a:xfrm flipV="1">
            <a:off x="33909000" y="7994196"/>
            <a:ext cx="299358" cy="56470"/>
          </a:xfrm>
          <a:prstGeom prst="straightConnector1">
            <a:avLst/>
          </a:prstGeom>
          <a:solidFill>
            <a:srgbClr xmlns:mc="http://schemas.openxmlformats.org/markup-compatibility/2006" xmlns:a14="http://schemas.microsoft.com/office/drawing/2010/main" val="FFFFFF" mc:Ignorable="a14" a14:legacySpreadsheetColorIndex="65"/>
          </a:solidFill>
          <a:ln w="5715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17</xdr:col>
      <xdr:colOff>1333501</xdr:colOff>
      <xdr:row>18</xdr:row>
      <xdr:rowOff>-1</xdr:rowOff>
    </xdr:from>
    <xdr:to>
      <xdr:col>22</xdr:col>
      <xdr:colOff>108858</xdr:colOff>
      <xdr:row>19</xdr:row>
      <xdr:rowOff>884465</xdr:rowOff>
    </xdr:to>
    <xdr:sp macro="" textlink="">
      <xdr:nvSpPr>
        <xdr:cNvPr id="16" name="テキスト ボックス 15">
          <a:extLst>
            <a:ext uri="{FF2B5EF4-FFF2-40B4-BE49-F238E27FC236}">
              <a16:creationId xmlns:a16="http://schemas.microsoft.com/office/drawing/2014/main" id="{C6310A93-624B-420F-922C-B4024AD0DA20}"/>
            </a:ext>
          </a:extLst>
        </xdr:cNvPr>
        <xdr:cNvSpPr txBox="1"/>
      </xdr:nvSpPr>
      <xdr:spPr>
        <a:xfrm>
          <a:off x="26874108" y="10912928"/>
          <a:ext cx="7483929" cy="160564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b="1"/>
            <a:t>具体例：歯科衛生士（８名）</a:t>
          </a:r>
          <a:endParaRPr kumimoji="1" lang="en-US" altLang="ja-JP" sz="1300" b="1"/>
        </a:p>
        <a:p>
          <a:pPr algn="l"/>
          <a:r>
            <a:rPr kumimoji="1" lang="ja-JP" altLang="en-US" sz="1300" b="1"/>
            <a:t>　　　　　・毎月の手当　</a:t>
          </a:r>
          <a:r>
            <a:rPr kumimoji="1" lang="en-US" altLang="ja-JP" sz="1300" b="1"/>
            <a:t>5,000</a:t>
          </a:r>
          <a:r>
            <a:rPr kumimoji="1" lang="ja-JP" altLang="en-US" sz="1300" b="1"/>
            <a:t>円増額　</a:t>
          </a:r>
          <a:r>
            <a:rPr kumimoji="1" lang="en-US" altLang="ja-JP" sz="1300" b="1"/>
            <a:t>2</a:t>
          </a:r>
          <a:r>
            <a:rPr kumimoji="1" lang="ja-JP" altLang="en-US" sz="1300" b="1"/>
            <a:t>か月分（令和</a:t>
          </a:r>
          <a:r>
            <a:rPr kumimoji="1" lang="en-US" altLang="ja-JP" sz="1300" b="1"/>
            <a:t>8</a:t>
          </a:r>
          <a:r>
            <a:rPr kumimoji="1" lang="ja-JP" altLang="en-US" sz="1300" b="1"/>
            <a:t>年</a:t>
          </a:r>
          <a:r>
            <a:rPr kumimoji="1" lang="en-US" altLang="ja-JP" sz="1300" b="1"/>
            <a:t>4</a:t>
          </a:r>
          <a:r>
            <a:rPr kumimoji="1" lang="ja-JP" altLang="en-US" sz="1300" b="1"/>
            <a:t>月～令和</a:t>
          </a:r>
          <a:r>
            <a:rPr kumimoji="1" lang="en-US" altLang="ja-JP" sz="1300" b="1"/>
            <a:t>8</a:t>
          </a:r>
          <a:r>
            <a:rPr kumimoji="1" lang="ja-JP" altLang="en-US" sz="1300" b="1"/>
            <a:t>年</a:t>
          </a:r>
          <a:r>
            <a:rPr kumimoji="1" lang="en-US" altLang="ja-JP" sz="1300" b="1"/>
            <a:t>5</a:t>
          </a:r>
          <a:r>
            <a:rPr kumimoji="1" lang="ja-JP" altLang="en-US" sz="1300" b="1"/>
            <a:t>月）</a:t>
          </a:r>
          <a:endParaRPr kumimoji="1" lang="en-US" altLang="ja-JP" sz="1300" b="1"/>
        </a:p>
        <a:p>
          <a:pPr algn="l"/>
          <a:r>
            <a:rPr kumimoji="1" lang="ja-JP" altLang="en-US" sz="1300" b="1"/>
            <a:t>　　　　　・特別手当　　</a:t>
          </a:r>
          <a:r>
            <a:rPr kumimoji="1" lang="en-US" altLang="ja-JP" sz="1300" b="1"/>
            <a:t>15,000</a:t>
          </a:r>
          <a:r>
            <a:rPr kumimoji="1" lang="ja-JP" altLang="en-US" sz="1300" b="1"/>
            <a:t>円　　　　</a:t>
          </a:r>
          <a:r>
            <a:rPr kumimoji="1" lang="en-US" altLang="ja-JP" sz="1300" b="1"/>
            <a:t>4</a:t>
          </a:r>
          <a:r>
            <a:rPr kumimoji="1" lang="ja-JP" altLang="en-US" sz="1300" b="1"/>
            <a:t>か月分（令和</a:t>
          </a:r>
          <a:r>
            <a:rPr kumimoji="1" lang="en-US" altLang="ja-JP" sz="1300" b="1"/>
            <a:t>7</a:t>
          </a:r>
          <a:r>
            <a:rPr kumimoji="1" lang="ja-JP" altLang="en-US" sz="1300" b="1"/>
            <a:t>年</a:t>
          </a:r>
          <a:r>
            <a:rPr kumimoji="1" lang="en-US" altLang="ja-JP" sz="1300" b="1"/>
            <a:t>12</a:t>
          </a:r>
          <a:r>
            <a:rPr kumimoji="1" lang="ja-JP" altLang="en-US" sz="1300" b="1"/>
            <a:t>月～令和</a:t>
          </a:r>
          <a:r>
            <a:rPr kumimoji="1" lang="en-US" altLang="ja-JP" sz="1300" b="1"/>
            <a:t>8</a:t>
          </a:r>
          <a:r>
            <a:rPr kumimoji="1" lang="ja-JP" altLang="en-US" sz="1300" b="1"/>
            <a:t>年</a:t>
          </a:r>
          <a:r>
            <a:rPr kumimoji="1" lang="en-US" altLang="ja-JP" sz="1300" b="1"/>
            <a:t>3</a:t>
          </a:r>
          <a:r>
            <a:rPr kumimoji="1" lang="ja-JP" altLang="en-US" sz="1300" b="1"/>
            <a:t>月）　　</a:t>
          </a:r>
          <a:endParaRPr kumimoji="1" lang="en-US" altLang="ja-JP" sz="1300" b="1"/>
        </a:p>
        <a:p>
          <a:pPr algn="l"/>
          <a:endParaRPr kumimoji="1" lang="en-US" altLang="ja-JP" sz="1300" b="1"/>
        </a:p>
      </xdr:txBody>
    </xdr:sp>
    <xdr:clientData/>
  </xdr:twoCellAnchor>
  <xdr:twoCellAnchor>
    <xdr:from>
      <xdr:col>17</xdr:col>
      <xdr:colOff>1360715</xdr:colOff>
      <xdr:row>22</xdr:row>
      <xdr:rowOff>571501</xdr:rowOff>
    </xdr:from>
    <xdr:to>
      <xdr:col>22</xdr:col>
      <xdr:colOff>136072</xdr:colOff>
      <xdr:row>24</xdr:row>
      <xdr:rowOff>870858</xdr:rowOff>
    </xdr:to>
    <xdr:sp macro="" textlink="">
      <xdr:nvSpPr>
        <xdr:cNvPr id="17" name="テキスト ボックス 16">
          <a:extLst>
            <a:ext uri="{FF2B5EF4-FFF2-40B4-BE49-F238E27FC236}">
              <a16:creationId xmlns:a16="http://schemas.microsoft.com/office/drawing/2014/main" id="{295C019E-3032-4FC2-B383-C8074BDF8B69}"/>
            </a:ext>
          </a:extLst>
        </xdr:cNvPr>
        <xdr:cNvSpPr txBox="1"/>
      </xdr:nvSpPr>
      <xdr:spPr>
        <a:xfrm>
          <a:off x="26901322" y="14695715"/>
          <a:ext cx="7483929" cy="166007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b="1"/>
            <a:t>具体例：事務職員（４名）</a:t>
          </a:r>
          <a:endParaRPr kumimoji="1" lang="en-US" altLang="ja-JP" sz="1300" b="1"/>
        </a:p>
        <a:p>
          <a:pPr algn="l"/>
          <a:r>
            <a:rPr kumimoji="1" lang="ja-JP" altLang="en-US" sz="1300" b="1"/>
            <a:t>　　　　　・毎月の手当　</a:t>
          </a:r>
          <a:r>
            <a:rPr kumimoji="1" lang="en-US" altLang="ja-JP" sz="1300" b="1"/>
            <a:t>2,000</a:t>
          </a:r>
          <a:r>
            <a:rPr kumimoji="1" lang="ja-JP" altLang="en-US" sz="1300" b="1"/>
            <a:t>円増額　</a:t>
          </a:r>
          <a:r>
            <a:rPr kumimoji="1" lang="en-US" altLang="ja-JP" sz="1300" b="1"/>
            <a:t>2</a:t>
          </a:r>
          <a:r>
            <a:rPr kumimoji="1" lang="ja-JP" altLang="en-US" sz="1300" b="1"/>
            <a:t>か月分（令和</a:t>
          </a:r>
          <a:r>
            <a:rPr kumimoji="1" lang="en-US" altLang="ja-JP" sz="1300" b="1"/>
            <a:t>8</a:t>
          </a:r>
          <a:r>
            <a:rPr kumimoji="1" lang="ja-JP" altLang="en-US" sz="1300" b="1"/>
            <a:t>年</a:t>
          </a:r>
          <a:r>
            <a:rPr kumimoji="1" lang="en-US" altLang="ja-JP" sz="1300" b="1"/>
            <a:t>4</a:t>
          </a:r>
          <a:r>
            <a:rPr kumimoji="1" lang="ja-JP" altLang="en-US" sz="1300" b="1"/>
            <a:t>月～令和</a:t>
          </a:r>
          <a:r>
            <a:rPr kumimoji="1" lang="en-US" altLang="ja-JP" sz="1300" b="1"/>
            <a:t>8</a:t>
          </a:r>
          <a:r>
            <a:rPr kumimoji="1" lang="ja-JP" altLang="en-US" sz="1300" b="1"/>
            <a:t>年</a:t>
          </a:r>
          <a:r>
            <a:rPr kumimoji="1" lang="en-US" altLang="ja-JP" sz="1300" b="1"/>
            <a:t>5</a:t>
          </a:r>
          <a:r>
            <a:rPr kumimoji="1" lang="ja-JP" altLang="en-US" sz="1300" b="1"/>
            <a:t>月）</a:t>
          </a:r>
        </a:p>
        <a:p>
          <a:pPr algn="l"/>
          <a:r>
            <a:rPr kumimoji="1" lang="ja-JP" altLang="en-US" sz="1300" b="1"/>
            <a:t>　　　　　・特別手当　　</a:t>
          </a:r>
          <a:r>
            <a:rPr kumimoji="1" lang="en-US" altLang="ja-JP" sz="1300" b="1"/>
            <a:t>4,000</a:t>
          </a:r>
          <a:r>
            <a:rPr kumimoji="1" lang="ja-JP" altLang="en-US" sz="1300" b="1"/>
            <a:t>円　　　　</a:t>
          </a:r>
          <a:r>
            <a:rPr kumimoji="1" lang="en-US" altLang="ja-JP" sz="1300" b="1"/>
            <a:t>4</a:t>
          </a:r>
          <a:r>
            <a:rPr kumimoji="1" lang="ja-JP" altLang="en-US" sz="1300" b="1"/>
            <a:t>か月分（令和</a:t>
          </a:r>
          <a:r>
            <a:rPr kumimoji="1" lang="en-US" altLang="ja-JP" sz="1300" b="1"/>
            <a:t>7</a:t>
          </a:r>
          <a:r>
            <a:rPr kumimoji="1" lang="ja-JP" altLang="en-US" sz="1300" b="1"/>
            <a:t>年</a:t>
          </a:r>
          <a:r>
            <a:rPr kumimoji="1" lang="en-US" altLang="ja-JP" sz="1300" b="1"/>
            <a:t>12</a:t>
          </a:r>
          <a:r>
            <a:rPr kumimoji="1" lang="ja-JP" altLang="en-US" sz="1300" b="1"/>
            <a:t>月～令和</a:t>
          </a:r>
          <a:r>
            <a:rPr kumimoji="1" lang="en-US" altLang="ja-JP" sz="1300" b="1"/>
            <a:t>8</a:t>
          </a:r>
          <a:r>
            <a:rPr kumimoji="1" lang="ja-JP" altLang="en-US" sz="1300" b="1"/>
            <a:t>年</a:t>
          </a:r>
          <a:r>
            <a:rPr kumimoji="1" lang="en-US" altLang="ja-JP" sz="1300" b="1"/>
            <a:t>3</a:t>
          </a:r>
          <a:r>
            <a:rPr kumimoji="1" lang="ja-JP" altLang="en-US" sz="1300" b="1"/>
            <a:t>月）　　</a:t>
          </a:r>
        </a:p>
        <a:p>
          <a:pPr algn="l"/>
          <a:endParaRPr kumimoji="1" lang="en-US" altLang="ja-JP" sz="1300" b="1"/>
        </a:p>
      </xdr:txBody>
    </xdr:sp>
    <xdr:clientData/>
  </xdr:twoCellAnchor>
  <xdr:twoCellAnchor>
    <xdr:from>
      <xdr:col>12</xdr:col>
      <xdr:colOff>1755321</xdr:colOff>
      <xdr:row>16</xdr:row>
      <xdr:rowOff>789215</xdr:rowOff>
    </xdr:from>
    <xdr:to>
      <xdr:col>13</xdr:col>
      <xdr:colOff>597477</xdr:colOff>
      <xdr:row>18</xdr:row>
      <xdr:rowOff>75457</xdr:rowOff>
    </xdr:to>
    <xdr:sp macro="" textlink="">
      <xdr:nvSpPr>
        <xdr:cNvPr id="18" name="テキスト ボックス 17">
          <a:extLst>
            <a:ext uri="{FF2B5EF4-FFF2-40B4-BE49-F238E27FC236}">
              <a16:creationId xmlns:a16="http://schemas.microsoft.com/office/drawing/2014/main" id="{A498C540-9536-4377-8AB7-9DA4DA6D1F67}"/>
            </a:ext>
          </a:extLst>
        </xdr:cNvPr>
        <xdr:cNvSpPr txBox="1"/>
      </xdr:nvSpPr>
      <xdr:spPr>
        <a:xfrm>
          <a:off x="19757571" y="10137322"/>
          <a:ext cx="2420835" cy="8510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12</xdr:col>
      <xdr:colOff>2367644</xdr:colOff>
      <xdr:row>26</xdr:row>
      <xdr:rowOff>748393</xdr:rowOff>
    </xdr:from>
    <xdr:to>
      <xdr:col>14</xdr:col>
      <xdr:colOff>53193</xdr:colOff>
      <xdr:row>28</xdr:row>
      <xdr:rowOff>34636</xdr:rowOff>
    </xdr:to>
    <xdr:sp macro="" textlink="">
      <xdr:nvSpPr>
        <xdr:cNvPr id="19" name="テキスト ボックス 18">
          <a:extLst>
            <a:ext uri="{FF2B5EF4-FFF2-40B4-BE49-F238E27FC236}">
              <a16:creationId xmlns:a16="http://schemas.microsoft.com/office/drawing/2014/main" id="{36795BC4-2827-43C7-8E8A-514E70921354}"/>
            </a:ext>
          </a:extLst>
        </xdr:cNvPr>
        <xdr:cNvSpPr txBox="1"/>
      </xdr:nvSpPr>
      <xdr:spPr>
        <a:xfrm>
          <a:off x="20369894" y="17798143"/>
          <a:ext cx="2420835" cy="8510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12</xdr:col>
      <xdr:colOff>2272394</xdr:colOff>
      <xdr:row>36</xdr:row>
      <xdr:rowOff>1387928</xdr:rowOff>
    </xdr:from>
    <xdr:to>
      <xdr:col>13</xdr:col>
      <xdr:colOff>1114550</xdr:colOff>
      <xdr:row>37</xdr:row>
      <xdr:rowOff>565314</xdr:rowOff>
    </xdr:to>
    <xdr:sp macro="" textlink="">
      <xdr:nvSpPr>
        <xdr:cNvPr id="20" name="テキスト ボックス 19">
          <a:extLst>
            <a:ext uri="{FF2B5EF4-FFF2-40B4-BE49-F238E27FC236}">
              <a16:creationId xmlns:a16="http://schemas.microsoft.com/office/drawing/2014/main" id="{4054B18D-83BF-4AAE-9891-9D116EFA1417}"/>
            </a:ext>
          </a:extLst>
        </xdr:cNvPr>
        <xdr:cNvSpPr txBox="1"/>
      </xdr:nvSpPr>
      <xdr:spPr>
        <a:xfrm>
          <a:off x="20274644" y="26139321"/>
          <a:ext cx="2420835" cy="8510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209713</xdr:colOff>
      <xdr:row>8</xdr:row>
      <xdr:rowOff>190501</xdr:rowOff>
    </xdr:from>
    <xdr:to>
      <xdr:col>16</xdr:col>
      <xdr:colOff>1754524</xdr:colOff>
      <xdr:row>23</xdr:row>
      <xdr:rowOff>246530</xdr:rowOff>
    </xdr:to>
    <xdr:sp macro="" textlink="">
      <xdr:nvSpPr>
        <xdr:cNvPr id="3" name="テキスト ボックス 2">
          <a:extLst>
            <a:ext uri="{FF2B5EF4-FFF2-40B4-BE49-F238E27FC236}">
              <a16:creationId xmlns:a16="http://schemas.microsoft.com/office/drawing/2014/main" id="{D4B8AF40-CA69-463C-B090-C67697B3D4AA}"/>
            </a:ext>
          </a:extLst>
        </xdr:cNvPr>
        <xdr:cNvSpPr txBox="1"/>
      </xdr:nvSpPr>
      <xdr:spPr>
        <a:xfrm>
          <a:off x="11830213" y="2667001"/>
          <a:ext cx="9749918" cy="413817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＜記入箇所＞</a:t>
          </a:r>
          <a:endParaRPr kumimoji="1" lang="en-US" altLang="ja-JP" sz="1400" b="1"/>
        </a:p>
        <a:p>
          <a:pPr algn="l"/>
          <a:r>
            <a:rPr kumimoji="1" lang="ja-JP" altLang="en-US" sz="1400" b="1"/>
            <a:t>・施設名、保険医療機関コード、施設区分、有床数（無床の場合、空欄）を入力</a:t>
          </a:r>
          <a:endParaRPr kumimoji="1" lang="en-US" altLang="ja-JP" sz="1400" b="1"/>
        </a:p>
        <a:p>
          <a:pPr algn="l"/>
          <a:r>
            <a:rPr kumimoji="1" lang="ja-JP" altLang="en-US" sz="1400" b="1"/>
            <a:t>・施設ごとに、３月１日時点のベースアップ評価料の届出（〇、</a:t>
          </a:r>
          <a:r>
            <a:rPr kumimoji="1" lang="en-US" altLang="ja-JP" sz="1400" b="1"/>
            <a:t>×</a:t>
          </a:r>
          <a:r>
            <a:rPr kumimoji="1" lang="ja-JP" altLang="en-US" sz="1400" b="1"/>
            <a:t>）、</a:t>
          </a:r>
          <a:endParaRPr kumimoji="1" lang="en-US" altLang="ja-JP" sz="1400" b="1"/>
        </a:p>
        <a:p>
          <a:pPr algn="l"/>
          <a:r>
            <a:rPr kumimoji="1" lang="ja-JP" altLang="en-US" sz="1400" b="1"/>
            <a:t>　　　　　　　　　６月１日時点のベースアップ評価料の届出（〇、</a:t>
          </a:r>
          <a:r>
            <a:rPr kumimoji="1" lang="en-US" altLang="ja-JP" sz="1400" b="1"/>
            <a:t>×</a:t>
          </a:r>
          <a:r>
            <a:rPr kumimoji="1" lang="ja-JP" altLang="en-US" sz="1400" b="1"/>
            <a:t>）を入力</a:t>
          </a:r>
          <a:endParaRPr kumimoji="1" lang="en-US" altLang="ja-JP" sz="1400" b="1"/>
        </a:p>
        <a:p>
          <a:pPr algn="l"/>
          <a:r>
            <a:rPr kumimoji="1" lang="ja-JP" altLang="en-US" sz="1400" b="1"/>
            <a:t>・申請額は、基準額計算シートで、基準額を確認し、賃金改善の総額とも比較する</a:t>
          </a:r>
          <a:endParaRPr kumimoji="1" lang="en-US" altLang="ja-JP" sz="1400" b="1"/>
        </a:p>
        <a:p>
          <a:pPr algn="l"/>
          <a:endParaRPr kumimoji="1" lang="en-US" altLang="ja-JP" sz="1400" b="1"/>
        </a:p>
        <a:p>
          <a:pPr algn="l"/>
          <a:r>
            <a:rPr kumimoji="1" lang="ja-JP" altLang="en-US" sz="1400" b="1"/>
            <a:t>　「③：賃上げ支援事業の申請額」は、「基準額」と「賃金改善額」を比較して、低廉な額です。</a:t>
          </a:r>
        </a:p>
        <a:p>
          <a:pPr algn="l"/>
          <a:r>
            <a:rPr kumimoji="1" lang="ja-JP" altLang="en-US" sz="1400" b="1"/>
            <a:t>　「①：賃金改善の総額（自動計算）」　＞　「基準額」　の場合　・・・　申請額　＝　基準額</a:t>
          </a:r>
        </a:p>
        <a:p>
          <a:pPr algn="l"/>
          <a:r>
            <a:rPr kumimoji="1" lang="ja-JP" altLang="en-US" sz="1400" b="1"/>
            <a:t>　「①：賃金改善の総額（自動計算）」　＜　「基準額」　の場合　・・・　申請額　＝　賃金改善の総額</a:t>
          </a:r>
        </a:p>
        <a:p>
          <a:pPr algn="l"/>
          <a:r>
            <a:rPr kumimoji="1" lang="ja-JP" altLang="en-US" sz="1400" b="1"/>
            <a:t>　</a:t>
          </a:r>
          <a:r>
            <a:rPr kumimoji="1" lang="en-US" altLang="ja-JP" sz="1400" b="1"/>
            <a:t>※</a:t>
          </a:r>
          <a:r>
            <a:rPr kumimoji="1" lang="ja-JP" altLang="en-US" sz="1400" b="1"/>
            <a:t>基準額は、基準額計算シートで確認ください。</a:t>
          </a:r>
        </a:p>
        <a:p>
          <a:pPr algn="l"/>
          <a:endParaRPr kumimoji="1" lang="ja-JP" altLang="en-US" sz="1400" b="1"/>
        </a:p>
      </xdr:txBody>
    </xdr:sp>
    <xdr:clientData/>
  </xdr:twoCellAnchor>
  <xdr:twoCellAnchor>
    <xdr:from>
      <xdr:col>10</xdr:col>
      <xdr:colOff>176892</xdr:colOff>
      <xdr:row>3</xdr:row>
      <xdr:rowOff>258535</xdr:rowOff>
    </xdr:from>
    <xdr:to>
      <xdr:col>16</xdr:col>
      <xdr:colOff>1496785</xdr:colOff>
      <xdr:row>8</xdr:row>
      <xdr:rowOff>176892</xdr:rowOff>
    </xdr:to>
    <xdr:sp macro="" textlink="">
      <xdr:nvSpPr>
        <xdr:cNvPr id="4" name="正方形/長方形 3">
          <a:extLst>
            <a:ext uri="{FF2B5EF4-FFF2-40B4-BE49-F238E27FC236}">
              <a16:creationId xmlns:a16="http://schemas.microsoft.com/office/drawing/2014/main" id="{717EE5AB-3B2A-4C7D-9C1A-E40B1A02B4FB}"/>
            </a:ext>
          </a:extLst>
        </xdr:cNvPr>
        <xdr:cNvSpPr/>
      </xdr:nvSpPr>
      <xdr:spPr bwMode="auto">
        <a:xfrm>
          <a:off x="11797392" y="1374321"/>
          <a:ext cx="9525000" cy="1279071"/>
        </a:xfrm>
        <a:prstGeom prst="rect">
          <a:avLst/>
        </a:prstGeom>
        <a:noFill/>
        <a:ln w="38100" cap="flat" cmpd="sng" algn="ctr">
          <a:solidFill>
            <a:srgbClr val="FF0000"/>
          </a:solidFill>
          <a:prstDash val="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217715</xdr:colOff>
      <xdr:row>5</xdr:row>
      <xdr:rowOff>122464</xdr:rowOff>
    </xdr:from>
    <xdr:to>
      <xdr:col>10</xdr:col>
      <xdr:colOff>1265464</xdr:colOff>
      <xdr:row>8</xdr:row>
      <xdr:rowOff>157099</xdr:rowOff>
    </xdr:to>
    <xdr:sp macro="" textlink="">
      <xdr:nvSpPr>
        <xdr:cNvPr id="5" name="テキスト ボックス 4">
          <a:extLst>
            <a:ext uri="{FF2B5EF4-FFF2-40B4-BE49-F238E27FC236}">
              <a16:creationId xmlns:a16="http://schemas.microsoft.com/office/drawing/2014/main" id="{DB8341FA-D841-4E32-84FE-95B008CB14A4}"/>
            </a:ext>
          </a:extLst>
        </xdr:cNvPr>
        <xdr:cNvSpPr txBox="1"/>
      </xdr:nvSpPr>
      <xdr:spPr>
        <a:xfrm>
          <a:off x="11212286" y="1782535"/>
          <a:ext cx="1673678" cy="8510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2354036</xdr:colOff>
      <xdr:row>6</xdr:row>
      <xdr:rowOff>762000</xdr:rowOff>
    </xdr:from>
    <xdr:to>
      <xdr:col>8</xdr:col>
      <xdr:colOff>2017859</xdr:colOff>
      <xdr:row>21</xdr:row>
      <xdr:rowOff>131154</xdr:rowOff>
    </xdr:to>
    <xdr:grpSp>
      <xdr:nvGrpSpPr>
        <xdr:cNvPr id="2" name="グループ化 1">
          <a:extLst>
            <a:ext uri="{FF2B5EF4-FFF2-40B4-BE49-F238E27FC236}">
              <a16:creationId xmlns:a16="http://schemas.microsoft.com/office/drawing/2014/main" id="{82AF3DEE-AAD5-48FF-BBA2-5A17895EF6CF}"/>
            </a:ext>
          </a:extLst>
        </xdr:cNvPr>
        <xdr:cNvGrpSpPr/>
      </xdr:nvGrpSpPr>
      <xdr:grpSpPr>
        <a:xfrm>
          <a:off x="2354036" y="6572250"/>
          <a:ext cx="11678930" cy="2621261"/>
          <a:chOff x="2229971" y="6426279"/>
          <a:chExt cx="11665323" cy="2621261"/>
        </a:xfrm>
      </xdr:grpSpPr>
      <xdr:cxnSp macro="">
        <xdr:nvCxnSpPr>
          <xdr:cNvPr id="3" name="直線コネクタ 2">
            <a:extLst>
              <a:ext uri="{FF2B5EF4-FFF2-40B4-BE49-F238E27FC236}">
                <a16:creationId xmlns:a16="http://schemas.microsoft.com/office/drawing/2014/main" id="{ABEADA6D-8D59-2DC8-4233-45A770DE8F0C}"/>
              </a:ext>
            </a:extLst>
          </xdr:cNvPr>
          <xdr:cNvCxnSpPr/>
        </xdr:nvCxnSpPr>
        <xdr:spPr bwMode="auto">
          <a:xfrm flipH="1" flipV="1">
            <a:off x="5298782" y="8654943"/>
            <a:ext cx="7700041" cy="22412"/>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nvGrpSpPr>
          <xdr:cNvPr id="4" name="グループ化 3">
            <a:extLst>
              <a:ext uri="{FF2B5EF4-FFF2-40B4-BE49-F238E27FC236}">
                <a16:creationId xmlns:a16="http://schemas.microsoft.com/office/drawing/2014/main" id="{3A62BDA9-8837-2127-1BBE-D38E569F4AEA}"/>
              </a:ext>
            </a:extLst>
          </xdr:cNvPr>
          <xdr:cNvGrpSpPr/>
        </xdr:nvGrpSpPr>
        <xdr:grpSpPr>
          <a:xfrm>
            <a:off x="2229971" y="6426279"/>
            <a:ext cx="11665323" cy="2621261"/>
            <a:chOff x="2229971" y="6426279"/>
            <a:chExt cx="11787787" cy="2621261"/>
          </a:xfrm>
        </xdr:grpSpPr>
        <xdr:pic>
          <xdr:nvPicPr>
            <xdr:cNvPr id="5" name="図 4" descr="テーブル&#10;&#10;中程度の精度で自動的に生成された説明">
              <a:extLst>
                <a:ext uri="{FF2B5EF4-FFF2-40B4-BE49-F238E27FC236}">
                  <a16:creationId xmlns:a16="http://schemas.microsoft.com/office/drawing/2014/main" id="{1B6CEE45-74A5-F8C2-E9E8-AA96E3AB8D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841" y="6426279"/>
              <a:ext cx="7844917" cy="2621261"/>
            </a:xfrm>
            <a:prstGeom prst="rect">
              <a:avLst/>
            </a:prstGeom>
            <a:noFill/>
            <a:ln>
              <a:noFill/>
            </a:ln>
          </xdr:spPr>
        </xdr:pic>
        <xdr:sp macro="" textlink="">
          <xdr:nvSpPr>
            <xdr:cNvPr id="6" name="正方形/長方形 5">
              <a:extLst>
                <a:ext uri="{FF2B5EF4-FFF2-40B4-BE49-F238E27FC236}">
                  <a16:creationId xmlns:a16="http://schemas.microsoft.com/office/drawing/2014/main" id="{B9AA95EA-99B4-F62B-C61B-68CBFF84193B}"/>
                </a:ext>
              </a:extLst>
            </xdr:cNvPr>
            <xdr:cNvSpPr/>
          </xdr:nvSpPr>
          <xdr:spPr bwMode="auto">
            <a:xfrm>
              <a:off x="7194976" y="7891343"/>
              <a:ext cx="3418594" cy="364991"/>
            </a:xfrm>
            <a:prstGeom prst="rect">
              <a:avLst/>
            </a:prstGeom>
            <a:noFill/>
            <a:ln w="76200"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BE28418D-EB6F-BF9D-E11E-0510AB390806}"/>
                </a:ext>
              </a:extLst>
            </xdr:cNvPr>
            <xdr:cNvSpPr/>
          </xdr:nvSpPr>
          <xdr:spPr bwMode="auto">
            <a:xfrm>
              <a:off x="7183773" y="7627205"/>
              <a:ext cx="3405787" cy="196903"/>
            </a:xfrm>
            <a:prstGeom prst="rect">
              <a:avLst/>
            </a:prstGeom>
            <a:noFill/>
            <a:ln w="3810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8" name="矢印: 下 7">
              <a:extLst>
                <a:ext uri="{FF2B5EF4-FFF2-40B4-BE49-F238E27FC236}">
                  <a16:creationId xmlns:a16="http://schemas.microsoft.com/office/drawing/2014/main" id="{BACB73B3-C0D5-34C5-9D2A-96A0FA63160D}"/>
                </a:ext>
              </a:extLst>
            </xdr:cNvPr>
            <xdr:cNvSpPr/>
          </xdr:nvSpPr>
          <xdr:spPr bwMode="auto">
            <a:xfrm rot="18306242">
              <a:off x="7050649" y="7280874"/>
              <a:ext cx="199010" cy="381001"/>
            </a:xfrm>
            <a:prstGeom prst="downArrow">
              <a:avLst/>
            </a:prstGeom>
            <a:solidFill>
              <a:schemeClr val="accent1"/>
            </a:solidFill>
            <a:ln w="9525"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9" name="テキスト ボックス 8">
              <a:extLst>
                <a:ext uri="{FF2B5EF4-FFF2-40B4-BE49-F238E27FC236}">
                  <a16:creationId xmlns:a16="http://schemas.microsoft.com/office/drawing/2014/main" id="{6FC6AFF6-C851-9F5E-E90D-00FB7B4A5263}"/>
                </a:ext>
              </a:extLst>
            </xdr:cNvPr>
            <xdr:cNvSpPr txBox="1"/>
          </xdr:nvSpPr>
          <xdr:spPr>
            <a:xfrm>
              <a:off x="2801472" y="7040495"/>
              <a:ext cx="4135771" cy="530679"/>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r>
                <a:rPr kumimoji="1" lang="en-US" altLang="ja-JP" sz="1100"/>
                <a:t>2.0</a:t>
              </a:r>
              <a:r>
                <a:rPr kumimoji="1" lang="ja-JP" altLang="en-US" sz="1100"/>
                <a:t>％超に充てた後の余剰分」があり、一時金・特別手当で</a:t>
              </a:r>
              <a:endParaRPr kumimoji="1" lang="en-US" altLang="ja-JP" sz="1100"/>
            </a:p>
            <a:p>
              <a:pPr algn="ctr"/>
              <a:r>
                <a:rPr kumimoji="1" lang="ja-JP" altLang="en-US" sz="1100"/>
                <a:t>対応された場合は、賃金改善報告書に記入ください</a:t>
              </a:r>
            </a:p>
          </xdr:txBody>
        </xdr:sp>
        <xdr:sp macro="" textlink="">
          <xdr:nvSpPr>
            <xdr:cNvPr id="10" name="テキスト ボックス 9">
              <a:extLst>
                <a:ext uri="{FF2B5EF4-FFF2-40B4-BE49-F238E27FC236}">
                  <a16:creationId xmlns:a16="http://schemas.microsoft.com/office/drawing/2014/main" id="{38807E5B-D014-9114-A784-8A32519A67E5}"/>
                </a:ext>
              </a:extLst>
            </xdr:cNvPr>
            <xdr:cNvSpPr txBox="1"/>
          </xdr:nvSpPr>
          <xdr:spPr>
            <a:xfrm>
              <a:off x="4399909" y="8531679"/>
              <a:ext cx="1571227" cy="4994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R7.3.31</a:t>
              </a:r>
              <a:r>
                <a:rPr kumimoji="1" lang="ja-JP" altLang="en-US" sz="1100"/>
                <a:t>の賃金水準</a:t>
              </a:r>
              <a:endParaRPr kumimoji="1" lang="en-US" altLang="ja-JP" sz="1100"/>
            </a:p>
          </xdr:txBody>
        </xdr:sp>
        <xdr:sp macro="" textlink="">
          <xdr:nvSpPr>
            <xdr:cNvPr id="11" name="テキスト ボックス 10">
              <a:extLst>
                <a:ext uri="{FF2B5EF4-FFF2-40B4-BE49-F238E27FC236}">
                  <a16:creationId xmlns:a16="http://schemas.microsoft.com/office/drawing/2014/main" id="{1FDE52FA-8721-3C77-5602-45980B51F4CB}"/>
                </a:ext>
              </a:extLst>
            </xdr:cNvPr>
            <xdr:cNvSpPr txBox="1"/>
          </xdr:nvSpPr>
          <xdr:spPr>
            <a:xfrm>
              <a:off x="2229971" y="7891342"/>
              <a:ext cx="3987693" cy="353786"/>
            </a:xfrm>
            <a:prstGeom prst="rect">
              <a:avLst/>
            </a:prstGeom>
            <a:solidFill>
              <a:schemeClr val="lt1"/>
            </a:solidFill>
            <a:ln w="952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この「別紙」に記入いただく内容は、点線枠内になります。</a:t>
              </a:r>
              <a:endParaRPr kumimoji="1" lang="en-US" altLang="ja-JP" sz="1100"/>
            </a:p>
          </xdr:txBody>
        </xdr:sp>
        <xdr:sp macro="" textlink="">
          <xdr:nvSpPr>
            <xdr:cNvPr id="12" name="テキスト ボックス 11">
              <a:extLst>
                <a:ext uri="{FF2B5EF4-FFF2-40B4-BE49-F238E27FC236}">
                  <a16:creationId xmlns:a16="http://schemas.microsoft.com/office/drawing/2014/main" id="{F66F0269-7921-B4FF-62DF-AE23F05C8B24}"/>
                </a:ext>
              </a:extLst>
            </xdr:cNvPr>
            <xdr:cNvSpPr txBox="1"/>
          </xdr:nvSpPr>
          <xdr:spPr>
            <a:xfrm>
              <a:off x="10871306" y="7868930"/>
              <a:ext cx="1779334" cy="7187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例：</a:t>
              </a:r>
              <a:r>
                <a:rPr kumimoji="1" lang="en-US" altLang="ja-JP" sz="1100"/>
                <a:t>R7.3.31</a:t>
              </a:r>
              <a:r>
                <a:rPr kumimoji="1" lang="ja-JP" altLang="en-US" sz="1100"/>
                <a:t>の水準から</a:t>
              </a:r>
              <a:endParaRPr kumimoji="1" lang="en-US" altLang="ja-JP" sz="1100"/>
            </a:p>
            <a:p>
              <a:r>
                <a:rPr kumimoji="1" lang="ja-JP" altLang="en-US" sz="1100"/>
                <a:t>　　　</a:t>
              </a:r>
              <a:r>
                <a:rPr kumimoji="1" lang="en-US" altLang="ja-JP" sz="1100"/>
                <a:t>5</a:t>
              </a:r>
              <a:r>
                <a:rPr kumimoji="1" lang="ja-JP" altLang="en-US" sz="1100"/>
                <a:t>％賃上げ</a:t>
              </a:r>
              <a:endParaRPr kumimoji="1" lang="en-US" altLang="ja-JP" sz="1100"/>
            </a:p>
            <a:p>
              <a:pPr algn="ctr"/>
              <a:r>
                <a:rPr kumimoji="1" lang="ja-JP" altLang="en-US" sz="1100"/>
                <a:t>⇒</a:t>
              </a:r>
              <a:r>
                <a:rPr kumimoji="1" lang="en-US" altLang="ja-JP" sz="1100"/>
                <a:t>3</a:t>
              </a:r>
              <a:r>
                <a:rPr kumimoji="1" lang="ja-JP" altLang="en-US" sz="1100"/>
                <a:t>％を充当</a:t>
              </a:r>
            </a:p>
          </xdr:txBody>
        </xdr:sp>
      </xdr:grpSp>
    </xdr:grpSp>
    <xdr:clientData/>
  </xdr:twoCellAnchor>
  <xdr:twoCellAnchor>
    <xdr:from>
      <xdr:col>1</xdr:col>
      <xdr:colOff>585107</xdr:colOff>
      <xdr:row>5</xdr:row>
      <xdr:rowOff>81643</xdr:rowOff>
    </xdr:from>
    <xdr:to>
      <xdr:col>7</xdr:col>
      <xdr:colOff>802821</xdr:colOff>
      <xdr:row>5</xdr:row>
      <xdr:rowOff>1102179</xdr:rowOff>
    </xdr:to>
    <xdr:sp macro="" textlink="">
      <xdr:nvSpPr>
        <xdr:cNvPr id="13" name="テキスト ボックス 12">
          <a:extLst>
            <a:ext uri="{FF2B5EF4-FFF2-40B4-BE49-F238E27FC236}">
              <a16:creationId xmlns:a16="http://schemas.microsoft.com/office/drawing/2014/main" id="{A630A5A4-91C3-4479-8F2A-7D9C4EC91A24}"/>
            </a:ext>
          </a:extLst>
        </xdr:cNvPr>
        <xdr:cNvSpPr txBox="1"/>
      </xdr:nvSpPr>
      <xdr:spPr>
        <a:xfrm>
          <a:off x="3469821" y="4748893"/>
          <a:ext cx="7837714" cy="102053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賃金改善を</a:t>
          </a:r>
          <a:endParaRPr kumimoji="1" lang="en-US" altLang="ja-JP" sz="1400" b="1"/>
        </a:p>
        <a:p>
          <a:pPr algn="ctr"/>
          <a:r>
            <a:rPr kumimoji="1" lang="ja-JP" altLang="en-US" sz="1400" b="1"/>
            <a:t>「基本給・手当の引き上げを、割合ではなく、一律○○円引き上げた」</a:t>
          </a:r>
          <a:endParaRPr kumimoji="1" lang="en-US" altLang="ja-JP" sz="1400" b="1"/>
        </a:p>
        <a:p>
          <a:pPr algn="ctr"/>
          <a:r>
            <a:rPr kumimoji="1" lang="ja-JP" altLang="en-US" sz="1400" b="1"/>
            <a:t>「一時金・特別手当で対応した」場合は、このシートの記入・作成は不要です</a:t>
          </a:r>
        </a:p>
      </xdr:txBody>
    </xdr:sp>
    <xdr:clientData/>
  </xdr:twoCellAnchor>
  <xdr:twoCellAnchor>
    <xdr:from>
      <xdr:col>13</xdr:col>
      <xdr:colOff>1075765</xdr:colOff>
      <xdr:row>14</xdr:row>
      <xdr:rowOff>134469</xdr:rowOff>
    </xdr:from>
    <xdr:to>
      <xdr:col>14</xdr:col>
      <xdr:colOff>790014</xdr:colOff>
      <xdr:row>15</xdr:row>
      <xdr:rowOff>140072</xdr:rowOff>
    </xdr:to>
    <xdr:sp macro="" textlink="">
      <xdr:nvSpPr>
        <xdr:cNvPr id="14" name="矢印: 下 13">
          <a:extLst>
            <a:ext uri="{FF2B5EF4-FFF2-40B4-BE49-F238E27FC236}">
              <a16:creationId xmlns:a16="http://schemas.microsoft.com/office/drawing/2014/main" id="{1153AFE9-4A62-42D0-BFFB-0BD6D73611CC}"/>
            </a:ext>
          </a:extLst>
        </xdr:cNvPr>
        <xdr:cNvSpPr/>
      </xdr:nvSpPr>
      <xdr:spPr bwMode="auto">
        <a:xfrm rot="16200000">
          <a:off x="20699225" y="7552484"/>
          <a:ext cx="177053" cy="866774"/>
        </a:xfrm>
        <a:prstGeom prst="downArrow">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1121</xdr:colOff>
      <xdr:row>6</xdr:row>
      <xdr:rowOff>616029</xdr:rowOff>
    </xdr:from>
    <xdr:to>
      <xdr:col>19</xdr:col>
      <xdr:colOff>3762</xdr:colOff>
      <xdr:row>20</xdr:row>
      <xdr:rowOff>162076</xdr:rowOff>
    </xdr:to>
    <xdr:grpSp>
      <xdr:nvGrpSpPr>
        <xdr:cNvPr id="15" name="グループ化 14">
          <a:extLst>
            <a:ext uri="{FF2B5EF4-FFF2-40B4-BE49-F238E27FC236}">
              <a16:creationId xmlns:a16="http://schemas.microsoft.com/office/drawing/2014/main" id="{03FC3EDC-6AA3-43C3-82C1-5989170D1642}"/>
            </a:ext>
          </a:extLst>
        </xdr:cNvPr>
        <xdr:cNvGrpSpPr/>
      </xdr:nvGrpSpPr>
      <xdr:grpSpPr>
        <a:xfrm>
          <a:off x="17173335" y="6426279"/>
          <a:ext cx="11078856" cy="2621261"/>
          <a:chOff x="2229971" y="6426279"/>
          <a:chExt cx="11665323" cy="2621261"/>
        </a:xfrm>
      </xdr:grpSpPr>
      <xdr:cxnSp macro="">
        <xdr:nvCxnSpPr>
          <xdr:cNvPr id="16" name="直線コネクタ 15">
            <a:extLst>
              <a:ext uri="{FF2B5EF4-FFF2-40B4-BE49-F238E27FC236}">
                <a16:creationId xmlns:a16="http://schemas.microsoft.com/office/drawing/2014/main" id="{DF7CD55C-23AD-D7D7-52D4-6441A07088F7}"/>
              </a:ext>
            </a:extLst>
          </xdr:cNvPr>
          <xdr:cNvCxnSpPr/>
        </xdr:nvCxnSpPr>
        <xdr:spPr bwMode="auto">
          <a:xfrm flipH="1" flipV="1">
            <a:off x="5298782" y="8654943"/>
            <a:ext cx="7700041" cy="22412"/>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nvGrpSpPr>
          <xdr:cNvPr id="17" name="グループ化 16">
            <a:extLst>
              <a:ext uri="{FF2B5EF4-FFF2-40B4-BE49-F238E27FC236}">
                <a16:creationId xmlns:a16="http://schemas.microsoft.com/office/drawing/2014/main" id="{6102A46C-E39C-A3F7-08C2-4A128C954A7B}"/>
              </a:ext>
            </a:extLst>
          </xdr:cNvPr>
          <xdr:cNvGrpSpPr/>
        </xdr:nvGrpSpPr>
        <xdr:grpSpPr>
          <a:xfrm>
            <a:off x="2229971" y="6426279"/>
            <a:ext cx="11665323" cy="2621261"/>
            <a:chOff x="2229971" y="6426279"/>
            <a:chExt cx="11787787" cy="2621261"/>
          </a:xfrm>
        </xdr:grpSpPr>
        <xdr:pic>
          <xdr:nvPicPr>
            <xdr:cNvPr id="18" name="図 17" descr="テーブル&#10;&#10;中程度の精度で自動的に生成された説明">
              <a:extLst>
                <a:ext uri="{FF2B5EF4-FFF2-40B4-BE49-F238E27FC236}">
                  <a16:creationId xmlns:a16="http://schemas.microsoft.com/office/drawing/2014/main" id="{BCECA2AF-29CF-69AF-E791-F545822D66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841" y="6426279"/>
              <a:ext cx="7844917" cy="2621261"/>
            </a:xfrm>
            <a:prstGeom prst="rect">
              <a:avLst/>
            </a:prstGeom>
            <a:noFill/>
            <a:ln>
              <a:noFill/>
            </a:ln>
          </xdr:spPr>
        </xdr:pic>
        <xdr:sp macro="" textlink="">
          <xdr:nvSpPr>
            <xdr:cNvPr id="19" name="正方形/長方形 18">
              <a:extLst>
                <a:ext uri="{FF2B5EF4-FFF2-40B4-BE49-F238E27FC236}">
                  <a16:creationId xmlns:a16="http://schemas.microsoft.com/office/drawing/2014/main" id="{5E5B4FAB-B922-2B4A-33D3-910305DF7664}"/>
                </a:ext>
              </a:extLst>
            </xdr:cNvPr>
            <xdr:cNvSpPr/>
          </xdr:nvSpPr>
          <xdr:spPr bwMode="auto">
            <a:xfrm>
              <a:off x="7194976" y="7891343"/>
              <a:ext cx="3418594" cy="364991"/>
            </a:xfrm>
            <a:prstGeom prst="rect">
              <a:avLst/>
            </a:prstGeom>
            <a:noFill/>
            <a:ln w="76200"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1438CAF2-8EA9-DEAD-A3FC-0AFB8F439944}"/>
                </a:ext>
              </a:extLst>
            </xdr:cNvPr>
            <xdr:cNvSpPr/>
          </xdr:nvSpPr>
          <xdr:spPr bwMode="auto">
            <a:xfrm>
              <a:off x="7183773" y="7627205"/>
              <a:ext cx="3405787" cy="196903"/>
            </a:xfrm>
            <a:prstGeom prst="rect">
              <a:avLst/>
            </a:prstGeom>
            <a:noFill/>
            <a:ln w="3810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1" name="矢印: 下 20">
              <a:extLst>
                <a:ext uri="{FF2B5EF4-FFF2-40B4-BE49-F238E27FC236}">
                  <a16:creationId xmlns:a16="http://schemas.microsoft.com/office/drawing/2014/main" id="{EBC0BC58-67AC-59C7-DDBE-80AF6DB45460}"/>
                </a:ext>
              </a:extLst>
            </xdr:cNvPr>
            <xdr:cNvSpPr/>
          </xdr:nvSpPr>
          <xdr:spPr bwMode="auto">
            <a:xfrm rot="18306242">
              <a:off x="7050649" y="7280874"/>
              <a:ext cx="199010" cy="381001"/>
            </a:xfrm>
            <a:prstGeom prst="downArrow">
              <a:avLst/>
            </a:prstGeom>
            <a:solidFill>
              <a:schemeClr val="accent1"/>
            </a:solidFill>
            <a:ln w="9525"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2" name="テキスト ボックス 21">
              <a:extLst>
                <a:ext uri="{FF2B5EF4-FFF2-40B4-BE49-F238E27FC236}">
                  <a16:creationId xmlns:a16="http://schemas.microsoft.com/office/drawing/2014/main" id="{9DB610E5-E9BB-36A9-1DC6-5AAB3E7E3D94}"/>
                </a:ext>
              </a:extLst>
            </xdr:cNvPr>
            <xdr:cNvSpPr txBox="1"/>
          </xdr:nvSpPr>
          <xdr:spPr>
            <a:xfrm>
              <a:off x="2801472" y="7040495"/>
              <a:ext cx="4135771" cy="530679"/>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r>
                <a:rPr kumimoji="1" lang="en-US" altLang="ja-JP" sz="1100"/>
                <a:t>2.0</a:t>
              </a:r>
              <a:r>
                <a:rPr kumimoji="1" lang="ja-JP" altLang="en-US" sz="1100"/>
                <a:t>％超に充てた後の余剰分」があり、一時金・特別手当で</a:t>
              </a:r>
              <a:endParaRPr kumimoji="1" lang="en-US" altLang="ja-JP" sz="1100"/>
            </a:p>
            <a:p>
              <a:pPr algn="ctr"/>
              <a:r>
                <a:rPr kumimoji="1" lang="ja-JP" altLang="en-US" sz="1100"/>
                <a:t>対応された場合は、賃金改善報告書に記入ください</a:t>
              </a:r>
            </a:p>
          </xdr:txBody>
        </xdr:sp>
        <xdr:sp macro="" textlink="">
          <xdr:nvSpPr>
            <xdr:cNvPr id="23" name="テキスト ボックス 22">
              <a:extLst>
                <a:ext uri="{FF2B5EF4-FFF2-40B4-BE49-F238E27FC236}">
                  <a16:creationId xmlns:a16="http://schemas.microsoft.com/office/drawing/2014/main" id="{43558D3D-5160-5186-AB5D-23BB75319C6A}"/>
                </a:ext>
              </a:extLst>
            </xdr:cNvPr>
            <xdr:cNvSpPr txBox="1"/>
          </xdr:nvSpPr>
          <xdr:spPr>
            <a:xfrm>
              <a:off x="4399909" y="8531679"/>
              <a:ext cx="1571227" cy="4994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R7.3.31</a:t>
              </a:r>
              <a:r>
                <a:rPr kumimoji="1" lang="ja-JP" altLang="en-US" sz="1100"/>
                <a:t>の賃金水準</a:t>
              </a:r>
              <a:endParaRPr kumimoji="1" lang="en-US" altLang="ja-JP" sz="1100"/>
            </a:p>
          </xdr:txBody>
        </xdr:sp>
        <xdr:sp macro="" textlink="">
          <xdr:nvSpPr>
            <xdr:cNvPr id="24" name="テキスト ボックス 23">
              <a:extLst>
                <a:ext uri="{FF2B5EF4-FFF2-40B4-BE49-F238E27FC236}">
                  <a16:creationId xmlns:a16="http://schemas.microsoft.com/office/drawing/2014/main" id="{8D09837F-76D9-1F70-160B-2E7D97A15C22}"/>
                </a:ext>
              </a:extLst>
            </xdr:cNvPr>
            <xdr:cNvSpPr txBox="1"/>
          </xdr:nvSpPr>
          <xdr:spPr>
            <a:xfrm>
              <a:off x="2229971" y="7891342"/>
              <a:ext cx="3987693" cy="353786"/>
            </a:xfrm>
            <a:prstGeom prst="rect">
              <a:avLst/>
            </a:prstGeom>
            <a:solidFill>
              <a:schemeClr val="lt1"/>
            </a:solidFill>
            <a:ln w="952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この「別紙」に記入いただく内容は、点線枠内になります。</a:t>
              </a:r>
              <a:endParaRPr kumimoji="1" lang="en-US" altLang="ja-JP" sz="1100"/>
            </a:p>
          </xdr:txBody>
        </xdr:sp>
        <xdr:sp macro="" textlink="">
          <xdr:nvSpPr>
            <xdr:cNvPr id="25" name="テキスト ボックス 24">
              <a:extLst>
                <a:ext uri="{FF2B5EF4-FFF2-40B4-BE49-F238E27FC236}">
                  <a16:creationId xmlns:a16="http://schemas.microsoft.com/office/drawing/2014/main" id="{EE7E89A6-CAFB-1F6D-0A4C-EE731502CDF6}"/>
                </a:ext>
              </a:extLst>
            </xdr:cNvPr>
            <xdr:cNvSpPr txBox="1"/>
          </xdr:nvSpPr>
          <xdr:spPr>
            <a:xfrm>
              <a:off x="10871306" y="7868930"/>
              <a:ext cx="1779334" cy="7187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例：</a:t>
              </a:r>
              <a:r>
                <a:rPr kumimoji="1" lang="en-US" altLang="ja-JP" sz="1100"/>
                <a:t>R7.3.31</a:t>
              </a:r>
              <a:r>
                <a:rPr kumimoji="1" lang="ja-JP" altLang="en-US" sz="1100"/>
                <a:t>の水準から</a:t>
              </a:r>
              <a:endParaRPr kumimoji="1" lang="en-US" altLang="ja-JP" sz="1100"/>
            </a:p>
            <a:p>
              <a:r>
                <a:rPr kumimoji="1" lang="ja-JP" altLang="en-US" sz="1100"/>
                <a:t>　　　</a:t>
              </a:r>
              <a:r>
                <a:rPr kumimoji="1" lang="en-US" altLang="ja-JP" sz="1100"/>
                <a:t>5</a:t>
              </a:r>
              <a:r>
                <a:rPr kumimoji="1" lang="ja-JP" altLang="en-US" sz="1100"/>
                <a:t>％賃上げ</a:t>
              </a:r>
              <a:endParaRPr kumimoji="1" lang="en-US" altLang="ja-JP" sz="1100"/>
            </a:p>
            <a:p>
              <a:pPr algn="ctr"/>
              <a:r>
                <a:rPr kumimoji="1" lang="ja-JP" altLang="en-US" sz="1100"/>
                <a:t>⇒</a:t>
              </a:r>
              <a:r>
                <a:rPr kumimoji="1" lang="en-US" altLang="ja-JP" sz="1100"/>
                <a:t>3</a:t>
              </a:r>
              <a:r>
                <a:rPr kumimoji="1" lang="ja-JP" altLang="en-US" sz="1100"/>
                <a:t>％を充当</a:t>
              </a:r>
            </a:p>
          </xdr:txBody>
        </xdr:sp>
      </xdr:grpSp>
    </xdr:grpSp>
    <xdr:clientData/>
  </xdr:twoCellAnchor>
  <xdr:twoCellAnchor>
    <xdr:from>
      <xdr:col>17</xdr:col>
      <xdr:colOff>145676</xdr:colOff>
      <xdr:row>14</xdr:row>
      <xdr:rowOff>22412</xdr:rowOff>
    </xdr:from>
    <xdr:to>
      <xdr:col>17</xdr:col>
      <xdr:colOff>145676</xdr:colOff>
      <xdr:row>18</xdr:row>
      <xdr:rowOff>100853</xdr:rowOff>
    </xdr:to>
    <xdr:cxnSp macro="">
      <xdr:nvCxnSpPr>
        <xdr:cNvPr id="26" name="直線矢印コネクタ 25">
          <a:extLst>
            <a:ext uri="{FF2B5EF4-FFF2-40B4-BE49-F238E27FC236}">
              <a16:creationId xmlns:a16="http://schemas.microsoft.com/office/drawing/2014/main" id="{E9C3D06F-0986-48DD-ABA6-8786412D4F75}"/>
            </a:ext>
          </a:extLst>
        </xdr:cNvPr>
        <xdr:cNvCxnSpPr/>
      </xdr:nvCxnSpPr>
      <xdr:spPr bwMode="auto">
        <a:xfrm>
          <a:off x="24777326" y="7785287"/>
          <a:ext cx="0" cy="764241"/>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triangle"/>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10</xdr:col>
      <xdr:colOff>502227</xdr:colOff>
      <xdr:row>0</xdr:row>
      <xdr:rowOff>883227</xdr:rowOff>
    </xdr:from>
    <xdr:to>
      <xdr:col>11</xdr:col>
      <xdr:colOff>34637</xdr:colOff>
      <xdr:row>2</xdr:row>
      <xdr:rowOff>277090</xdr:rowOff>
    </xdr:to>
    <xdr:sp macro="" textlink="">
      <xdr:nvSpPr>
        <xdr:cNvPr id="27" name="テキスト ボックス 26">
          <a:extLst>
            <a:ext uri="{FF2B5EF4-FFF2-40B4-BE49-F238E27FC236}">
              <a16:creationId xmlns:a16="http://schemas.microsoft.com/office/drawing/2014/main" id="{C1A8E406-02A1-460E-9F8F-BD5C5C9C3AB2}"/>
            </a:ext>
          </a:extLst>
        </xdr:cNvPr>
        <xdr:cNvSpPr txBox="1"/>
      </xdr:nvSpPr>
      <xdr:spPr>
        <a:xfrm>
          <a:off x="14589702" y="883227"/>
          <a:ext cx="2418485" cy="851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10</xdr:col>
      <xdr:colOff>2830285</xdr:colOff>
      <xdr:row>3</xdr:row>
      <xdr:rowOff>27214</xdr:rowOff>
    </xdr:from>
    <xdr:to>
      <xdr:col>13</xdr:col>
      <xdr:colOff>108857</xdr:colOff>
      <xdr:row>5</xdr:row>
      <xdr:rowOff>40821</xdr:rowOff>
    </xdr:to>
    <xdr:sp macro="" textlink="">
      <xdr:nvSpPr>
        <xdr:cNvPr id="28" name="正方形/長方形 27">
          <a:extLst>
            <a:ext uri="{FF2B5EF4-FFF2-40B4-BE49-F238E27FC236}">
              <a16:creationId xmlns:a16="http://schemas.microsoft.com/office/drawing/2014/main" id="{8B6A641E-030F-4898-A820-6F93CE5EA420}"/>
            </a:ext>
          </a:extLst>
        </xdr:cNvPr>
        <xdr:cNvSpPr/>
      </xdr:nvSpPr>
      <xdr:spPr bwMode="auto">
        <a:xfrm>
          <a:off x="16917760" y="2408464"/>
          <a:ext cx="2469697" cy="2280557"/>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14</xdr:col>
      <xdr:colOff>1143000</xdr:colOff>
      <xdr:row>2</xdr:row>
      <xdr:rowOff>911679</xdr:rowOff>
    </xdr:from>
    <xdr:to>
      <xdr:col>18</xdr:col>
      <xdr:colOff>68035</xdr:colOff>
      <xdr:row>5</xdr:row>
      <xdr:rowOff>0</xdr:rowOff>
    </xdr:to>
    <xdr:sp macro="" textlink="">
      <xdr:nvSpPr>
        <xdr:cNvPr id="29" name="正方形/長方形 28">
          <a:extLst>
            <a:ext uri="{FF2B5EF4-FFF2-40B4-BE49-F238E27FC236}">
              <a16:creationId xmlns:a16="http://schemas.microsoft.com/office/drawing/2014/main" id="{ABE40084-AFE8-4F1E-98D1-9521BE3C0AB7}"/>
            </a:ext>
          </a:extLst>
        </xdr:cNvPr>
        <xdr:cNvSpPr/>
      </xdr:nvSpPr>
      <xdr:spPr bwMode="auto">
        <a:xfrm>
          <a:off x="21574125" y="2369004"/>
          <a:ext cx="4563835" cy="2279196"/>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979714</xdr:colOff>
          <xdr:row>4</xdr:row>
          <xdr:rowOff>231321</xdr:rowOff>
        </xdr:from>
        <xdr:to>
          <xdr:col>17</xdr:col>
          <xdr:colOff>979714</xdr:colOff>
          <xdr:row>5</xdr:row>
          <xdr:rowOff>707571</xdr:rowOff>
        </xdr:to>
        <xdr:pic>
          <xdr:nvPicPr>
            <xdr:cNvPr id="30" name="図 29">
              <a:extLst>
                <a:ext uri="{FF2B5EF4-FFF2-40B4-BE49-F238E27FC236}">
                  <a16:creationId xmlns:a16="http://schemas.microsoft.com/office/drawing/2014/main" id="{A36C6207-A9F9-4269-B641-2903E6321C28}"/>
                </a:ext>
              </a:extLst>
            </xdr:cNvPr>
            <xdr:cNvPicPr>
              <a:picLocks noChangeAspect="1" noChangeArrowheads="1"/>
              <a:extLst>
                <a:ext uri="{84589F7E-364E-4C9E-8A38-B11213B215E9}">
                  <a14:cameraTool cellRange="$L$29:$Q$35" spid="_x0000_s11276"/>
                </a:ext>
              </a:extLst>
            </xdr:cNvPicPr>
          </xdr:nvPicPr>
          <xdr:blipFill>
            <a:blip xmlns:r="http://schemas.openxmlformats.org/officeDocument/2006/relationships" r:embed="rId2"/>
            <a:srcRect/>
            <a:stretch>
              <a:fillRect/>
            </a:stretch>
          </xdr:blipFill>
          <xdr:spPr bwMode="auto">
            <a:xfrm>
              <a:off x="18151928" y="3701142"/>
              <a:ext cx="7674429" cy="1673679"/>
            </a:xfrm>
            <a:prstGeom prst="rect">
              <a:avLst/>
            </a:prstGeom>
            <a:solidFill>
              <a:schemeClr val="bg1"/>
            </a:solidFill>
          </xdr:spPr>
        </xdr:pic>
        <xdr:clientData/>
      </xdr:twoCellAnchor>
    </mc:Choice>
    <mc:Fallback/>
  </mc:AlternateContent>
  <xdr:twoCellAnchor>
    <xdr:from>
      <xdr:col>18</xdr:col>
      <xdr:colOff>217715</xdr:colOff>
      <xdr:row>3</xdr:row>
      <xdr:rowOff>204108</xdr:rowOff>
    </xdr:from>
    <xdr:to>
      <xdr:col>18</xdr:col>
      <xdr:colOff>1755322</xdr:colOff>
      <xdr:row>3</xdr:row>
      <xdr:rowOff>966108</xdr:rowOff>
    </xdr:to>
    <xdr:sp macro="" textlink="">
      <xdr:nvSpPr>
        <xdr:cNvPr id="31" name="楕円 30">
          <a:extLst>
            <a:ext uri="{FF2B5EF4-FFF2-40B4-BE49-F238E27FC236}">
              <a16:creationId xmlns:a16="http://schemas.microsoft.com/office/drawing/2014/main" id="{B18BA669-2C06-4A0C-9DA5-6F5C0E5C7567}"/>
            </a:ext>
          </a:extLst>
        </xdr:cNvPr>
        <xdr:cNvSpPr/>
      </xdr:nvSpPr>
      <xdr:spPr bwMode="auto">
        <a:xfrm>
          <a:off x="26287640" y="2585358"/>
          <a:ext cx="1537607" cy="762000"/>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18</xdr:col>
      <xdr:colOff>204107</xdr:colOff>
      <xdr:row>4</xdr:row>
      <xdr:rowOff>231321</xdr:rowOff>
    </xdr:from>
    <xdr:to>
      <xdr:col>18</xdr:col>
      <xdr:colOff>1741714</xdr:colOff>
      <xdr:row>4</xdr:row>
      <xdr:rowOff>993321</xdr:rowOff>
    </xdr:to>
    <xdr:sp macro="" textlink="">
      <xdr:nvSpPr>
        <xdr:cNvPr id="32" name="楕円 31">
          <a:extLst>
            <a:ext uri="{FF2B5EF4-FFF2-40B4-BE49-F238E27FC236}">
              <a16:creationId xmlns:a16="http://schemas.microsoft.com/office/drawing/2014/main" id="{1E066AC4-4211-4FED-B5D9-2CECF660C7F0}"/>
            </a:ext>
          </a:extLst>
        </xdr:cNvPr>
        <xdr:cNvSpPr/>
      </xdr:nvSpPr>
      <xdr:spPr bwMode="auto">
        <a:xfrm>
          <a:off x="26274032" y="3688896"/>
          <a:ext cx="1537607" cy="762000"/>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16</xdr:col>
      <xdr:colOff>1782536</xdr:colOff>
      <xdr:row>0</xdr:row>
      <xdr:rowOff>489857</xdr:rowOff>
    </xdr:from>
    <xdr:to>
      <xdr:col>18</xdr:col>
      <xdr:colOff>1755322</xdr:colOff>
      <xdr:row>2</xdr:row>
      <xdr:rowOff>81643</xdr:rowOff>
    </xdr:to>
    <xdr:sp macro="" textlink="">
      <xdr:nvSpPr>
        <xdr:cNvPr id="33" name="テキスト ボックス 32">
          <a:extLst>
            <a:ext uri="{FF2B5EF4-FFF2-40B4-BE49-F238E27FC236}">
              <a16:creationId xmlns:a16="http://schemas.microsoft.com/office/drawing/2014/main" id="{C19ACE38-E786-4586-8364-FFDAD9BB4D3C}"/>
            </a:ext>
          </a:extLst>
        </xdr:cNvPr>
        <xdr:cNvSpPr txBox="1"/>
      </xdr:nvSpPr>
      <xdr:spPr>
        <a:xfrm>
          <a:off x="24623486" y="489857"/>
          <a:ext cx="3201761" cy="104911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ysClr val="windowText" lastClr="000000"/>
              </a:solidFill>
            </a:rPr>
            <a:t>自動計算結果が、</a:t>
          </a:r>
          <a:endParaRPr kumimoji="1" lang="en-US" altLang="ja-JP" sz="1800" b="1">
            <a:solidFill>
              <a:sysClr val="windowText" lastClr="000000"/>
            </a:solidFill>
          </a:endParaRPr>
        </a:p>
        <a:p>
          <a:r>
            <a:rPr kumimoji="1" lang="ja-JP" altLang="en-US" sz="1800" b="1">
              <a:solidFill>
                <a:sysClr val="windowText" lastClr="000000"/>
              </a:solidFill>
            </a:rPr>
            <a:t>「賃金改善報告書」（</a:t>
          </a:r>
          <a:r>
            <a:rPr kumimoji="1" lang="en-US" altLang="ja-JP" sz="1800" b="1">
              <a:solidFill>
                <a:sysClr val="windowText" lastClr="000000"/>
              </a:solidFill>
            </a:rPr>
            <a:t>K16</a:t>
          </a:r>
          <a:r>
            <a:rPr kumimoji="1" lang="ja-JP" altLang="en-US" sz="1800" b="1">
              <a:solidFill>
                <a:sysClr val="windowText" lastClr="000000"/>
              </a:solidFill>
            </a:rPr>
            <a:t>）</a:t>
          </a:r>
          <a:endParaRPr kumimoji="1" lang="en-US" altLang="ja-JP" sz="1800" b="1">
            <a:solidFill>
              <a:sysClr val="windowText" lastClr="000000"/>
            </a:solidFill>
          </a:endParaRPr>
        </a:p>
        <a:p>
          <a:r>
            <a:rPr kumimoji="1" lang="ja-JP" altLang="en-US" sz="1800" b="1">
              <a:solidFill>
                <a:sysClr val="windowText" lastClr="000000"/>
              </a:solidFill>
            </a:rPr>
            <a:t>に反映されます</a:t>
          </a:r>
        </a:p>
      </xdr:txBody>
    </xdr:sp>
    <xdr:clientData/>
  </xdr:twoCellAnchor>
  <xdr:twoCellAnchor>
    <xdr:from>
      <xdr:col>18</xdr:col>
      <xdr:colOff>149679</xdr:colOff>
      <xdr:row>2</xdr:row>
      <xdr:rowOff>81643</xdr:rowOff>
    </xdr:from>
    <xdr:to>
      <xdr:col>18</xdr:col>
      <xdr:colOff>986519</xdr:colOff>
      <xdr:row>3</xdr:row>
      <xdr:rowOff>204108</xdr:rowOff>
    </xdr:to>
    <xdr:cxnSp macro="">
      <xdr:nvCxnSpPr>
        <xdr:cNvPr id="34" name="直線矢印コネクタ 33">
          <a:extLst>
            <a:ext uri="{FF2B5EF4-FFF2-40B4-BE49-F238E27FC236}">
              <a16:creationId xmlns:a16="http://schemas.microsoft.com/office/drawing/2014/main" id="{AD6E1C53-AC07-4BCC-8FBB-964FF5D12378}"/>
            </a:ext>
          </a:extLst>
        </xdr:cNvPr>
        <xdr:cNvCxnSpPr>
          <a:stCxn id="33" idx="2"/>
          <a:endCxn id="31" idx="0"/>
        </xdr:cNvCxnSpPr>
      </xdr:nvCxnSpPr>
      <xdr:spPr bwMode="auto">
        <a:xfrm>
          <a:off x="26219604" y="1538968"/>
          <a:ext cx="836840" cy="1046390"/>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149679</xdr:colOff>
      <xdr:row>2</xdr:row>
      <xdr:rowOff>81643</xdr:rowOff>
    </xdr:from>
    <xdr:to>
      <xdr:col>18</xdr:col>
      <xdr:colOff>429284</xdr:colOff>
      <xdr:row>4</xdr:row>
      <xdr:rowOff>342913</xdr:rowOff>
    </xdr:to>
    <xdr:cxnSp macro="">
      <xdr:nvCxnSpPr>
        <xdr:cNvPr id="35" name="直線矢印コネクタ 34">
          <a:extLst>
            <a:ext uri="{FF2B5EF4-FFF2-40B4-BE49-F238E27FC236}">
              <a16:creationId xmlns:a16="http://schemas.microsoft.com/office/drawing/2014/main" id="{AACB969B-8B54-41D5-9F0E-3C5380B183D5}"/>
            </a:ext>
          </a:extLst>
        </xdr:cNvPr>
        <xdr:cNvCxnSpPr>
          <a:stCxn id="33" idx="2"/>
          <a:endCxn id="32" idx="1"/>
        </xdr:cNvCxnSpPr>
      </xdr:nvCxnSpPr>
      <xdr:spPr bwMode="auto">
        <a:xfrm>
          <a:off x="26219604" y="1538968"/>
          <a:ext cx="279605" cy="2261520"/>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15</xdr:col>
      <xdr:colOff>149679</xdr:colOff>
      <xdr:row>0</xdr:row>
      <xdr:rowOff>816428</xdr:rowOff>
    </xdr:from>
    <xdr:to>
      <xdr:col>16</xdr:col>
      <xdr:colOff>312964</xdr:colOff>
      <xdr:row>1</xdr:row>
      <xdr:rowOff>462642</xdr:rowOff>
    </xdr:to>
    <xdr:sp macro="" textlink="">
      <xdr:nvSpPr>
        <xdr:cNvPr id="36" name="テキスト ボックス 35">
          <a:extLst>
            <a:ext uri="{FF2B5EF4-FFF2-40B4-BE49-F238E27FC236}">
              <a16:creationId xmlns:a16="http://schemas.microsoft.com/office/drawing/2014/main" id="{D0B97EFA-7FA2-4B4F-BFD9-3F6D805A1511}"/>
            </a:ext>
          </a:extLst>
        </xdr:cNvPr>
        <xdr:cNvSpPr txBox="1"/>
      </xdr:nvSpPr>
      <xdr:spPr>
        <a:xfrm>
          <a:off x="21733329" y="816428"/>
          <a:ext cx="1420585" cy="57966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ysClr val="windowText" lastClr="000000"/>
              </a:solidFill>
            </a:rPr>
            <a:t>入力部分</a:t>
          </a:r>
        </a:p>
      </xdr:txBody>
    </xdr:sp>
    <xdr:clientData/>
  </xdr:twoCellAnchor>
  <xdr:twoCellAnchor>
    <xdr:from>
      <xdr:col>12</xdr:col>
      <xdr:colOff>27214</xdr:colOff>
      <xdr:row>1</xdr:row>
      <xdr:rowOff>462642</xdr:rowOff>
    </xdr:from>
    <xdr:to>
      <xdr:col>15</xdr:col>
      <xdr:colOff>857251</xdr:colOff>
      <xdr:row>3</xdr:row>
      <xdr:rowOff>27214</xdr:rowOff>
    </xdr:to>
    <xdr:cxnSp macro="">
      <xdr:nvCxnSpPr>
        <xdr:cNvPr id="37" name="直線矢印コネクタ 36">
          <a:extLst>
            <a:ext uri="{FF2B5EF4-FFF2-40B4-BE49-F238E27FC236}">
              <a16:creationId xmlns:a16="http://schemas.microsoft.com/office/drawing/2014/main" id="{76EFBD38-5569-495D-BC2E-4DE34FACFB85}"/>
            </a:ext>
          </a:extLst>
        </xdr:cNvPr>
        <xdr:cNvCxnSpPr>
          <a:stCxn id="36" idx="2"/>
          <a:endCxn id="28" idx="0"/>
        </xdr:cNvCxnSpPr>
      </xdr:nvCxnSpPr>
      <xdr:spPr bwMode="auto">
        <a:xfrm flipH="1">
          <a:off x="18153289" y="1396092"/>
          <a:ext cx="4287612" cy="1012372"/>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15</xdr:col>
      <xdr:colOff>857251</xdr:colOff>
      <xdr:row>1</xdr:row>
      <xdr:rowOff>462642</xdr:rowOff>
    </xdr:from>
    <xdr:to>
      <xdr:col>16</xdr:col>
      <xdr:colOff>1020535</xdr:colOff>
      <xdr:row>2</xdr:row>
      <xdr:rowOff>911679</xdr:rowOff>
    </xdr:to>
    <xdr:cxnSp macro="">
      <xdr:nvCxnSpPr>
        <xdr:cNvPr id="38" name="直線矢印コネクタ 37">
          <a:extLst>
            <a:ext uri="{FF2B5EF4-FFF2-40B4-BE49-F238E27FC236}">
              <a16:creationId xmlns:a16="http://schemas.microsoft.com/office/drawing/2014/main" id="{4B8533E2-6B25-4DF0-ABB5-3BC306633377}"/>
            </a:ext>
          </a:extLst>
        </xdr:cNvPr>
        <xdr:cNvCxnSpPr>
          <a:stCxn id="36" idx="2"/>
          <a:endCxn id="29" idx="0"/>
        </xdr:cNvCxnSpPr>
      </xdr:nvCxnSpPr>
      <xdr:spPr bwMode="auto">
        <a:xfrm>
          <a:off x="22440901" y="1396092"/>
          <a:ext cx="1420584" cy="972912"/>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217714</xdr:colOff>
      <xdr:row>5</xdr:row>
      <xdr:rowOff>326571</xdr:rowOff>
    </xdr:from>
    <xdr:to>
      <xdr:col>18</xdr:col>
      <xdr:colOff>1755321</xdr:colOff>
      <xdr:row>5</xdr:row>
      <xdr:rowOff>870857</xdr:rowOff>
    </xdr:to>
    <xdr:sp macro="" textlink="">
      <xdr:nvSpPr>
        <xdr:cNvPr id="39" name="楕円 38">
          <a:extLst>
            <a:ext uri="{FF2B5EF4-FFF2-40B4-BE49-F238E27FC236}">
              <a16:creationId xmlns:a16="http://schemas.microsoft.com/office/drawing/2014/main" id="{85762538-176F-4B39-8726-80A8BEA01C1D}"/>
            </a:ext>
          </a:extLst>
        </xdr:cNvPr>
        <xdr:cNvSpPr/>
      </xdr:nvSpPr>
      <xdr:spPr bwMode="auto">
        <a:xfrm>
          <a:off x="26287639" y="4974771"/>
          <a:ext cx="1537607" cy="544286"/>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18</xdr:col>
      <xdr:colOff>122465</xdr:colOff>
      <xdr:row>6</xdr:row>
      <xdr:rowOff>176894</xdr:rowOff>
    </xdr:from>
    <xdr:to>
      <xdr:col>18</xdr:col>
      <xdr:colOff>1823357</xdr:colOff>
      <xdr:row>7</xdr:row>
      <xdr:rowOff>68036</xdr:rowOff>
    </xdr:to>
    <xdr:sp macro="" textlink="">
      <xdr:nvSpPr>
        <xdr:cNvPr id="40" name="テキスト ボックス 39">
          <a:extLst>
            <a:ext uri="{FF2B5EF4-FFF2-40B4-BE49-F238E27FC236}">
              <a16:creationId xmlns:a16="http://schemas.microsoft.com/office/drawing/2014/main" id="{8E051872-BB50-40D5-9A68-578CD97936F7}"/>
            </a:ext>
          </a:extLst>
        </xdr:cNvPr>
        <xdr:cNvSpPr txBox="1"/>
      </xdr:nvSpPr>
      <xdr:spPr>
        <a:xfrm>
          <a:off x="26192390" y="5968094"/>
          <a:ext cx="1700892" cy="66266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ysClr val="windowText" lastClr="000000"/>
              </a:solidFill>
            </a:rPr>
            <a:t>該当時のみ入力</a:t>
          </a:r>
          <a:endParaRPr kumimoji="1" lang="en-US" altLang="ja-JP" sz="1400" b="1">
            <a:solidFill>
              <a:sysClr val="windowText" lastClr="000000"/>
            </a:solidFill>
          </a:endParaRPr>
        </a:p>
        <a:p>
          <a:r>
            <a:rPr kumimoji="1" lang="ja-JP" altLang="en-US" sz="1400" b="1">
              <a:solidFill>
                <a:sysClr val="windowText" lastClr="000000"/>
              </a:solidFill>
            </a:rPr>
            <a:t>（法定福利費等）</a:t>
          </a:r>
        </a:p>
      </xdr:txBody>
    </xdr:sp>
    <xdr:clientData/>
  </xdr:twoCellAnchor>
  <xdr:twoCellAnchor>
    <xdr:from>
      <xdr:col>18</xdr:col>
      <xdr:colOff>972911</xdr:colOff>
      <xdr:row>5</xdr:row>
      <xdr:rowOff>870857</xdr:rowOff>
    </xdr:from>
    <xdr:to>
      <xdr:col>18</xdr:col>
      <xdr:colOff>986518</xdr:colOff>
      <xdr:row>6</xdr:row>
      <xdr:rowOff>176894</xdr:rowOff>
    </xdr:to>
    <xdr:cxnSp macro="">
      <xdr:nvCxnSpPr>
        <xdr:cNvPr id="41" name="直線矢印コネクタ 40">
          <a:extLst>
            <a:ext uri="{FF2B5EF4-FFF2-40B4-BE49-F238E27FC236}">
              <a16:creationId xmlns:a16="http://schemas.microsoft.com/office/drawing/2014/main" id="{A767C99F-EDC1-4DD0-9D69-76E2075015C4}"/>
            </a:ext>
          </a:extLst>
        </xdr:cNvPr>
        <xdr:cNvCxnSpPr>
          <a:stCxn id="40" idx="0"/>
          <a:endCxn id="39" idx="4"/>
        </xdr:cNvCxnSpPr>
      </xdr:nvCxnSpPr>
      <xdr:spPr bwMode="auto">
        <a:xfrm flipV="1">
          <a:off x="27042836" y="5519057"/>
          <a:ext cx="13607" cy="449037"/>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10" t="s">
        <v>95</v>
      </c>
      <c r="D1" s="8" t="s">
        <v>60</v>
      </c>
      <c r="E1" s="5" t="s">
        <v>50</v>
      </c>
      <c r="F1" s="7" t="s">
        <v>57</v>
      </c>
      <c r="G1" s="7" t="s">
        <v>56</v>
      </c>
      <c r="H1" s="7" t="s">
        <v>58</v>
      </c>
      <c r="I1" s="7" t="s">
        <v>98</v>
      </c>
      <c r="J1" s="8" t="s">
        <v>61</v>
      </c>
      <c r="K1" s="5" t="s">
        <v>50</v>
      </c>
      <c r="L1" s="7" t="s">
        <v>57</v>
      </c>
      <c r="M1" s="7" t="s">
        <v>56</v>
      </c>
      <c r="N1" s="7" t="s">
        <v>58</v>
      </c>
      <c r="O1" s="7" t="s">
        <v>98</v>
      </c>
      <c r="P1" s="8" t="s">
        <v>62</v>
      </c>
      <c r="Q1" s="5" t="s">
        <v>50</v>
      </c>
      <c r="R1" s="7" t="s">
        <v>57</v>
      </c>
      <c r="S1" s="7" t="s">
        <v>56</v>
      </c>
      <c r="T1" s="7" t="s">
        <v>58</v>
      </c>
      <c r="U1" s="7" t="s">
        <v>98</v>
      </c>
      <c r="V1" s="8" t="s">
        <v>63</v>
      </c>
      <c r="W1" s="5" t="s">
        <v>50</v>
      </c>
      <c r="X1" s="7" t="s">
        <v>57</v>
      </c>
      <c r="Y1" s="7" t="s">
        <v>56</v>
      </c>
      <c r="Z1" s="7" t="s">
        <v>58</v>
      </c>
      <c r="AA1" s="7" t="s">
        <v>98</v>
      </c>
      <c r="AB1" s="8" t="s">
        <v>64</v>
      </c>
      <c r="AC1" s="5" t="s">
        <v>50</v>
      </c>
      <c r="AD1" s="7" t="s">
        <v>57</v>
      </c>
      <c r="AE1" s="7" t="s">
        <v>56</v>
      </c>
      <c r="AF1" s="7" t="s">
        <v>58</v>
      </c>
      <c r="AG1" s="7" t="s">
        <v>98</v>
      </c>
      <c r="AH1" s="8" t="s">
        <v>65</v>
      </c>
      <c r="AI1" s="5" t="s">
        <v>50</v>
      </c>
      <c r="AJ1" s="7" t="s">
        <v>57</v>
      </c>
      <c r="AK1" s="7" t="s">
        <v>56</v>
      </c>
      <c r="AL1" s="7" t="s">
        <v>58</v>
      </c>
      <c r="AM1" s="7" t="s">
        <v>98</v>
      </c>
      <c r="AN1" s="8" t="s">
        <v>66</v>
      </c>
      <c r="AO1" s="5" t="s">
        <v>50</v>
      </c>
      <c r="AP1" s="7" t="s">
        <v>57</v>
      </c>
      <c r="AQ1" s="7" t="s">
        <v>56</v>
      </c>
      <c r="AR1" s="7" t="s">
        <v>58</v>
      </c>
      <c r="AS1" s="7" t="s">
        <v>98</v>
      </c>
      <c r="AT1" s="8" t="s">
        <v>67</v>
      </c>
      <c r="AU1" s="5" t="s">
        <v>50</v>
      </c>
      <c r="AV1" s="7" t="s">
        <v>57</v>
      </c>
      <c r="AW1" s="7" t="s">
        <v>56</v>
      </c>
      <c r="AX1" s="7" t="s">
        <v>58</v>
      </c>
      <c r="AY1" s="7" t="s">
        <v>98</v>
      </c>
      <c r="AZ1" s="8" t="s">
        <v>68</v>
      </c>
      <c r="BA1" s="5" t="s">
        <v>50</v>
      </c>
      <c r="BB1" s="7" t="s">
        <v>57</v>
      </c>
      <c r="BC1" s="7" t="s">
        <v>56</v>
      </c>
      <c r="BD1" s="7" t="s">
        <v>58</v>
      </c>
      <c r="BE1" s="7" t="s">
        <v>98</v>
      </c>
      <c r="BF1" s="8" t="s">
        <v>69</v>
      </c>
      <c r="BG1" s="5" t="s">
        <v>50</v>
      </c>
      <c r="BH1" s="7" t="s">
        <v>57</v>
      </c>
      <c r="BI1" s="7" t="s">
        <v>56</v>
      </c>
      <c r="BJ1" s="7" t="s">
        <v>58</v>
      </c>
      <c r="BK1" s="7" t="s">
        <v>98</v>
      </c>
      <c r="BL1" s="8" t="s">
        <v>70</v>
      </c>
      <c r="BM1" s="5" t="s">
        <v>50</v>
      </c>
      <c r="BN1" s="7" t="s">
        <v>57</v>
      </c>
      <c r="BO1" s="7" t="s">
        <v>56</v>
      </c>
      <c r="BP1" s="7" t="s">
        <v>58</v>
      </c>
      <c r="BQ1" s="7" t="s">
        <v>98</v>
      </c>
      <c r="BR1" s="8" t="s">
        <v>71</v>
      </c>
      <c r="BS1" s="5" t="s">
        <v>50</v>
      </c>
      <c r="BT1" s="7" t="s">
        <v>57</v>
      </c>
      <c r="BU1" s="7" t="s">
        <v>56</v>
      </c>
      <c r="BV1" s="7" t="s">
        <v>58</v>
      </c>
      <c r="BW1" s="7" t="s">
        <v>98</v>
      </c>
      <c r="BX1" s="8" t="s">
        <v>72</v>
      </c>
      <c r="BY1" s="5" t="s">
        <v>50</v>
      </c>
      <c r="BZ1" s="7" t="s">
        <v>57</v>
      </c>
      <c r="CA1" s="7" t="s">
        <v>56</v>
      </c>
      <c r="CB1" s="7" t="s">
        <v>58</v>
      </c>
      <c r="CC1" s="7" t="s">
        <v>98</v>
      </c>
      <c r="CD1" s="8" t="s">
        <v>73</v>
      </c>
      <c r="CE1" s="5" t="s">
        <v>50</v>
      </c>
      <c r="CF1" s="7" t="s">
        <v>57</v>
      </c>
      <c r="CG1" s="7" t="s">
        <v>56</v>
      </c>
      <c r="CH1" s="7" t="s">
        <v>58</v>
      </c>
      <c r="CI1" s="7" t="s">
        <v>98</v>
      </c>
      <c r="CJ1" s="8" t="s">
        <v>74</v>
      </c>
      <c r="CK1" s="5" t="s">
        <v>50</v>
      </c>
      <c r="CL1" s="7" t="s">
        <v>57</v>
      </c>
      <c r="CM1" s="7" t="s">
        <v>56</v>
      </c>
      <c r="CN1" s="7" t="s">
        <v>58</v>
      </c>
      <c r="CO1" s="7" t="s">
        <v>98</v>
      </c>
      <c r="CP1" s="8" t="s">
        <v>75</v>
      </c>
      <c r="CQ1" s="5" t="s">
        <v>50</v>
      </c>
      <c r="CR1" s="7" t="s">
        <v>57</v>
      </c>
      <c r="CS1" s="7" t="s">
        <v>56</v>
      </c>
      <c r="CT1" s="7" t="s">
        <v>58</v>
      </c>
      <c r="CU1" s="7" t="s">
        <v>98</v>
      </c>
      <c r="CV1" s="8" t="s">
        <v>76</v>
      </c>
      <c r="CW1" s="5" t="s">
        <v>50</v>
      </c>
      <c r="CX1" s="7" t="s">
        <v>57</v>
      </c>
      <c r="CY1" s="7" t="s">
        <v>56</v>
      </c>
      <c r="CZ1" s="7" t="s">
        <v>58</v>
      </c>
      <c r="DA1" s="7" t="s">
        <v>98</v>
      </c>
      <c r="DB1" s="8" t="s">
        <v>77</v>
      </c>
      <c r="DC1" s="5" t="s">
        <v>50</v>
      </c>
      <c r="DD1" s="7" t="s">
        <v>57</v>
      </c>
      <c r="DE1" s="7" t="s">
        <v>56</v>
      </c>
      <c r="DF1" s="7" t="s">
        <v>58</v>
      </c>
      <c r="DG1" s="7" t="s">
        <v>98</v>
      </c>
      <c r="DH1" s="8" t="s">
        <v>78</v>
      </c>
      <c r="DI1" s="5" t="s">
        <v>50</v>
      </c>
      <c r="DJ1" s="7" t="s">
        <v>57</v>
      </c>
      <c r="DK1" s="7" t="s">
        <v>56</v>
      </c>
      <c r="DL1" s="7" t="s">
        <v>58</v>
      </c>
      <c r="DM1" s="7" t="s">
        <v>98</v>
      </c>
      <c r="DN1" s="8" t="s">
        <v>79</v>
      </c>
      <c r="DO1" s="5" t="s">
        <v>50</v>
      </c>
      <c r="DP1" s="7" t="s">
        <v>57</v>
      </c>
      <c r="DQ1" s="7" t="s">
        <v>56</v>
      </c>
      <c r="DR1" s="7" t="s">
        <v>58</v>
      </c>
      <c r="DS1" s="7" t="s">
        <v>59</v>
      </c>
      <c r="DT1" s="8" t="s">
        <v>80</v>
      </c>
      <c r="DU1" s="5" t="s">
        <v>50</v>
      </c>
      <c r="DV1" s="7" t="s">
        <v>57</v>
      </c>
      <c r="DW1" s="7" t="s">
        <v>56</v>
      </c>
      <c r="DX1" s="7" t="s">
        <v>58</v>
      </c>
      <c r="DY1" s="7" t="s">
        <v>59</v>
      </c>
      <c r="DZ1" s="8" t="s">
        <v>81</v>
      </c>
      <c r="EA1" s="5" t="s">
        <v>50</v>
      </c>
      <c r="EB1" s="7" t="s">
        <v>57</v>
      </c>
      <c r="EC1" s="7" t="s">
        <v>56</v>
      </c>
      <c r="ED1" s="7" t="s">
        <v>58</v>
      </c>
      <c r="EE1" s="7" t="s">
        <v>59</v>
      </c>
      <c r="EF1" s="8" t="s">
        <v>82</v>
      </c>
      <c r="EG1" s="5" t="s">
        <v>50</v>
      </c>
      <c r="EH1" s="7" t="s">
        <v>57</v>
      </c>
      <c r="EI1" s="7" t="s">
        <v>56</v>
      </c>
      <c r="EJ1" s="7" t="s">
        <v>58</v>
      </c>
      <c r="EK1" s="7" t="s">
        <v>59</v>
      </c>
      <c r="EL1" s="8" t="s">
        <v>83</v>
      </c>
      <c r="EM1" s="5" t="s">
        <v>50</v>
      </c>
      <c r="EN1" s="7" t="s">
        <v>57</v>
      </c>
      <c r="EO1" s="7" t="s">
        <v>56</v>
      </c>
      <c r="EP1" s="7" t="s">
        <v>58</v>
      </c>
      <c r="EQ1" s="7" t="s">
        <v>59</v>
      </c>
      <c r="ER1" s="8" t="s">
        <v>84</v>
      </c>
      <c r="ES1" s="5" t="s">
        <v>50</v>
      </c>
      <c r="ET1" s="7" t="s">
        <v>57</v>
      </c>
      <c r="EU1" s="7" t="s">
        <v>56</v>
      </c>
      <c r="EV1" s="7" t="s">
        <v>58</v>
      </c>
      <c r="EW1" s="7" t="s">
        <v>59</v>
      </c>
      <c r="EX1" s="8" t="s">
        <v>85</v>
      </c>
      <c r="EY1" s="5" t="s">
        <v>50</v>
      </c>
      <c r="EZ1" s="7" t="s">
        <v>57</v>
      </c>
      <c r="FA1" s="7" t="s">
        <v>56</v>
      </c>
      <c r="FB1" s="7" t="s">
        <v>58</v>
      </c>
      <c r="FC1" s="7" t="s">
        <v>59</v>
      </c>
      <c r="FD1" s="8" t="s">
        <v>86</v>
      </c>
      <c r="FE1" s="5" t="s">
        <v>50</v>
      </c>
      <c r="FF1" s="7" t="s">
        <v>57</v>
      </c>
      <c r="FG1" s="7" t="s">
        <v>56</v>
      </c>
      <c r="FH1" s="7" t="s">
        <v>58</v>
      </c>
      <c r="FI1" s="7" t="s">
        <v>59</v>
      </c>
      <c r="FJ1" s="8" t="s">
        <v>87</v>
      </c>
      <c r="FK1" s="5" t="s">
        <v>50</v>
      </c>
      <c r="FL1" s="7" t="s">
        <v>57</v>
      </c>
      <c r="FM1" s="7" t="s">
        <v>56</v>
      </c>
      <c r="FN1" s="7" t="s">
        <v>58</v>
      </c>
      <c r="FO1" s="7" t="s">
        <v>59</v>
      </c>
      <c r="FP1" s="8" t="s">
        <v>88</v>
      </c>
      <c r="FQ1" s="5" t="s">
        <v>50</v>
      </c>
      <c r="FR1" s="7" t="s">
        <v>57</v>
      </c>
      <c r="FS1" s="7" t="s">
        <v>56</v>
      </c>
      <c r="FT1" s="7" t="s">
        <v>58</v>
      </c>
      <c r="FU1" s="7" t="s">
        <v>59</v>
      </c>
      <c r="FV1" s="8" t="s">
        <v>89</v>
      </c>
      <c r="FW1" s="5" t="s">
        <v>50</v>
      </c>
      <c r="FX1" s="7" t="s">
        <v>57</v>
      </c>
      <c r="FY1" s="7" t="s">
        <v>56</v>
      </c>
      <c r="FZ1" s="7" t="s">
        <v>58</v>
      </c>
      <c r="GA1" s="7" t="s">
        <v>59</v>
      </c>
      <c r="GB1" s="8" t="s">
        <v>90</v>
      </c>
      <c r="GC1" s="5" t="s">
        <v>50</v>
      </c>
      <c r="GD1" s="7" t="s">
        <v>57</v>
      </c>
      <c r="GE1" s="7" t="s">
        <v>56</v>
      </c>
      <c r="GF1" s="7" t="s">
        <v>58</v>
      </c>
      <c r="GG1" s="7" t="s">
        <v>59</v>
      </c>
      <c r="GH1" s="8" t="s">
        <v>91</v>
      </c>
      <c r="GI1" s="5" t="s">
        <v>50</v>
      </c>
      <c r="GJ1" s="7" t="s">
        <v>57</v>
      </c>
      <c r="GK1" s="7" t="s">
        <v>56</v>
      </c>
      <c r="GL1" s="7" t="s">
        <v>58</v>
      </c>
      <c r="GM1" s="7" t="s">
        <v>59</v>
      </c>
      <c r="GN1" s="8" t="s">
        <v>92</v>
      </c>
      <c r="GO1" s="5" t="s">
        <v>50</v>
      </c>
      <c r="GP1" s="7" t="s">
        <v>57</v>
      </c>
      <c r="GQ1" s="7" t="s">
        <v>56</v>
      </c>
      <c r="GR1" s="7" t="s">
        <v>58</v>
      </c>
      <c r="GS1" s="7" t="s">
        <v>59</v>
      </c>
      <c r="GT1" s="8" t="s">
        <v>93</v>
      </c>
      <c r="GU1" s="5" t="s">
        <v>50</v>
      </c>
      <c r="GV1" s="7" t="s">
        <v>57</v>
      </c>
      <c r="GW1" s="7" t="s">
        <v>56</v>
      </c>
      <c r="GX1" s="7" t="s">
        <v>58</v>
      </c>
      <c r="GY1" s="7" t="s">
        <v>59</v>
      </c>
      <c r="GZ1" s="8" t="s">
        <v>94</v>
      </c>
      <c r="HA1" s="5" t="s">
        <v>50</v>
      </c>
      <c r="HB1" s="7" t="s">
        <v>57</v>
      </c>
      <c r="HC1" s="7" t="s">
        <v>56</v>
      </c>
      <c r="HD1" s="7" t="s">
        <v>58</v>
      </c>
      <c r="HE1" s="7" t="s">
        <v>59</v>
      </c>
      <c r="HF1" s="9" t="s">
        <v>53</v>
      </c>
      <c r="HG1" s="8" t="s">
        <v>60</v>
      </c>
      <c r="HH1" s="5" t="s">
        <v>50</v>
      </c>
      <c r="HI1" s="7" t="s">
        <v>51</v>
      </c>
      <c r="HJ1" s="7" t="s">
        <v>54</v>
      </c>
      <c r="HK1" s="7" t="s">
        <v>55</v>
      </c>
      <c r="HL1" s="7" t="s">
        <v>52</v>
      </c>
      <c r="HM1" s="8" t="s">
        <v>61</v>
      </c>
      <c r="HN1" s="5" t="s">
        <v>50</v>
      </c>
      <c r="HO1" s="7" t="s">
        <v>51</v>
      </c>
      <c r="HP1" s="7" t="s">
        <v>54</v>
      </c>
      <c r="HQ1" s="7" t="s">
        <v>55</v>
      </c>
      <c r="HR1" s="7" t="s">
        <v>52</v>
      </c>
      <c r="HS1" s="8" t="s">
        <v>62</v>
      </c>
      <c r="HT1" s="5" t="s">
        <v>50</v>
      </c>
      <c r="HU1" s="7" t="s">
        <v>51</v>
      </c>
      <c r="HV1" s="7" t="s">
        <v>54</v>
      </c>
      <c r="HW1" s="7" t="s">
        <v>55</v>
      </c>
      <c r="HX1" s="7" t="s">
        <v>52</v>
      </c>
      <c r="HY1" s="8" t="s">
        <v>63</v>
      </c>
      <c r="HZ1" s="5" t="s">
        <v>50</v>
      </c>
      <c r="IA1" s="7" t="s">
        <v>51</v>
      </c>
      <c r="IB1" s="7" t="s">
        <v>54</v>
      </c>
      <c r="IC1" s="7" t="s">
        <v>55</v>
      </c>
      <c r="ID1" s="7" t="s">
        <v>52</v>
      </c>
      <c r="IE1" s="8" t="s">
        <v>64</v>
      </c>
      <c r="IF1" s="5" t="s">
        <v>50</v>
      </c>
      <c r="IG1" s="7" t="s">
        <v>51</v>
      </c>
      <c r="IH1" s="7" t="s">
        <v>54</v>
      </c>
      <c r="II1" s="7" t="s">
        <v>55</v>
      </c>
      <c r="IJ1" s="7" t="s">
        <v>52</v>
      </c>
      <c r="IK1" s="8" t="s">
        <v>65</v>
      </c>
      <c r="IL1" s="5" t="s">
        <v>50</v>
      </c>
      <c r="IM1" s="7" t="s">
        <v>51</v>
      </c>
      <c r="IN1" s="7" t="s">
        <v>54</v>
      </c>
      <c r="IO1" s="7" t="s">
        <v>55</v>
      </c>
      <c r="IP1" s="7" t="s">
        <v>52</v>
      </c>
      <c r="IQ1" s="8" t="s">
        <v>66</v>
      </c>
      <c r="IR1" s="5" t="s">
        <v>50</v>
      </c>
      <c r="IS1" s="7" t="s">
        <v>51</v>
      </c>
      <c r="IT1" s="7" t="s">
        <v>54</v>
      </c>
      <c r="IU1" s="7" t="s">
        <v>55</v>
      </c>
      <c r="IV1" s="7" t="s">
        <v>52</v>
      </c>
      <c r="IW1" s="8" t="s">
        <v>67</v>
      </c>
      <c r="IX1" s="5" t="s">
        <v>50</v>
      </c>
      <c r="IY1" s="7" t="s">
        <v>51</v>
      </c>
      <c r="IZ1" s="7" t="s">
        <v>54</v>
      </c>
      <c r="JA1" s="7" t="s">
        <v>55</v>
      </c>
      <c r="JB1" s="7" t="s">
        <v>52</v>
      </c>
      <c r="JC1" s="8" t="s">
        <v>68</v>
      </c>
      <c r="JD1" s="5" t="s">
        <v>50</v>
      </c>
      <c r="JE1" s="7" t="s">
        <v>51</v>
      </c>
      <c r="JF1" s="7" t="s">
        <v>54</v>
      </c>
      <c r="JG1" s="7" t="s">
        <v>55</v>
      </c>
      <c r="JH1" s="7" t="s">
        <v>52</v>
      </c>
      <c r="JI1" s="8" t="s">
        <v>69</v>
      </c>
      <c r="JJ1" s="5" t="s">
        <v>50</v>
      </c>
      <c r="JK1" s="7" t="s">
        <v>51</v>
      </c>
      <c r="JL1" s="7" t="s">
        <v>54</v>
      </c>
      <c r="JM1" s="7" t="s">
        <v>55</v>
      </c>
      <c r="JN1" s="7" t="s">
        <v>52</v>
      </c>
      <c r="JO1" s="8" t="s">
        <v>70</v>
      </c>
      <c r="JP1" s="5" t="s">
        <v>50</v>
      </c>
      <c r="JQ1" s="7" t="s">
        <v>51</v>
      </c>
      <c r="JR1" s="7" t="s">
        <v>54</v>
      </c>
      <c r="JS1" s="7" t="s">
        <v>55</v>
      </c>
      <c r="JT1" s="7" t="s">
        <v>52</v>
      </c>
      <c r="JU1" s="8" t="s">
        <v>71</v>
      </c>
      <c r="JV1" s="5" t="s">
        <v>50</v>
      </c>
      <c r="JW1" s="7" t="s">
        <v>51</v>
      </c>
      <c r="JX1" s="7" t="s">
        <v>54</v>
      </c>
      <c r="JY1" s="7" t="s">
        <v>55</v>
      </c>
      <c r="JZ1" s="7" t="s">
        <v>52</v>
      </c>
      <c r="KA1" s="8" t="s">
        <v>72</v>
      </c>
      <c r="KB1" s="5" t="s">
        <v>50</v>
      </c>
      <c r="KC1" s="7" t="s">
        <v>51</v>
      </c>
      <c r="KD1" s="7" t="s">
        <v>54</v>
      </c>
      <c r="KE1" s="7" t="s">
        <v>55</v>
      </c>
      <c r="KF1" s="7" t="s">
        <v>52</v>
      </c>
      <c r="KG1" s="8" t="s">
        <v>73</v>
      </c>
      <c r="KH1" s="5" t="s">
        <v>50</v>
      </c>
      <c r="KI1" s="7" t="s">
        <v>51</v>
      </c>
      <c r="KJ1" s="7" t="s">
        <v>54</v>
      </c>
      <c r="KK1" s="7" t="s">
        <v>55</v>
      </c>
      <c r="KL1" s="7" t="s">
        <v>52</v>
      </c>
      <c r="KM1" s="8" t="s">
        <v>74</v>
      </c>
      <c r="KN1" s="5" t="s">
        <v>50</v>
      </c>
      <c r="KO1" s="7" t="s">
        <v>51</v>
      </c>
      <c r="KP1" s="7" t="s">
        <v>54</v>
      </c>
      <c r="KQ1" s="7" t="s">
        <v>55</v>
      </c>
      <c r="KR1" s="7" t="s">
        <v>52</v>
      </c>
      <c r="KS1" s="8" t="s">
        <v>75</v>
      </c>
      <c r="KT1" s="5" t="s">
        <v>50</v>
      </c>
      <c r="KU1" s="7" t="s">
        <v>51</v>
      </c>
      <c r="KV1" s="7" t="s">
        <v>54</v>
      </c>
      <c r="KW1" s="7" t="s">
        <v>55</v>
      </c>
      <c r="KX1" s="7" t="s">
        <v>52</v>
      </c>
      <c r="KY1" s="8" t="s">
        <v>76</v>
      </c>
      <c r="KZ1" s="5" t="s">
        <v>50</v>
      </c>
      <c r="LA1" s="7" t="s">
        <v>51</v>
      </c>
      <c r="LB1" s="7" t="s">
        <v>54</v>
      </c>
      <c r="LC1" s="7" t="s">
        <v>55</v>
      </c>
      <c r="LD1" s="7" t="s">
        <v>52</v>
      </c>
      <c r="LE1" s="8" t="s">
        <v>77</v>
      </c>
      <c r="LF1" s="5" t="s">
        <v>50</v>
      </c>
      <c r="LG1" s="7" t="s">
        <v>51</v>
      </c>
      <c r="LH1" s="7" t="s">
        <v>54</v>
      </c>
      <c r="LI1" s="7" t="s">
        <v>55</v>
      </c>
      <c r="LJ1" s="7" t="s">
        <v>52</v>
      </c>
      <c r="LK1" s="8" t="s">
        <v>78</v>
      </c>
      <c r="LL1" s="5" t="s">
        <v>50</v>
      </c>
      <c r="LM1" s="7" t="s">
        <v>51</v>
      </c>
      <c r="LN1" s="7" t="s">
        <v>54</v>
      </c>
      <c r="LO1" s="7" t="s">
        <v>55</v>
      </c>
      <c r="LP1" s="7" t="s">
        <v>52</v>
      </c>
      <c r="LQ1" s="8" t="s">
        <v>79</v>
      </c>
      <c r="LR1" s="5" t="s">
        <v>50</v>
      </c>
      <c r="LS1" s="7" t="s">
        <v>51</v>
      </c>
      <c r="LT1" s="7" t="s">
        <v>54</v>
      </c>
      <c r="LU1" s="7" t="s">
        <v>55</v>
      </c>
      <c r="LV1" s="7" t="s">
        <v>52</v>
      </c>
      <c r="LW1" s="8" t="s">
        <v>80</v>
      </c>
      <c r="LX1" s="5" t="s">
        <v>50</v>
      </c>
      <c r="LY1" s="7" t="s">
        <v>51</v>
      </c>
      <c r="LZ1" s="7" t="s">
        <v>54</v>
      </c>
      <c r="MA1" s="7" t="s">
        <v>55</v>
      </c>
      <c r="MB1" s="7" t="s">
        <v>52</v>
      </c>
      <c r="MC1" s="8" t="s">
        <v>81</v>
      </c>
      <c r="MD1" s="5" t="s">
        <v>50</v>
      </c>
      <c r="ME1" s="7" t="s">
        <v>51</v>
      </c>
      <c r="MF1" s="7" t="s">
        <v>54</v>
      </c>
      <c r="MG1" s="7" t="s">
        <v>55</v>
      </c>
      <c r="MH1" s="7" t="s">
        <v>52</v>
      </c>
      <c r="MI1" s="8" t="s">
        <v>82</v>
      </c>
      <c r="MJ1" s="5" t="s">
        <v>50</v>
      </c>
      <c r="MK1" s="7" t="s">
        <v>51</v>
      </c>
      <c r="ML1" s="7" t="s">
        <v>54</v>
      </c>
      <c r="MM1" s="7" t="s">
        <v>55</v>
      </c>
      <c r="MN1" s="7" t="s">
        <v>52</v>
      </c>
      <c r="MO1" s="8" t="s">
        <v>83</v>
      </c>
      <c r="MP1" s="5" t="s">
        <v>50</v>
      </c>
      <c r="MQ1" s="7" t="s">
        <v>51</v>
      </c>
      <c r="MR1" s="7" t="s">
        <v>54</v>
      </c>
      <c r="MS1" s="7" t="s">
        <v>55</v>
      </c>
      <c r="MT1" s="7" t="s">
        <v>52</v>
      </c>
      <c r="MU1" s="8" t="s">
        <v>84</v>
      </c>
      <c r="MV1" s="5" t="s">
        <v>50</v>
      </c>
      <c r="MW1" s="7" t="s">
        <v>51</v>
      </c>
      <c r="MX1" s="7" t="s">
        <v>54</v>
      </c>
      <c r="MY1" s="7" t="s">
        <v>55</v>
      </c>
      <c r="MZ1" s="7" t="s">
        <v>52</v>
      </c>
      <c r="NA1" s="8" t="s">
        <v>85</v>
      </c>
      <c r="NB1" s="5" t="s">
        <v>50</v>
      </c>
      <c r="NC1" s="7" t="s">
        <v>51</v>
      </c>
      <c r="ND1" s="7" t="s">
        <v>54</v>
      </c>
      <c r="NE1" s="7" t="s">
        <v>55</v>
      </c>
      <c r="NF1" s="7" t="s">
        <v>52</v>
      </c>
      <c r="NG1" s="8" t="s">
        <v>86</v>
      </c>
      <c r="NH1" s="5" t="s">
        <v>50</v>
      </c>
      <c r="NI1" s="7" t="s">
        <v>51</v>
      </c>
      <c r="NJ1" s="7" t="s">
        <v>54</v>
      </c>
      <c r="NK1" s="7" t="s">
        <v>55</v>
      </c>
      <c r="NL1" s="7" t="s">
        <v>52</v>
      </c>
      <c r="NM1" s="8" t="s">
        <v>87</v>
      </c>
      <c r="NN1" s="5" t="s">
        <v>50</v>
      </c>
      <c r="NO1" s="7" t="s">
        <v>51</v>
      </c>
      <c r="NP1" s="7" t="s">
        <v>54</v>
      </c>
      <c r="NQ1" s="7" t="s">
        <v>55</v>
      </c>
      <c r="NR1" s="7" t="s">
        <v>52</v>
      </c>
      <c r="NS1" s="8" t="s">
        <v>88</v>
      </c>
      <c r="NT1" s="5" t="s">
        <v>50</v>
      </c>
      <c r="NU1" s="7" t="s">
        <v>51</v>
      </c>
      <c r="NV1" s="7" t="s">
        <v>54</v>
      </c>
      <c r="NW1" s="7" t="s">
        <v>55</v>
      </c>
      <c r="NX1" s="7" t="s">
        <v>52</v>
      </c>
      <c r="NY1" s="8" t="s">
        <v>89</v>
      </c>
      <c r="NZ1" s="5" t="s">
        <v>50</v>
      </c>
      <c r="OA1" s="7" t="s">
        <v>51</v>
      </c>
      <c r="OB1" s="7" t="s">
        <v>54</v>
      </c>
      <c r="OC1" s="7" t="s">
        <v>55</v>
      </c>
      <c r="OD1" s="7" t="s">
        <v>52</v>
      </c>
      <c r="OE1" s="8" t="s">
        <v>90</v>
      </c>
      <c r="OF1" s="5" t="s">
        <v>50</v>
      </c>
      <c r="OG1" s="7" t="s">
        <v>51</v>
      </c>
      <c r="OH1" s="7" t="s">
        <v>54</v>
      </c>
      <c r="OI1" s="7" t="s">
        <v>55</v>
      </c>
      <c r="OJ1" s="7" t="s">
        <v>52</v>
      </c>
      <c r="OK1" s="8" t="s">
        <v>91</v>
      </c>
      <c r="OL1" s="5" t="s">
        <v>50</v>
      </c>
      <c r="OM1" s="7" t="s">
        <v>51</v>
      </c>
      <c r="ON1" s="7" t="s">
        <v>54</v>
      </c>
      <c r="OO1" s="7" t="s">
        <v>55</v>
      </c>
      <c r="OP1" s="7" t="s">
        <v>52</v>
      </c>
      <c r="OQ1" s="8" t="s">
        <v>92</v>
      </c>
      <c r="OR1" s="5" t="s">
        <v>50</v>
      </c>
      <c r="OS1" s="7" t="s">
        <v>51</v>
      </c>
      <c r="OT1" s="7" t="s">
        <v>54</v>
      </c>
      <c r="OU1" s="7" t="s">
        <v>55</v>
      </c>
      <c r="OV1" s="7" t="s">
        <v>52</v>
      </c>
      <c r="OW1" s="8" t="s">
        <v>93</v>
      </c>
      <c r="OX1" s="5" t="s">
        <v>50</v>
      </c>
      <c r="OY1" s="7" t="s">
        <v>51</v>
      </c>
      <c r="OZ1" s="7" t="s">
        <v>54</v>
      </c>
      <c r="PA1" s="7" t="s">
        <v>55</v>
      </c>
      <c r="PB1" s="7" t="s">
        <v>52</v>
      </c>
      <c r="PC1" s="8" t="s">
        <v>94</v>
      </c>
      <c r="PD1" s="5" t="s">
        <v>50</v>
      </c>
      <c r="PE1" s="7" t="s">
        <v>51</v>
      </c>
      <c r="PF1" s="7" t="s">
        <v>54</v>
      </c>
      <c r="PG1" s="7" t="s">
        <v>55</v>
      </c>
      <c r="PH1" s="7" t="s">
        <v>52</v>
      </c>
    </row>
    <row r="2" spans="1:424">
      <c r="A2" s="195" t="e">
        <f>#REF!</f>
        <v>#REF!</v>
      </c>
      <c r="B2" s="195" t="e">
        <f>#REF!</f>
        <v>#REF!</v>
      </c>
      <c r="C2" s="11"/>
      <c r="D2" s="6" t="e">
        <f>#REF!</f>
        <v>#REF!</v>
      </c>
      <c r="E2" s="6" t="e">
        <f>#REF!</f>
        <v>#REF!</v>
      </c>
      <c r="F2" s="6" t="e">
        <f>#REF!</f>
        <v>#REF!</v>
      </c>
      <c r="G2" s="6" t="e">
        <f>#REF!</f>
        <v>#REF!</v>
      </c>
      <c r="H2" s="6" t="e">
        <f>#REF!</f>
        <v>#REF!</v>
      </c>
      <c r="I2" s="6" t="e">
        <f>#REF!</f>
        <v>#REF!</v>
      </c>
      <c r="J2" s="6" t="e">
        <f>#REF!</f>
        <v>#REF!</v>
      </c>
      <c r="K2" s="6" t="e">
        <f>#REF!</f>
        <v>#REF!</v>
      </c>
      <c r="L2" s="6" t="e">
        <f>#REF!</f>
        <v>#REF!</v>
      </c>
      <c r="M2" s="6" t="e">
        <f>#REF!</f>
        <v>#REF!</v>
      </c>
      <c r="N2" s="6" t="e">
        <f>#REF!</f>
        <v>#REF!</v>
      </c>
      <c r="O2" s="6" t="e">
        <f>#REF!</f>
        <v>#REF!</v>
      </c>
      <c r="P2" s="6" t="e">
        <f>#REF!</f>
        <v>#REF!</v>
      </c>
      <c r="Q2" s="6" t="e">
        <f>#REF!</f>
        <v>#REF!</v>
      </c>
      <c r="R2" s="6" t="e">
        <f>#REF!</f>
        <v>#REF!</v>
      </c>
      <c r="S2" s="6" t="e">
        <f>#REF!</f>
        <v>#REF!</v>
      </c>
      <c r="T2" s="6" t="e">
        <f>#REF!</f>
        <v>#REF!</v>
      </c>
      <c r="U2" s="6" t="e">
        <f>#REF!</f>
        <v>#REF!</v>
      </c>
      <c r="V2" s="6" t="e">
        <f>#REF!</f>
        <v>#REF!</v>
      </c>
      <c r="W2" s="6" t="e">
        <f>#REF!</f>
        <v>#REF!</v>
      </c>
      <c r="X2" s="6" t="e">
        <f>#REF!</f>
        <v>#REF!</v>
      </c>
      <c r="Y2" s="6" t="e">
        <f>#REF!</f>
        <v>#REF!</v>
      </c>
      <c r="Z2" s="6" t="e">
        <f>#REF!</f>
        <v>#REF!</v>
      </c>
      <c r="AA2" s="6" t="e">
        <f>#REF!</f>
        <v>#REF!</v>
      </c>
      <c r="AB2" s="6" t="e">
        <f>#REF!</f>
        <v>#REF!</v>
      </c>
      <c r="AC2" s="6" t="e">
        <f>#REF!</f>
        <v>#REF!</v>
      </c>
      <c r="AD2" s="6" t="e">
        <f>#REF!</f>
        <v>#REF!</v>
      </c>
      <c r="AE2" s="6" t="e">
        <f>#REF!</f>
        <v>#REF!</v>
      </c>
      <c r="AF2" s="6" t="e">
        <f>#REF!</f>
        <v>#REF!</v>
      </c>
      <c r="AG2" s="6" t="e">
        <f>#REF!</f>
        <v>#REF!</v>
      </c>
      <c r="AH2" s="6" t="e">
        <f>#REF!</f>
        <v>#REF!</v>
      </c>
      <c r="AI2" s="6" t="e">
        <f>#REF!</f>
        <v>#REF!</v>
      </c>
      <c r="AJ2" s="6" t="e">
        <f>#REF!</f>
        <v>#REF!</v>
      </c>
      <c r="AK2" s="6" t="e">
        <f>#REF!</f>
        <v>#REF!</v>
      </c>
      <c r="AL2" s="6" t="e">
        <f>#REF!</f>
        <v>#REF!</v>
      </c>
      <c r="AM2" s="6" t="e">
        <f>#REF!</f>
        <v>#REF!</v>
      </c>
      <c r="AN2" s="6" t="e">
        <f>#REF!</f>
        <v>#REF!</v>
      </c>
      <c r="AO2" s="6" t="e">
        <f>#REF!</f>
        <v>#REF!</v>
      </c>
      <c r="AP2" s="6" t="e">
        <f>#REF!</f>
        <v>#REF!</v>
      </c>
      <c r="AQ2" s="6" t="e">
        <f>#REF!</f>
        <v>#REF!</v>
      </c>
      <c r="AR2" s="6" t="e">
        <f>#REF!</f>
        <v>#REF!</v>
      </c>
      <c r="AS2" s="6" t="e">
        <f>#REF!</f>
        <v>#REF!</v>
      </c>
      <c r="AT2" s="6" t="e">
        <f>#REF!</f>
        <v>#REF!</v>
      </c>
      <c r="AU2" s="6" t="e">
        <f>#REF!</f>
        <v>#REF!</v>
      </c>
      <c r="AV2" s="6" t="e">
        <f>#REF!</f>
        <v>#REF!</v>
      </c>
      <c r="AW2" s="6" t="e">
        <f>#REF!</f>
        <v>#REF!</v>
      </c>
      <c r="AX2" s="6" t="e">
        <f>#REF!</f>
        <v>#REF!</v>
      </c>
      <c r="AY2" s="6" t="e">
        <f>#REF!</f>
        <v>#REF!</v>
      </c>
      <c r="AZ2" s="6" t="e">
        <f>#REF!</f>
        <v>#REF!</v>
      </c>
      <c r="BA2" s="6" t="e">
        <f>#REF!</f>
        <v>#REF!</v>
      </c>
      <c r="BB2" s="6" t="e">
        <f>#REF!</f>
        <v>#REF!</v>
      </c>
      <c r="BC2" s="6" t="e">
        <f>#REF!</f>
        <v>#REF!</v>
      </c>
      <c r="BD2" s="6" t="e">
        <f>#REF!</f>
        <v>#REF!</v>
      </c>
      <c r="BE2" s="6" t="e">
        <f>#REF!</f>
        <v>#REF!</v>
      </c>
      <c r="BF2" s="6" t="e">
        <f>#REF!</f>
        <v>#REF!</v>
      </c>
      <c r="BG2" s="6" t="e">
        <f>#REF!</f>
        <v>#REF!</v>
      </c>
      <c r="BH2" s="6" t="e">
        <f>#REF!</f>
        <v>#REF!</v>
      </c>
      <c r="BI2" s="6" t="e">
        <f>#REF!</f>
        <v>#REF!</v>
      </c>
      <c r="BJ2" s="6" t="e">
        <f>#REF!</f>
        <v>#REF!</v>
      </c>
      <c r="BK2" s="6" t="e">
        <f>#REF!</f>
        <v>#REF!</v>
      </c>
      <c r="BL2" s="6" t="e">
        <f>#REF!</f>
        <v>#REF!</v>
      </c>
      <c r="BM2" s="6" t="e">
        <f>#REF!</f>
        <v>#REF!</v>
      </c>
      <c r="BN2" s="6" t="e">
        <f>#REF!</f>
        <v>#REF!</v>
      </c>
      <c r="BO2" s="6" t="e">
        <f>#REF!</f>
        <v>#REF!</v>
      </c>
      <c r="BP2" s="6" t="e">
        <f>#REF!</f>
        <v>#REF!</v>
      </c>
      <c r="BQ2" s="6" t="e">
        <f>#REF!</f>
        <v>#REF!</v>
      </c>
      <c r="BR2" s="6" t="e">
        <f>#REF!</f>
        <v>#REF!</v>
      </c>
      <c r="BS2" s="6" t="e">
        <f>#REF!</f>
        <v>#REF!</v>
      </c>
      <c r="BT2" s="6" t="e">
        <f>#REF!</f>
        <v>#REF!</v>
      </c>
      <c r="BU2" s="6" t="e">
        <f>#REF!</f>
        <v>#REF!</v>
      </c>
      <c r="BV2" s="6" t="e">
        <f>#REF!</f>
        <v>#REF!</v>
      </c>
      <c r="BW2" s="6" t="e">
        <f>#REF!</f>
        <v>#REF!</v>
      </c>
      <c r="BX2" s="6" t="e">
        <f>#REF!</f>
        <v>#REF!</v>
      </c>
      <c r="BY2" s="6" t="e">
        <f>#REF!</f>
        <v>#REF!</v>
      </c>
      <c r="BZ2" s="6" t="e">
        <f>#REF!</f>
        <v>#REF!</v>
      </c>
      <c r="CA2" s="6" t="e">
        <f>#REF!</f>
        <v>#REF!</v>
      </c>
      <c r="CB2" s="6" t="e">
        <f>#REF!</f>
        <v>#REF!</v>
      </c>
      <c r="CC2" s="6" t="e">
        <f>#REF!</f>
        <v>#REF!</v>
      </c>
      <c r="CD2" s="6" t="e">
        <f>#REF!</f>
        <v>#REF!</v>
      </c>
      <c r="CE2" s="6" t="e">
        <f>#REF!</f>
        <v>#REF!</v>
      </c>
      <c r="CF2" s="6" t="e">
        <f>#REF!</f>
        <v>#REF!</v>
      </c>
      <c r="CG2" s="6" t="e">
        <f>#REF!</f>
        <v>#REF!</v>
      </c>
      <c r="CH2" s="6" t="e">
        <f>#REF!</f>
        <v>#REF!</v>
      </c>
      <c r="CI2" s="6" t="e">
        <f>#REF!</f>
        <v>#REF!</v>
      </c>
      <c r="CJ2" s="6" t="e">
        <f>#REF!</f>
        <v>#REF!</v>
      </c>
      <c r="CK2" s="6" t="e">
        <f>#REF!</f>
        <v>#REF!</v>
      </c>
      <c r="CL2" s="6" t="e">
        <f>#REF!</f>
        <v>#REF!</v>
      </c>
      <c r="CM2" s="6" t="e">
        <f>#REF!</f>
        <v>#REF!</v>
      </c>
      <c r="CN2" s="6" t="e">
        <f>#REF!</f>
        <v>#REF!</v>
      </c>
      <c r="CO2" s="6" t="e">
        <f>#REF!</f>
        <v>#REF!</v>
      </c>
      <c r="CP2" s="6" t="e">
        <f>#REF!</f>
        <v>#REF!</v>
      </c>
      <c r="CQ2" s="6" t="e">
        <f>#REF!</f>
        <v>#REF!</v>
      </c>
      <c r="CR2" s="6" t="e">
        <f>#REF!</f>
        <v>#REF!</v>
      </c>
      <c r="CS2" s="6" t="e">
        <f>#REF!</f>
        <v>#REF!</v>
      </c>
      <c r="CT2" s="6" t="e">
        <f>#REF!</f>
        <v>#REF!</v>
      </c>
      <c r="CU2" s="6" t="e">
        <f>#REF!</f>
        <v>#REF!</v>
      </c>
      <c r="CV2" s="6" t="e">
        <f>#REF!</f>
        <v>#REF!</v>
      </c>
      <c r="CW2" s="6" t="e">
        <f>#REF!</f>
        <v>#REF!</v>
      </c>
      <c r="CX2" s="6" t="e">
        <f>#REF!</f>
        <v>#REF!</v>
      </c>
      <c r="CY2" s="6" t="e">
        <f>#REF!</f>
        <v>#REF!</v>
      </c>
      <c r="CZ2" s="6" t="e">
        <f>#REF!</f>
        <v>#REF!</v>
      </c>
      <c r="DA2" s="6" t="e">
        <f>#REF!</f>
        <v>#REF!</v>
      </c>
      <c r="DB2" s="6" t="e">
        <f>#REF!</f>
        <v>#REF!</v>
      </c>
      <c r="DC2" s="6" t="e">
        <f>#REF!</f>
        <v>#REF!</v>
      </c>
      <c r="DD2" s="6" t="e">
        <f>#REF!</f>
        <v>#REF!</v>
      </c>
      <c r="DE2" s="6" t="e">
        <f>#REF!</f>
        <v>#REF!</v>
      </c>
      <c r="DF2" s="6" t="e">
        <f>#REF!</f>
        <v>#REF!</v>
      </c>
      <c r="DG2" s="6" t="e">
        <f>#REF!</f>
        <v>#REF!</v>
      </c>
      <c r="DH2" s="6" t="e">
        <f>#REF!</f>
        <v>#REF!</v>
      </c>
      <c r="DI2" s="6" t="e">
        <f>#REF!</f>
        <v>#REF!</v>
      </c>
      <c r="DJ2" s="6" t="e">
        <f>#REF!</f>
        <v>#REF!</v>
      </c>
      <c r="DK2" s="6" t="e">
        <f>#REF!</f>
        <v>#REF!</v>
      </c>
      <c r="DL2" s="6" t="e">
        <f>#REF!</f>
        <v>#REF!</v>
      </c>
      <c r="DM2" s="6" t="e">
        <f>#REF!</f>
        <v>#REF!</v>
      </c>
      <c r="DN2" s="6" t="e">
        <f>#REF!</f>
        <v>#REF!</v>
      </c>
      <c r="DO2" s="6" t="e">
        <f>#REF!</f>
        <v>#REF!</v>
      </c>
      <c r="DP2" s="6" t="e">
        <f>#REF!</f>
        <v>#REF!</v>
      </c>
      <c r="DQ2" s="6" t="e">
        <f>#REF!</f>
        <v>#REF!</v>
      </c>
      <c r="DR2" s="6" t="e">
        <f>#REF!</f>
        <v>#REF!</v>
      </c>
      <c r="DS2" s="6" t="e">
        <f>#REF!</f>
        <v>#REF!</v>
      </c>
      <c r="DT2" s="6" t="e">
        <f>#REF!</f>
        <v>#REF!</v>
      </c>
      <c r="DU2" s="6" t="e">
        <f>#REF!</f>
        <v>#REF!</v>
      </c>
      <c r="DV2" s="6" t="e">
        <f>#REF!</f>
        <v>#REF!</v>
      </c>
      <c r="DW2" s="6" t="e">
        <f>#REF!</f>
        <v>#REF!</v>
      </c>
      <c r="DX2" s="6" t="e">
        <f>#REF!</f>
        <v>#REF!</v>
      </c>
      <c r="DY2" s="6" t="e">
        <f>#REF!</f>
        <v>#REF!</v>
      </c>
      <c r="DZ2" s="6" t="e">
        <f>#REF!</f>
        <v>#REF!</v>
      </c>
      <c r="EA2" s="6" t="e">
        <f>#REF!</f>
        <v>#REF!</v>
      </c>
      <c r="EB2" s="6" t="e">
        <f>#REF!</f>
        <v>#REF!</v>
      </c>
      <c r="EC2" s="6" t="e">
        <f>#REF!</f>
        <v>#REF!</v>
      </c>
      <c r="ED2" s="6" t="e">
        <f>#REF!</f>
        <v>#REF!</v>
      </c>
      <c r="EE2" s="6" t="e">
        <f>#REF!</f>
        <v>#REF!</v>
      </c>
      <c r="EF2" s="6" t="e">
        <f>#REF!</f>
        <v>#REF!</v>
      </c>
      <c r="EG2" s="6" t="e">
        <f>#REF!</f>
        <v>#REF!</v>
      </c>
      <c r="EH2" s="6" t="e">
        <f>#REF!</f>
        <v>#REF!</v>
      </c>
      <c r="EI2" s="6" t="e">
        <f>#REF!</f>
        <v>#REF!</v>
      </c>
      <c r="EJ2" s="6" t="e">
        <f>#REF!</f>
        <v>#REF!</v>
      </c>
      <c r="EK2" s="6" t="e">
        <f>#REF!</f>
        <v>#REF!</v>
      </c>
      <c r="EL2" s="6" t="e">
        <f>#REF!</f>
        <v>#REF!</v>
      </c>
      <c r="EM2" s="6" t="e">
        <f>#REF!</f>
        <v>#REF!</v>
      </c>
      <c r="EN2" s="6" t="e">
        <f>#REF!</f>
        <v>#REF!</v>
      </c>
      <c r="EO2" s="6" t="e">
        <f>#REF!</f>
        <v>#REF!</v>
      </c>
      <c r="EP2" s="6" t="e">
        <f>#REF!</f>
        <v>#REF!</v>
      </c>
      <c r="EQ2" s="6" t="e">
        <f>#REF!</f>
        <v>#REF!</v>
      </c>
      <c r="ER2" s="6" t="e">
        <f>#REF!</f>
        <v>#REF!</v>
      </c>
      <c r="ES2" s="6" t="e">
        <f>#REF!</f>
        <v>#REF!</v>
      </c>
      <c r="ET2" s="6" t="e">
        <f>#REF!</f>
        <v>#REF!</v>
      </c>
      <c r="EU2" s="6" t="e">
        <f>#REF!</f>
        <v>#REF!</v>
      </c>
      <c r="EV2" s="6" t="e">
        <f>#REF!</f>
        <v>#REF!</v>
      </c>
      <c r="EW2" s="6" t="e">
        <f>#REF!</f>
        <v>#REF!</v>
      </c>
      <c r="EX2" s="6" t="e">
        <f>#REF!</f>
        <v>#REF!</v>
      </c>
      <c r="EY2" s="6" t="e">
        <f>#REF!</f>
        <v>#REF!</v>
      </c>
      <c r="EZ2" s="6" t="e">
        <f>#REF!</f>
        <v>#REF!</v>
      </c>
      <c r="FA2" s="6" t="e">
        <f>#REF!</f>
        <v>#REF!</v>
      </c>
      <c r="FB2" s="6" t="e">
        <f>#REF!</f>
        <v>#REF!</v>
      </c>
      <c r="FC2" s="6" t="e">
        <f>#REF!</f>
        <v>#REF!</v>
      </c>
      <c r="FD2" s="6" t="e">
        <f>#REF!</f>
        <v>#REF!</v>
      </c>
      <c r="FE2" s="6" t="e">
        <f>#REF!</f>
        <v>#REF!</v>
      </c>
      <c r="FF2" s="6" t="e">
        <f>#REF!</f>
        <v>#REF!</v>
      </c>
      <c r="FG2" s="6" t="e">
        <f>#REF!</f>
        <v>#REF!</v>
      </c>
      <c r="FH2" s="6" t="e">
        <f>#REF!</f>
        <v>#REF!</v>
      </c>
      <c r="FI2" s="6" t="e">
        <f>#REF!</f>
        <v>#REF!</v>
      </c>
      <c r="FJ2" s="6" t="e">
        <f>#REF!</f>
        <v>#REF!</v>
      </c>
      <c r="FK2" s="6" t="e">
        <f>#REF!</f>
        <v>#REF!</v>
      </c>
      <c r="FL2" s="6" t="e">
        <f>#REF!</f>
        <v>#REF!</v>
      </c>
      <c r="FM2" s="6" t="e">
        <f>#REF!</f>
        <v>#REF!</v>
      </c>
      <c r="FN2" s="6" t="e">
        <f>#REF!</f>
        <v>#REF!</v>
      </c>
      <c r="FO2" s="6" t="e">
        <f>#REF!</f>
        <v>#REF!</v>
      </c>
      <c r="FP2" s="6" t="e">
        <f>#REF!</f>
        <v>#REF!</v>
      </c>
      <c r="FQ2" s="6" t="e">
        <f>#REF!</f>
        <v>#REF!</v>
      </c>
      <c r="FR2" s="6" t="e">
        <f>#REF!</f>
        <v>#REF!</v>
      </c>
      <c r="FS2" s="6" t="e">
        <f>#REF!</f>
        <v>#REF!</v>
      </c>
      <c r="FT2" s="6" t="e">
        <f>#REF!</f>
        <v>#REF!</v>
      </c>
      <c r="FU2" s="6" t="e">
        <f>#REF!</f>
        <v>#REF!</v>
      </c>
      <c r="FV2" s="6" t="e">
        <f>#REF!</f>
        <v>#REF!</v>
      </c>
      <c r="FW2" s="6" t="e">
        <f>#REF!</f>
        <v>#REF!</v>
      </c>
      <c r="FX2" s="6" t="e">
        <f>#REF!</f>
        <v>#REF!</v>
      </c>
      <c r="FY2" s="6" t="e">
        <f>#REF!</f>
        <v>#REF!</v>
      </c>
      <c r="FZ2" s="6" t="e">
        <f>#REF!</f>
        <v>#REF!</v>
      </c>
      <c r="GA2" s="6" t="e">
        <f>#REF!</f>
        <v>#REF!</v>
      </c>
      <c r="GB2" s="6" t="e">
        <f>#REF!</f>
        <v>#REF!</v>
      </c>
      <c r="GC2" s="6" t="e">
        <f>#REF!</f>
        <v>#REF!</v>
      </c>
      <c r="GD2" s="6" t="e">
        <f>#REF!</f>
        <v>#REF!</v>
      </c>
      <c r="GE2" s="6" t="e">
        <f>#REF!</f>
        <v>#REF!</v>
      </c>
      <c r="GF2" s="6" t="e">
        <f>#REF!</f>
        <v>#REF!</v>
      </c>
      <c r="GG2" s="6" t="e">
        <f>#REF!</f>
        <v>#REF!</v>
      </c>
      <c r="GH2" s="6" t="e">
        <f>#REF!</f>
        <v>#REF!</v>
      </c>
      <c r="GI2" s="6" t="e">
        <f>#REF!</f>
        <v>#REF!</v>
      </c>
      <c r="GJ2" s="6" t="e">
        <f>#REF!</f>
        <v>#REF!</v>
      </c>
      <c r="GK2" s="6" t="e">
        <f>#REF!</f>
        <v>#REF!</v>
      </c>
      <c r="GL2" s="6" t="e">
        <f>#REF!</f>
        <v>#REF!</v>
      </c>
      <c r="GM2" s="6" t="e">
        <f>#REF!</f>
        <v>#REF!</v>
      </c>
      <c r="GN2" s="6" t="e">
        <f>#REF!</f>
        <v>#REF!</v>
      </c>
      <c r="GO2" s="6" t="e">
        <f>#REF!</f>
        <v>#REF!</v>
      </c>
      <c r="GP2" s="6" t="e">
        <f>#REF!</f>
        <v>#REF!</v>
      </c>
      <c r="GQ2" s="6" t="e">
        <f>#REF!</f>
        <v>#REF!</v>
      </c>
      <c r="GR2" s="6" t="e">
        <f>#REF!</f>
        <v>#REF!</v>
      </c>
      <c r="GS2" s="6" t="e">
        <f>#REF!</f>
        <v>#REF!</v>
      </c>
      <c r="GT2" s="6" t="e">
        <f>#REF!</f>
        <v>#REF!</v>
      </c>
      <c r="GU2" s="6" t="e">
        <f>#REF!</f>
        <v>#REF!</v>
      </c>
      <c r="GV2" s="6" t="e">
        <f>#REF!</f>
        <v>#REF!</v>
      </c>
      <c r="GW2" s="6" t="e">
        <f>#REF!</f>
        <v>#REF!</v>
      </c>
      <c r="GX2" s="6" t="e">
        <f>#REF!</f>
        <v>#REF!</v>
      </c>
      <c r="GY2" s="6" t="e">
        <f>#REF!</f>
        <v>#REF!</v>
      </c>
      <c r="GZ2" s="6" t="e">
        <f>#REF!</f>
        <v>#REF!</v>
      </c>
      <c r="HA2" s="6" t="e">
        <f>#REF!</f>
        <v>#REF!</v>
      </c>
      <c r="HB2" s="6" t="e">
        <f>#REF!</f>
        <v>#REF!</v>
      </c>
      <c r="HC2" s="6" t="e">
        <f>#REF!</f>
        <v>#REF!</v>
      </c>
      <c r="HD2" s="6" t="e">
        <f>#REF!</f>
        <v>#REF!</v>
      </c>
      <c r="HE2" s="6" t="e">
        <f>#REF!</f>
        <v>#REF!</v>
      </c>
      <c r="HF2" s="9"/>
      <c r="HG2" s="6" t="e">
        <f>#REF!</f>
        <v>#REF!</v>
      </c>
      <c r="HH2" s="6" t="e">
        <f>#REF!</f>
        <v>#REF!</v>
      </c>
      <c r="HI2" s="6" t="e">
        <f>#REF!</f>
        <v>#REF!</v>
      </c>
      <c r="HJ2" s="6" t="e">
        <f>#REF!</f>
        <v>#REF!</v>
      </c>
      <c r="HK2" s="6" t="e">
        <f>#REF!</f>
        <v>#REF!</v>
      </c>
      <c r="HL2" s="6" t="e">
        <f>#REF!</f>
        <v>#REF!</v>
      </c>
      <c r="HM2" s="6" t="e">
        <f>#REF!</f>
        <v>#REF!</v>
      </c>
      <c r="HN2" s="6" t="e">
        <f>#REF!</f>
        <v>#REF!</v>
      </c>
      <c r="HO2" s="6" t="e">
        <f>#REF!</f>
        <v>#REF!</v>
      </c>
      <c r="HP2" s="6" t="e">
        <f>#REF!</f>
        <v>#REF!</v>
      </c>
      <c r="HQ2" s="6" t="e">
        <f>#REF!</f>
        <v>#REF!</v>
      </c>
      <c r="HR2" s="6" t="e">
        <f>#REF!</f>
        <v>#REF!</v>
      </c>
      <c r="HS2" s="6" t="e">
        <f>#REF!</f>
        <v>#REF!</v>
      </c>
      <c r="HT2" s="6" t="e">
        <f>#REF!</f>
        <v>#REF!</v>
      </c>
      <c r="HU2" s="6" t="e">
        <f>#REF!</f>
        <v>#REF!</v>
      </c>
      <c r="HV2" s="6" t="e">
        <f>#REF!</f>
        <v>#REF!</v>
      </c>
      <c r="HW2" s="6" t="e">
        <f>#REF!</f>
        <v>#REF!</v>
      </c>
      <c r="HX2" s="6" t="e">
        <f>#REF!</f>
        <v>#REF!</v>
      </c>
      <c r="HY2" s="6" t="e">
        <f>#REF!</f>
        <v>#REF!</v>
      </c>
      <c r="HZ2" s="6" t="e">
        <f>#REF!</f>
        <v>#REF!</v>
      </c>
      <c r="IA2" s="6" t="e">
        <f>#REF!</f>
        <v>#REF!</v>
      </c>
      <c r="IB2" s="6" t="e">
        <f>#REF!</f>
        <v>#REF!</v>
      </c>
      <c r="IC2" s="6" t="e">
        <f>#REF!</f>
        <v>#REF!</v>
      </c>
      <c r="ID2" s="6" t="e">
        <f>#REF!</f>
        <v>#REF!</v>
      </c>
      <c r="IE2" s="6" t="e">
        <f>#REF!</f>
        <v>#REF!</v>
      </c>
      <c r="IF2" s="6" t="e">
        <f>#REF!</f>
        <v>#REF!</v>
      </c>
      <c r="IG2" s="6" t="e">
        <f>#REF!</f>
        <v>#REF!</v>
      </c>
      <c r="IH2" s="6" t="e">
        <f>#REF!</f>
        <v>#REF!</v>
      </c>
      <c r="II2" s="6" t="e">
        <f>#REF!</f>
        <v>#REF!</v>
      </c>
      <c r="IJ2" s="6" t="e">
        <f>#REF!</f>
        <v>#REF!</v>
      </c>
      <c r="IK2" s="6" t="e">
        <f>#REF!</f>
        <v>#REF!</v>
      </c>
      <c r="IL2" s="6" t="e">
        <f>#REF!</f>
        <v>#REF!</v>
      </c>
      <c r="IM2" s="6" t="e">
        <f>#REF!</f>
        <v>#REF!</v>
      </c>
      <c r="IN2" s="6" t="e">
        <f>#REF!</f>
        <v>#REF!</v>
      </c>
      <c r="IO2" s="6" t="e">
        <f>#REF!</f>
        <v>#REF!</v>
      </c>
      <c r="IP2" s="6" t="e">
        <f>#REF!</f>
        <v>#REF!</v>
      </c>
      <c r="IQ2" s="6" t="e">
        <f>#REF!</f>
        <v>#REF!</v>
      </c>
      <c r="IR2" s="6" t="e">
        <f>#REF!</f>
        <v>#REF!</v>
      </c>
      <c r="IS2" s="6" t="e">
        <f>#REF!</f>
        <v>#REF!</v>
      </c>
      <c r="IT2" s="6" t="e">
        <f>#REF!</f>
        <v>#REF!</v>
      </c>
      <c r="IU2" s="6" t="e">
        <f>#REF!</f>
        <v>#REF!</v>
      </c>
      <c r="IV2" s="6" t="e">
        <f>#REF!</f>
        <v>#REF!</v>
      </c>
      <c r="IW2" s="6" t="e">
        <f>#REF!</f>
        <v>#REF!</v>
      </c>
      <c r="IX2" s="6" t="e">
        <f>#REF!</f>
        <v>#REF!</v>
      </c>
      <c r="IY2" s="6" t="e">
        <f>#REF!</f>
        <v>#REF!</v>
      </c>
      <c r="IZ2" s="6" t="e">
        <f>#REF!</f>
        <v>#REF!</v>
      </c>
      <c r="JA2" s="6" t="e">
        <f>#REF!</f>
        <v>#REF!</v>
      </c>
      <c r="JB2" s="6" t="e">
        <f>#REF!</f>
        <v>#REF!</v>
      </c>
      <c r="JC2" s="6" t="e">
        <f>#REF!</f>
        <v>#REF!</v>
      </c>
      <c r="JD2" s="6" t="e">
        <f>#REF!</f>
        <v>#REF!</v>
      </c>
      <c r="JE2" s="6" t="e">
        <f>#REF!</f>
        <v>#REF!</v>
      </c>
      <c r="JF2" s="6" t="e">
        <f>#REF!</f>
        <v>#REF!</v>
      </c>
      <c r="JG2" s="6" t="e">
        <f>#REF!</f>
        <v>#REF!</v>
      </c>
      <c r="JH2" s="6" t="e">
        <f>#REF!</f>
        <v>#REF!</v>
      </c>
      <c r="JI2" s="6" t="e">
        <f>#REF!</f>
        <v>#REF!</v>
      </c>
      <c r="JJ2" s="6" t="e">
        <f>#REF!</f>
        <v>#REF!</v>
      </c>
      <c r="JK2" s="6" t="e">
        <f>#REF!</f>
        <v>#REF!</v>
      </c>
      <c r="JL2" s="6" t="e">
        <f>#REF!</f>
        <v>#REF!</v>
      </c>
      <c r="JM2" s="6" t="e">
        <f>#REF!</f>
        <v>#REF!</v>
      </c>
      <c r="JN2" s="6" t="e">
        <f>#REF!</f>
        <v>#REF!</v>
      </c>
      <c r="JO2" s="6" t="e">
        <f>#REF!</f>
        <v>#REF!</v>
      </c>
      <c r="JP2" s="6" t="e">
        <f>#REF!</f>
        <v>#REF!</v>
      </c>
      <c r="JQ2" s="6" t="e">
        <f>#REF!</f>
        <v>#REF!</v>
      </c>
      <c r="JR2" s="6" t="e">
        <f>#REF!</f>
        <v>#REF!</v>
      </c>
      <c r="JS2" s="6" t="e">
        <f>#REF!</f>
        <v>#REF!</v>
      </c>
      <c r="JT2" s="6" t="e">
        <f>#REF!</f>
        <v>#REF!</v>
      </c>
      <c r="JU2" s="6" t="e">
        <f>#REF!</f>
        <v>#REF!</v>
      </c>
      <c r="JV2" s="6" t="e">
        <f>#REF!</f>
        <v>#REF!</v>
      </c>
      <c r="JW2" s="6" t="e">
        <f>#REF!</f>
        <v>#REF!</v>
      </c>
      <c r="JX2" s="6" t="e">
        <f>#REF!</f>
        <v>#REF!</v>
      </c>
      <c r="JY2" s="6" t="e">
        <f>#REF!</f>
        <v>#REF!</v>
      </c>
      <c r="JZ2" s="6" t="e">
        <f>#REF!</f>
        <v>#REF!</v>
      </c>
      <c r="KA2" s="6" t="e">
        <f>#REF!</f>
        <v>#REF!</v>
      </c>
      <c r="KB2" s="6" t="e">
        <f>#REF!</f>
        <v>#REF!</v>
      </c>
      <c r="KC2" s="6" t="e">
        <f>#REF!</f>
        <v>#REF!</v>
      </c>
      <c r="KD2" s="6" t="e">
        <f>#REF!</f>
        <v>#REF!</v>
      </c>
      <c r="KE2" s="6" t="e">
        <f>#REF!</f>
        <v>#REF!</v>
      </c>
      <c r="KF2" s="6" t="e">
        <f>#REF!</f>
        <v>#REF!</v>
      </c>
      <c r="KG2" s="6" t="e">
        <f>#REF!</f>
        <v>#REF!</v>
      </c>
      <c r="KH2" s="6" t="e">
        <f>#REF!</f>
        <v>#REF!</v>
      </c>
      <c r="KI2" s="6" t="e">
        <f>#REF!</f>
        <v>#REF!</v>
      </c>
      <c r="KJ2" s="6" t="e">
        <f>#REF!</f>
        <v>#REF!</v>
      </c>
      <c r="KK2" s="6" t="e">
        <f>#REF!</f>
        <v>#REF!</v>
      </c>
      <c r="KL2" s="6" t="e">
        <f>#REF!</f>
        <v>#REF!</v>
      </c>
      <c r="KM2" s="6" t="e">
        <f>#REF!</f>
        <v>#REF!</v>
      </c>
      <c r="KN2" s="6" t="e">
        <f>#REF!</f>
        <v>#REF!</v>
      </c>
      <c r="KO2" s="6" t="e">
        <f>#REF!</f>
        <v>#REF!</v>
      </c>
      <c r="KP2" s="6" t="e">
        <f>#REF!</f>
        <v>#REF!</v>
      </c>
      <c r="KQ2" s="6" t="e">
        <f>#REF!</f>
        <v>#REF!</v>
      </c>
      <c r="KR2" s="6" t="e">
        <f>#REF!</f>
        <v>#REF!</v>
      </c>
      <c r="KS2" s="6" t="e">
        <f>#REF!</f>
        <v>#REF!</v>
      </c>
      <c r="KT2" s="6" t="e">
        <f>#REF!</f>
        <v>#REF!</v>
      </c>
      <c r="KU2" s="6" t="e">
        <f>#REF!</f>
        <v>#REF!</v>
      </c>
      <c r="KV2" s="6" t="e">
        <f>#REF!</f>
        <v>#REF!</v>
      </c>
      <c r="KW2" s="6" t="e">
        <f>#REF!</f>
        <v>#REF!</v>
      </c>
      <c r="KX2" s="6" t="e">
        <f>#REF!</f>
        <v>#REF!</v>
      </c>
      <c r="KY2" s="6" t="e">
        <f>#REF!</f>
        <v>#REF!</v>
      </c>
      <c r="KZ2" s="6" t="e">
        <f>#REF!</f>
        <v>#REF!</v>
      </c>
      <c r="LA2" s="6" t="e">
        <f>#REF!</f>
        <v>#REF!</v>
      </c>
      <c r="LB2" s="6" t="e">
        <f>#REF!</f>
        <v>#REF!</v>
      </c>
      <c r="LC2" s="6" t="e">
        <f>#REF!</f>
        <v>#REF!</v>
      </c>
      <c r="LD2" s="6" t="e">
        <f>#REF!</f>
        <v>#REF!</v>
      </c>
      <c r="LE2" s="6" t="e">
        <f>#REF!</f>
        <v>#REF!</v>
      </c>
      <c r="LF2" s="6" t="e">
        <f>#REF!</f>
        <v>#REF!</v>
      </c>
      <c r="LG2" s="6" t="e">
        <f>#REF!</f>
        <v>#REF!</v>
      </c>
      <c r="LH2" s="6" t="e">
        <f>#REF!</f>
        <v>#REF!</v>
      </c>
      <c r="LI2" s="6" t="e">
        <f>#REF!</f>
        <v>#REF!</v>
      </c>
      <c r="LJ2" s="6" t="e">
        <f>#REF!</f>
        <v>#REF!</v>
      </c>
      <c r="LK2" s="6" t="e">
        <f>#REF!</f>
        <v>#REF!</v>
      </c>
      <c r="LL2" s="6" t="e">
        <f>#REF!</f>
        <v>#REF!</v>
      </c>
      <c r="LM2" s="6" t="e">
        <f>#REF!</f>
        <v>#REF!</v>
      </c>
      <c r="LN2" s="6" t="e">
        <f>#REF!</f>
        <v>#REF!</v>
      </c>
      <c r="LO2" s="6" t="e">
        <f>#REF!</f>
        <v>#REF!</v>
      </c>
      <c r="LP2" s="6" t="e">
        <f>#REF!</f>
        <v>#REF!</v>
      </c>
      <c r="LQ2" s="6" t="e">
        <f>#REF!</f>
        <v>#REF!</v>
      </c>
      <c r="LR2" s="6" t="e">
        <f>#REF!</f>
        <v>#REF!</v>
      </c>
      <c r="LS2" s="6" t="e">
        <f>#REF!</f>
        <v>#REF!</v>
      </c>
      <c r="LT2" s="6" t="e">
        <f>#REF!</f>
        <v>#REF!</v>
      </c>
      <c r="LU2" s="6" t="e">
        <f>#REF!</f>
        <v>#REF!</v>
      </c>
      <c r="LV2" s="6" t="e">
        <f>#REF!</f>
        <v>#REF!</v>
      </c>
      <c r="LW2" s="6" t="e">
        <f>#REF!</f>
        <v>#REF!</v>
      </c>
      <c r="LX2" s="6" t="e">
        <f>#REF!</f>
        <v>#REF!</v>
      </c>
      <c r="LY2" s="6" t="e">
        <f>#REF!</f>
        <v>#REF!</v>
      </c>
      <c r="LZ2" s="6" t="e">
        <f>#REF!</f>
        <v>#REF!</v>
      </c>
      <c r="MA2" s="6" t="e">
        <f>#REF!</f>
        <v>#REF!</v>
      </c>
      <c r="MB2" s="6" t="e">
        <f>#REF!</f>
        <v>#REF!</v>
      </c>
      <c r="MC2" s="6" t="e">
        <f>#REF!</f>
        <v>#REF!</v>
      </c>
      <c r="MD2" s="6" t="e">
        <f>#REF!</f>
        <v>#REF!</v>
      </c>
      <c r="ME2" s="6" t="e">
        <f>#REF!</f>
        <v>#REF!</v>
      </c>
      <c r="MF2" s="6" t="e">
        <f>#REF!</f>
        <v>#REF!</v>
      </c>
      <c r="MG2" s="6" t="e">
        <f>#REF!</f>
        <v>#REF!</v>
      </c>
      <c r="MH2" s="6" t="e">
        <f>#REF!</f>
        <v>#REF!</v>
      </c>
      <c r="MI2" s="6" t="e">
        <f>#REF!</f>
        <v>#REF!</v>
      </c>
      <c r="MJ2" s="6" t="e">
        <f>#REF!</f>
        <v>#REF!</v>
      </c>
      <c r="MK2" s="6" t="e">
        <f>#REF!</f>
        <v>#REF!</v>
      </c>
      <c r="ML2" s="6" t="e">
        <f>#REF!</f>
        <v>#REF!</v>
      </c>
      <c r="MM2" s="6" t="e">
        <f>#REF!</f>
        <v>#REF!</v>
      </c>
      <c r="MN2" s="6" t="e">
        <f>#REF!</f>
        <v>#REF!</v>
      </c>
      <c r="MO2" s="6" t="e">
        <f>#REF!</f>
        <v>#REF!</v>
      </c>
      <c r="MP2" s="6" t="e">
        <f>#REF!</f>
        <v>#REF!</v>
      </c>
      <c r="MQ2" s="6" t="e">
        <f>#REF!</f>
        <v>#REF!</v>
      </c>
      <c r="MR2" s="6" t="e">
        <f>#REF!</f>
        <v>#REF!</v>
      </c>
      <c r="MS2" s="6" t="e">
        <f>#REF!</f>
        <v>#REF!</v>
      </c>
      <c r="MT2" s="6" t="e">
        <f>#REF!</f>
        <v>#REF!</v>
      </c>
      <c r="MU2" s="6" t="e">
        <f>#REF!</f>
        <v>#REF!</v>
      </c>
      <c r="MV2" s="6" t="e">
        <f>#REF!</f>
        <v>#REF!</v>
      </c>
      <c r="MW2" s="6" t="e">
        <f>#REF!</f>
        <v>#REF!</v>
      </c>
      <c r="MX2" s="6" t="e">
        <f>#REF!</f>
        <v>#REF!</v>
      </c>
      <c r="MY2" s="6" t="e">
        <f>#REF!</f>
        <v>#REF!</v>
      </c>
      <c r="MZ2" s="6" t="e">
        <f>#REF!</f>
        <v>#REF!</v>
      </c>
      <c r="NA2" s="6" t="e">
        <f>#REF!</f>
        <v>#REF!</v>
      </c>
      <c r="NB2" s="6" t="e">
        <f>#REF!</f>
        <v>#REF!</v>
      </c>
      <c r="NC2" s="6" t="e">
        <f>#REF!</f>
        <v>#REF!</v>
      </c>
      <c r="ND2" s="6" t="e">
        <f>#REF!</f>
        <v>#REF!</v>
      </c>
      <c r="NE2" s="6" t="e">
        <f>#REF!</f>
        <v>#REF!</v>
      </c>
      <c r="NF2" s="6" t="e">
        <f>#REF!</f>
        <v>#REF!</v>
      </c>
      <c r="NG2" s="6" t="e">
        <f>#REF!</f>
        <v>#REF!</v>
      </c>
      <c r="NH2" s="6" t="e">
        <f>#REF!</f>
        <v>#REF!</v>
      </c>
      <c r="NI2" s="6" t="e">
        <f>#REF!</f>
        <v>#REF!</v>
      </c>
      <c r="NJ2" s="6" t="e">
        <f>#REF!</f>
        <v>#REF!</v>
      </c>
      <c r="NK2" s="6" t="e">
        <f>#REF!</f>
        <v>#REF!</v>
      </c>
      <c r="NL2" s="6" t="e">
        <f>#REF!</f>
        <v>#REF!</v>
      </c>
      <c r="NM2" s="6" t="e">
        <f>#REF!</f>
        <v>#REF!</v>
      </c>
      <c r="NN2" s="6" t="e">
        <f>#REF!</f>
        <v>#REF!</v>
      </c>
      <c r="NO2" s="6" t="e">
        <f>#REF!</f>
        <v>#REF!</v>
      </c>
      <c r="NP2" s="6" t="e">
        <f>#REF!</f>
        <v>#REF!</v>
      </c>
      <c r="NQ2" s="6" t="e">
        <f>#REF!</f>
        <v>#REF!</v>
      </c>
      <c r="NR2" s="6" t="e">
        <f>#REF!</f>
        <v>#REF!</v>
      </c>
      <c r="NS2" s="6" t="e">
        <f>#REF!</f>
        <v>#REF!</v>
      </c>
      <c r="NT2" s="6" t="e">
        <f>#REF!</f>
        <v>#REF!</v>
      </c>
      <c r="NU2" s="6" t="e">
        <f>#REF!</f>
        <v>#REF!</v>
      </c>
      <c r="NV2" s="6" t="e">
        <f>#REF!</f>
        <v>#REF!</v>
      </c>
      <c r="NW2" s="6" t="e">
        <f>#REF!</f>
        <v>#REF!</v>
      </c>
      <c r="NX2" s="6" t="e">
        <f>#REF!</f>
        <v>#REF!</v>
      </c>
      <c r="NY2" s="6" t="e">
        <f>#REF!</f>
        <v>#REF!</v>
      </c>
      <c r="NZ2" s="6" t="e">
        <f>#REF!</f>
        <v>#REF!</v>
      </c>
      <c r="OA2" s="6" t="e">
        <f>#REF!</f>
        <v>#REF!</v>
      </c>
      <c r="OB2" s="6" t="e">
        <f>#REF!</f>
        <v>#REF!</v>
      </c>
      <c r="OC2" s="6" t="e">
        <f>#REF!</f>
        <v>#REF!</v>
      </c>
      <c r="OD2" s="6" t="e">
        <f>#REF!</f>
        <v>#REF!</v>
      </c>
      <c r="OE2" s="6" t="e">
        <f>#REF!</f>
        <v>#REF!</v>
      </c>
      <c r="OF2" s="6" t="e">
        <f>#REF!</f>
        <v>#REF!</v>
      </c>
      <c r="OG2" s="6" t="e">
        <f>#REF!</f>
        <v>#REF!</v>
      </c>
      <c r="OH2" s="6" t="e">
        <f>#REF!</f>
        <v>#REF!</v>
      </c>
      <c r="OI2" s="6" t="e">
        <f>#REF!</f>
        <v>#REF!</v>
      </c>
      <c r="OJ2" s="6" t="e">
        <f>#REF!</f>
        <v>#REF!</v>
      </c>
      <c r="OK2" s="6" t="e">
        <f>#REF!</f>
        <v>#REF!</v>
      </c>
      <c r="OL2" s="6" t="e">
        <f>#REF!</f>
        <v>#REF!</v>
      </c>
      <c r="OM2" s="6" t="e">
        <f>#REF!</f>
        <v>#REF!</v>
      </c>
      <c r="ON2" s="6" t="e">
        <f>#REF!</f>
        <v>#REF!</v>
      </c>
      <c r="OO2" s="6" t="e">
        <f>#REF!</f>
        <v>#REF!</v>
      </c>
      <c r="OP2" s="6" t="e">
        <f>#REF!</f>
        <v>#REF!</v>
      </c>
      <c r="OQ2" s="6" t="e">
        <f>#REF!</f>
        <v>#REF!</v>
      </c>
      <c r="OR2" s="6" t="e">
        <f>#REF!</f>
        <v>#REF!</v>
      </c>
      <c r="OS2" s="6" t="e">
        <f>#REF!</f>
        <v>#REF!</v>
      </c>
      <c r="OT2" s="6" t="e">
        <f>#REF!</f>
        <v>#REF!</v>
      </c>
      <c r="OU2" s="6" t="e">
        <f>#REF!</f>
        <v>#REF!</v>
      </c>
      <c r="OV2" s="6" t="e">
        <f>#REF!</f>
        <v>#REF!</v>
      </c>
      <c r="OW2" s="6" t="e">
        <f>#REF!</f>
        <v>#REF!</v>
      </c>
      <c r="OX2" s="6" t="e">
        <f>#REF!</f>
        <v>#REF!</v>
      </c>
      <c r="OY2" s="6" t="e">
        <f>#REF!</f>
        <v>#REF!</v>
      </c>
      <c r="OZ2" s="6" t="e">
        <f>#REF!</f>
        <v>#REF!</v>
      </c>
      <c r="PA2" s="6" t="e">
        <f>#REF!</f>
        <v>#REF!</v>
      </c>
      <c r="PB2" s="6" t="e">
        <f>#REF!</f>
        <v>#REF!</v>
      </c>
      <c r="PC2" s="6" t="e">
        <f>#REF!</f>
        <v>#REF!</v>
      </c>
      <c r="PD2" s="6" t="e">
        <f>#REF!</f>
        <v>#REF!</v>
      </c>
      <c r="PE2" s="6" t="e">
        <f>#REF!</f>
        <v>#REF!</v>
      </c>
      <c r="PF2" s="6" t="e">
        <f>#REF!</f>
        <v>#REF!</v>
      </c>
      <c r="PG2" s="6" t="e">
        <f>#REF!</f>
        <v>#REF!</v>
      </c>
      <c r="PH2" s="6" t="e">
        <f>#REF!</f>
        <v>#REF!</v>
      </c>
    </row>
    <row r="3" spans="1:424" ht="24" customHeight="1">
      <c r="A3" s="196"/>
      <c r="B3" s="196"/>
      <c r="C3" s="12"/>
      <c r="D3" s="6" t="e">
        <f>#REF!</f>
        <v>#REF!</v>
      </c>
      <c r="E3" s="6" t="e">
        <f>#REF!</f>
        <v>#REF!</v>
      </c>
      <c r="F3" s="6" t="e">
        <f>#REF!</f>
        <v>#REF!</v>
      </c>
      <c r="G3" s="6" t="e">
        <f>#REF!</f>
        <v>#REF!</v>
      </c>
      <c r="H3" s="6" t="e">
        <f>#REF!</f>
        <v>#REF!</v>
      </c>
      <c r="I3" s="6" t="e">
        <f>#REF!</f>
        <v>#REF!</v>
      </c>
      <c r="J3" s="6" t="e">
        <f>#REF!</f>
        <v>#REF!</v>
      </c>
      <c r="K3" s="6" t="e">
        <f>#REF!</f>
        <v>#REF!</v>
      </c>
      <c r="L3" s="6" t="e">
        <f>#REF!</f>
        <v>#REF!</v>
      </c>
      <c r="M3" s="6" t="e">
        <f>#REF!</f>
        <v>#REF!</v>
      </c>
      <c r="N3" s="6" t="e">
        <f>#REF!</f>
        <v>#REF!</v>
      </c>
      <c r="O3" s="6" t="e">
        <f>#REF!</f>
        <v>#REF!</v>
      </c>
      <c r="P3" s="6" t="e">
        <f>#REF!</f>
        <v>#REF!</v>
      </c>
      <c r="Q3" s="6" t="e">
        <f>#REF!</f>
        <v>#REF!</v>
      </c>
      <c r="R3" s="6" t="e">
        <f>#REF!</f>
        <v>#REF!</v>
      </c>
      <c r="S3" s="6" t="e">
        <f>#REF!</f>
        <v>#REF!</v>
      </c>
      <c r="T3" s="6" t="e">
        <f>#REF!</f>
        <v>#REF!</v>
      </c>
      <c r="U3" s="6" t="e">
        <f>#REF!</f>
        <v>#REF!</v>
      </c>
      <c r="V3" s="6" t="e">
        <f>#REF!</f>
        <v>#REF!</v>
      </c>
      <c r="W3" s="6" t="e">
        <f>#REF!</f>
        <v>#REF!</v>
      </c>
      <c r="X3" s="6" t="e">
        <f>#REF!</f>
        <v>#REF!</v>
      </c>
      <c r="Y3" s="6" t="e">
        <f>#REF!</f>
        <v>#REF!</v>
      </c>
      <c r="Z3" s="6" t="e">
        <f>#REF!</f>
        <v>#REF!</v>
      </c>
      <c r="AA3" s="6" t="e">
        <f>#REF!</f>
        <v>#REF!</v>
      </c>
      <c r="AB3" s="6" t="e">
        <f>#REF!</f>
        <v>#REF!</v>
      </c>
      <c r="AC3" s="6" t="e">
        <f>#REF!</f>
        <v>#REF!</v>
      </c>
      <c r="AD3" s="6" t="e">
        <f>#REF!</f>
        <v>#REF!</v>
      </c>
      <c r="AE3" s="6" t="e">
        <f>#REF!</f>
        <v>#REF!</v>
      </c>
      <c r="AF3" s="6" t="e">
        <f>#REF!</f>
        <v>#REF!</v>
      </c>
      <c r="AG3" s="6" t="e">
        <f>#REF!</f>
        <v>#REF!</v>
      </c>
      <c r="AH3" s="6" t="e">
        <f>#REF!</f>
        <v>#REF!</v>
      </c>
      <c r="AI3" s="6" t="e">
        <f>#REF!</f>
        <v>#REF!</v>
      </c>
      <c r="AJ3" s="6" t="e">
        <f>#REF!</f>
        <v>#REF!</v>
      </c>
      <c r="AK3" s="6" t="e">
        <f>#REF!</f>
        <v>#REF!</v>
      </c>
      <c r="AL3" s="6" t="e">
        <f>#REF!</f>
        <v>#REF!</v>
      </c>
      <c r="AM3" s="6" t="e">
        <f>#REF!</f>
        <v>#REF!</v>
      </c>
      <c r="AN3" s="6" t="e">
        <f>#REF!</f>
        <v>#REF!</v>
      </c>
      <c r="AO3" s="6" t="e">
        <f>#REF!</f>
        <v>#REF!</v>
      </c>
      <c r="AP3" s="6" t="e">
        <f>#REF!</f>
        <v>#REF!</v>
      </c>
      <c r="AQ3" s="6" t="e">
        <f>#REF!</f>
        <v>#REF!</v>
      </c>
      <c r="AR3" s="6" t="e">
        <f>#REF!</f>
        <v>#REF!</v>
      </c>
      <c r="AS3" s="6" t="e">
        <f>#REF!</f>
        <v>#REF!</v>
      </c>
      <c r="AT3" s="6" t="e">
        <f>#REF!</f>
        <v>#REF!</v>
      </c>
      <c r="AU3" s="6" t="e">
        <f>#REF!</f>
        <v>#REF!</v>
      </c>
      <c r="AV3" s="6" t="e">
        <f>#REF!</f>
        <v>#REF!</v>
      </c>
      <c r="AW3" s="6" t="e">
        <f>#REF!</f>
        <v>#REF!</v>
      </c>
      <c r="AX3" s="6" t="e">
        <f>#REF!</f>
        <v>#REF!</v>
      </c>
      <c r="AY3" s="6" t="e">
        <f>#REF!</f>
        <v>#REF!</v>
      </c>
      <c r="AZ3" s="6" t="e">
        <f>#REF!</f>
        <v>#REF!</v>
      </c>
      <c r="BA3" s="6" t="e">
        <f>#REF!</f>
        <v>#REF!</v>
      </c>
      <c r="BB3" s="6" t="e">
        <f>#REF!</f>
        <v>#REF!</v>
      </c>
      <c r="BC3" s="6" t="e">
        <f>#REF!</f>
        <v>#REF!</v>
      </c>
      <c r="BD3" s="6" t="e">
        <f>#REF!</f>
        <v>#REF!</v>
      </c>
      <c r="BE3" s="6" t="e">
        <f>#REF!</f>
        <v>#REF!</v>
      </c>
      <c r="BF3" s="6" t="e">
        <f>#REF!</f>
        <v>#REF!</v>
      </c>
      <c r="BG3" s="6" t="e">
        <f>#REF!</f>
        <v>#REF!</v>
      </c>
      <c r="BH3" s="6" t="e">
        <f>#REF!</f>
        <v>#REF!</v>
      </c>
      <c r="BI3" s="6" t="e">
        <f>#REF!</f>
        <v>#REF!</v>
      </c>
      <c r="BJ3" s="6" t="e">
        <f>#REF!</f>
        <v>#REF!</v>
      </c>
      <c r="BK3" s="6" t="e">
        <f>#REF!</f>
        <v>#REF!</v>
      </c>
      <c r="BL3" s="6" t="e">
        <f>#REF!</f>
        <v>#REF!</v>
      </c>
      <c r="BM3" s="6" t="e">
        <f>#REF!</f>
        <v>#REF!</v>
      </c>
      <c r="BN3" s="6" t="e">
        <f>#REF!</f>
        <v>#REF!</v>
      </c>
      <c r="BO3" s="6" t="e">
        <f>#REF!</f>
        <v>#REF!</v>
      </c>
      <c r="BP3" s="6" t="e">
        <f>#REF!</f>
        <v>#REF!</v>
      </c>
      <c r="BQ3" s="6" t="e">
        <f>#REF!</f>
        <v>#REF!</v>
      </c>
      <c r="BR3" s="6" t="e">
        <f>#REF!</f>
        <v>#REF!</v>
      </c>
      <c r="BS3" s="6" t="e">
        <f>#REF!</f>
        <v>#REF!</v>
      </c>
      <c r="BT3" s="6" t="e">
        <f>#REF!</f>
        <v>#REF!</v>
      </c>
      <c r="BU3" s="6" t="e">
        <f>#REF!</f>
        <v>#REF!</v>
      </c>
      <c r="BV3" s="6" t="e">
        <f>#REF!</f>
        <v>#REF!</v>
      </c>
      <c r="BW3" s="6" t="e">
        <f>#REF!</f>
        <v>#REF!</v>
      </c>
      <c r="BX3" s="6" t="e">
        <f>#REF!</f>
        <v>#REF!</v>
      </c>
      <c r="BY3" s="6" t="e">
        <f>#REF!</f>
        <v>#REF!</v>
      </c>
      <c r="BZ3" s="6" t="e">
        <f>#REF!</f>
        <v>#REF!</v>
      </c>
      <c r="CA3" s="6" t="e">
        <f>#REF!</f>
        <v>#REF!</v>
      </c>
      <c r="CB3" s="6" t="e">
        <f>#REF!</f>
        <v>#REF!</v>
      </c>
      <c r="CC3" s="6" t="e">
        <f>#REF!</f>
        <v>#REF!</v>
      </c>
      <c r="CD3" s="6" t="e">
        <f>#REF!</f>
        <v>#REF!</v>
      </c>
      <c r="CE3" s="6" t="e">
        <f>#REF!</f>
        <v>#REF!</v>
      </c>
      <c r="CF3" s="6" t="e">
        <f>#REF!</f>
        <v>#REF!</v>
      </c>
      <c r="CG3" s="6" t="e">
        <f>#REF!</f>
        <v>#REF!</v>
      </c>
      <c r="CH3" s="6" t="e">
        <f>#REF!</f>
        <v>#REF!</v>
      </c>
      <c r="CI3" s="6" t="e">
        <f>#REF!</f>
        <v>#REF!</v>
      </c>
      <c r="CJ3" s="6" t="e">
        <f>#REF!</f>
        <v>#REF!</v>
      </c>
      <c r="CK3" s="6" t="e">
        <f>#REF!</f>
        <v>#REF!</v>
      </c>
      <c r="CL3" s="6" t="e">
        <f>#REF!</f>
        <v>#REF!</v>
      </c>
      <c r="CM3" s="6" t="e">
        <f>#REF!</f>
        <v>#REF!</v>
      </c>
      <c r="CN3" s="6" t="e">
        <f>#REF!</f>
        <v>#REF!</v>
      </c>
      <c r="CO3" s="6" t="e">
        <f>#REF!</f>
        <v>#REF!</v>
      </c>
      <c r="CP3" s="6" t="e">
        <f>#REF!</f>
        <v>#REF!</v>
      </c>
      <c r="CQ3" s="6" t="e">
        <f>#REF!</f>
        <v>#REF!</v>
      </c>
      <c r="CR3" s="6" t="e">
        <f>#REF!</f>
        <v>#REF!</v>
      </c>
      <c r="CS3" s="6" t="e">
        <f>#REF!</f>
        <v>#REF!</v>
      </c>
      <c r="CT3" s="6" t="e">
        <f>#REF!</f>
        <v>#REF!</v>
      </c>
      <c r="CU3" s="6" t="e">
        <f>#REF!</f>
        <v>#REF!</v>
      </c>
      <c r="CV3" s="6" t="e">
        <f>#REF!</f>
        <v>#REF!</v>
      </c>
      <c r="CW3" s="6" t="e">
        <f>#REF!</f>
        <v>#REF!</v>
      </c>
      <c r="CX3" s="6" t="e">
        <f>#REF!</f>
        <v>#REF!</v>
      </c>
      <c r="CY3" s="6" t="e">
        <f>#REF!</f>
        <v>#REF!</v>
      </c>
      <c r="CZ3" s="6" t="e">
        <f>#REF!</f>
        <v>#REF!</v>
      </c>
      <c r="DA3" s="6" t="e">
        <f>#REF!</f>
        <v>#REF!</v>
      </c>
      <c r="DB3" s="6" t="e">
        <f>#REF!</f>
        <v>#REF!</v>
      </c>
      <c r="DC3" s="6" t="e">
        <f>#REF!</f>
        <v>#REF!</v>
      </c>
      <c r="DD3" s="6" t="e">
        <f>#REF!</f>
        <v>#REF!</v>
      </c>
      <c r="DE3" s="6" t="e">
        <f>#REF!</f>
        <v>#REF!</v>
      </c>
      <c r="DF3" s="6" t="e">
        <f>#REF!</f>
        <v>#REF!</v>
      </c>
      <c r="DG3" s="6" t="e">
        <f>#REF!</f>
        <v>#REF!</v>
      </c>
      <c r="DH3" s="6" t="e">
        <f>#REF!</f>
        <v>#REF!</v>
      </c>
      <c r="DI3" s="6" t="e">
        <f>#REF!</f>
        <v>#REF!</v>
      </c>
      <c r="DJ3" s="6" t="e">
        <f>#REF!</f>
        <v>#REF!</v>
      </c>
      <c r="DK3" s="6" t="e">
        <f>#REF!</f>
        <v>#REF!</v>
      </c>
      <c r="DL3" s="6" t="e">
        <f>#REF!</f>
        <v>#REF!</v>
      </c>
      <c r="DM3" s="6" t="e">
        <f>#REF!</f>
        <v>#REF!</v>
      </c>
      <c r="DN3" s="6" t="e">
        <f>#REF!</f>
        <v>#REF!</v>
      </c>
      <c r="DO3" s="6" t="e">
        <f>#REF!</f>
        <v>#REF!</v>
      </c>
      <c r="DP3" s="6" t="e">
        <f>#REF!</f>
        <v>#REF!</v>
      </c>
      <c r="DQ3" s="6" t="e">
        <f>#REF!</f>
        <v>#REF!</v>
      </c>
      <c r="DR3" s="6" t="e">
        <f>#REF!</f>
        <v>#REF!</v>
      </c>
      <c r="DS3" s="6" t="e">
        <f>#REF!</f>
        <v>#REF!</v>
      </c>
      <c r="DT3" s="6" t="e">
        <f>#REF!</f>
        <v>#REF!</v>
      </c>
      <c r="DU3" s="6" t="e">
        <f>#REF!</f>
        <v>#REF!</v>
      </c>
      <c r="DV3" s="6" t="e">
        <f>#REF!</f>
        <v>#REF!</v>
      </c>
      <c r="DW3" s="6" t="e">
        <f>#REF!</f>
        <v>#REF!</v>
      </c>
      <c r="DX3" s="6" t="e">
        <f>#REF!</f>
        <v>#REF!</v>
      </c>
      <c r="DY3" s="6" t="e">
        <f>#REF!</f>
        <v>#REF!</v>
      </c>
      <c r="DZ3" s="6" t="e">
        <f>#REF!</f>
        <v>#REF!</v>
      </c>
      <c r="EA3" s="6" t="e">
        <f>#REF!</f>
        <v>#REF!</v>
      </c>
      <c r="EB3" s="6" t="e">
        <f>#REF!</f>
        <v>#REF!</v>
      </c>
      <c r="EC3" s="6" t="e">
        <f>#REF!</f>
        <v>#REF!</v>
      </c>
      <c r="ED3" s="6" t="e">
        <f>#REF!</f>
        <v>#REF!</v>
      </c>
      <c r="EE3" s="6" t="e">
        <f>#REF!</f>
        <v>#REF!</v>
      </c>
      <c r="EF3" s="6" t="e">
        <f>#REF!</f>
        <v>#REF!</v>
      </c>
      <c r="EG3" s="6" t="e">
        <f>#REF!</f>
        <v>#REF!</v>
      </c>
      <c r="EH3" s="6" t="e">
        <f>#REF!</f>
        <v>#REF!</v>
      </c>
      <c r="EI3" s="6" t="e">
        <f>#REF!</f>
        <v>#REF!</v>
      </c>
      <c r="EJ3" s="6" t="e">
        <f>#REF!</f>
        <v>#REF!</v>
      </c>
      <c r="EK3" s="6" t="e">
        <f>#REF!</f>
        <v>#REF!</v>
      </c>
      <c r="EL3" s="6" t="e">
        <f>#REF!</f>
        <v>#REF!</v>
      </c>
      <c r="EM3" s="6" t="e">
        <f>#REF!</f>
        <v>#REF!</v>
      </c>
      <c r="EN3" s="6" t="e">
        <f>#REF!</f>
        <v>#REF!</v>
      </c>
      <c r="EO3" s="6" t="e">
        <f>#REF!</f>
        <v>#REF!</v>
      </c>
      <c r="EP3" s="6" t="e">
        <f>#REF!</f>
        <v>#REF!</v>
      </c>
      <c r="EQ3" s="6" t="e">
        <f>#REF!</f>
        <v>#REF!</v>
      </c>
      <c r="ER3" s="6" t="e">
        <f>#REF!</f>
        <v>#REF!</v>
      </c>
      <c r="ES3" s="6" t="e">
        <f>#REF!</f>
        <v>#REF!</v>
      </c>
      <c r="ET3" s="6" t="e">
        <f>#REF!</f>
        <v>#REF!</v>
      </c>
      <c r="EU3" s="6" t="e">
        <f>#REF!</f>
        <v>#REF!</v>
      </c>
      <c r="EV3" s="6" t="e">
        <f>#REF!</f>
        <v>#REF!</v>
      </c>
      <c r="EW3" s="6" t="e">
        <f>#REF!</f>
        <v>#REF!</v>
      </c>
      <c r="EX3" s="6" t="e">
        <f>#REF!</f>
        <v>#REF!</v>
      </c>
      <c r="EY3" s="6" t="e">
        <f>#REF!</f>
        <v>#REF!</v>
      </c>
      <c r="EZ3" s="6" t="e">
        <f>#REF!</f>
        <v>#REF!</v>
      </c>
      <c r="FA3" s="6" t="e">
        <f>#REF!</f>
        <v>#REF!</v>
      </c>
      <c r="FB3" s="6" t="e">
        <f>#REF!</f>
        <v>#REF!</v>
      </c>
      <c r="FC3" s="6" t="e">
        <f>#REF!</f>
        <v>#REF!</v>
      </c>
      <c r="FD3" s="6" t="e">
        <f>#REF!</f>
        <v>#REF!</v>
      </c>
      <c r="FE3" s="6" t="e">
        <f>#REF!</f>
        <v>#REF!</v>
      </c>
      <c r="FF3" s="6" t="e">
        <f>#REF!</f>
        <v>#REF!</v>
      </c>
      <c r="FG3" s="6" t="e">
        <f>#REF!</f>
        <v>#REF!</v>
      </c>
      <c r="FH3" s="6" t="e">
        <f>#REF!</f>
        <v>#REF!</v>
      </c>
      <c r="FI3" s="6" t="e">
        <f>#REF!</f>
        <v>#REF!</v>
      </c>
      <c r="FJ3" s="6" t="e">
        <f>#REF!</f>
        <v>#REF!</v>
      </c>
      <c r="FK3" s="6" t="e">
        <f>#REF!</f>
        <v>#REF!</v>
      </c>
      <c r="FL3" s="6" t="e">
        <f>#REF!</f>
        <v>#REF!</v>
      </c>
      <c r="FM3" s="6" t="e">
        <f>#REF!</f>
        <v>#REF!</v>
      </c>
      <c r="FN3" s="6" t="e">
        <f>#REF!</f>
        <v>#REF!</v>
      </c>
      <c r="FO3" s="6" t="e">
        <f>#REF!</f>
        <v>#REF!</v>
      </c>
      <c r="FP3" s="6" t="e">
        <f>#REF!</f>
        <v>#REF!</v>
      </c>
      <c r="FQ3" s="6" t="e">
        <f>#REF!</f>
        <v>#REF!</v>
      </c>
      <c r="FR3" s="6" t="e">
        <f>#REF!</f>
        <v>#REF!</v>
      </c>
      <c r="FS3" s="6" t="e">
        <f>#REF!</f>
        <v>#REF!</v>
      </c>
      <c r="FT3" s="6" t="e">
        <f>#REF!</f>
        <v>#REF!</v>
      </c>
      <c r="FU3" s="6" t="e">
        <f>#REF!</f>
        <v>#REF!</v>
      </c>
      <c r="FV3" s="6" t="e">
        <f>#REF!</f>
        <v>#REF!</v>
      </c>
      <c r="FW3" s="6" t="e">
        <f>#REF!</f>
        <v>#REF!</v>
      </c>
      <c r="FX3" s="6" t="e">
        <f>#REF!</f>
        <v>#REF!</v>
      </c>
      <c r="FY3" s="6" t="e">
        <f>#REF!</f>
        <v>#REF!</v>
      </c>
      <c r="FZ3" s="6" t="e">
        <f>#REF!</f>
        <v>#REF!</v>
      </c>
      <c r="GA3" s="6" t="e">
        <f>#REF!</f>
        <v>#REF!</v>
      </c>
      <c r="GB3" s="6" t="e">
        <f>#REF!</f>
        <v>#REF!</v>
      </c>
      <c r="GC3" s="6" t="e">
        <f>#REF!</f>
        <v>#REF!</v>
      </c>
      <c r="GD3" s="6" t="e">
        <f>#REF!</f>
        <v>#REF!</v>
      </c>
      <c r="GE3" s="6" t="e">
        <f>#REF!</f>
        <v>#REF!</v>
      </c>
      <c r="GF3" s="6" t="e">
        <f>#REF!</f>
        <v>#REF!</v>
      </c>
      <c r="GG3" s="6" t="e">
        <f>#REF!</f>
        <v>#REF!</v>
      </c>
      <c r="GH3" s="6" t="e">
        <f>#REF!</f>
        <v>#REF!</v>
      </c>
      <c r="GI3" s="6" t="e">
        <f>#REF!</f>
        <v>#REF!</v>
      </c>
      <c r="GJ3" s="6" t="e">
        <f>#REF!</f>
        <v>#REF!</v>
      </c>
      <c r="GK3" s="6" t="e">
        <f>#REF!</f>
        <v>#REF!</v>
      </c>
      <c r="GL3" s="6" t="e">
        <f>#REF!</f>
        <v>#REF!</v>
      </c>
      <c r="GM3" s="6" t="e">
        <f>#REF!</f>
        <v>#REF!</v>
      </c>
      <c r="GN3" s="6" t="e">
        <f>#REF!</f>
        <v>#REF!</v>
      </c>
      <c r="GO3" s="6" t="e">
        <f>#REF!</f>
        <v>#REF!</v>
      </c>
      <c r="GP3" s="6" t="e">
        <f>#REF!</f>
        <v>#REF!</v>
      </c>
      <c r="GQ3" s="6" t="e">
        <f>#REF!</f>
        <v>#REF!</v>
      </c>
      <c r="GR3" s="6" t="e">
        <f>#REF!</f>
        <v>#REF!</v>
      </c>
      <c r="GS3" s="6" t="e">
        <f>#REF!</f>
        <v>#REF!</v>
      </c>
      <c r="GT3" s="6" t="e">
        <f>#REF!</f>
        <v>#REF!</v>
      </c>
      <c r="GU3" s="6" t="e">
        <f>#REF!</f>
        <v>#REF!</v>
      </c>
      <c r="GV3" s="6" t="e">
        <f>#REF!</f>
        <v>#REF!</v>
      </c>
      <c r="GW3" s="6" t="e">
        <f>#REF!</f>
        <v>#REF!</v>
      </c>
      <c r="GX3" s="6" t="e">
        <f>#REF!</f>
        <v>#REF!</v>
      </c>
      <c r="GY3" s="6" t="e">
        <f>#REF!</f>
        <v>#REF!</v>
      </c>
      <c r="GZ3" s="6" t="e">
        <f>#REF!</f>
        <v>#REF!</v>
      </c>
      <c r="HA3" s="6" t="e">
        <f>#REF!</f>
        <v>#REF!</v>
      </c>
      <c r="HB3" s="6" t="e">
        <f>#REF!</f>
        <v>#REF!</v>
      </c>
      <c r="HC3" s="6" t="e">
        <f>#REF!</f>
        <v>#REF!</v>
      </c>
      <c r="HD3" s="6" t="e">
        <f>#REF!</f>
        <v>#REF!</v>
      </c>
      <c r="HE3" s="6" t="e">
        <f>#REF!</f>
        <v>#REF!</v>
      </c>
      <c r="HG3" s="6" t="e">
        <f>#REF!</f>
        <v>#REF!</v>
      </c>
      <c r="HH3" s="6" t="e">
        <f>#REF!</f>
        <v>#REF!</v>
      </c>
      <c r="HI3" s="6" t="e">
        <f>#REF!</f>
        <v>#REF!</v>
      </c>
      <c r="HJ3" s="6" t="e">
        <f>#REF!</f>
        <v>#REF!</v>
      </c>
      <c r="HK3" s="6" t="e">
        <f>#REF!</f>
        <v>#REF!</v>
      </c>
      <c r="HL3" s="6" t="e">
        <f>#REF!</f>
        <v>#REF!</v>
      </c>
      <c r="HM3" s="6" t="e">
        <f>#REF!</f>
        <v>#REF!</v>
      </c>
      <c r="HN3" s="6" t="e">
        <f>#REF!</f>
        <v>#REF!</v>
      </c>
      <c r="HO3" s="6" t="e">
        <f>#REF!</f>
        <v>#REF!</v>
      </c>
      <c r="HP3" s="6" t="e">
        <f>#REF!</f>
        <v>#REF!</v>
      </c>
      <c r="HQ3" s="6" t="e">
        <f>#REF!</f>
        <v>#REF!</v>
      </c>
      <c r="HR3" s="6" t="e">
        <f>#REF!</f>
        <v>#REF!</v>
      </c>
      <c r="HS3" s="6" t="e">
        <f>#REF!</f>
        <v>#REF!</v>
      </c>
      <c r="HT3" s="6" t="e">
        <f>#REF!</f>
        <v>#REF!</v>
      </c>
      <c r="HU3" s="6" t="e">
        <f>#REF!</f>
        <v>#REF!</v>
      </c>
      <c r="HV3" s="6" t="e">
        <f>#REF!</f>
        <v>#REF!</v>
      </c>
      <c r="HW3" s="6" t="e">
        <f>#REF!</f>
        <v>#REF!</v>
      </c>
      <c r="HX3" s="6" t="e">
        <f>#REF!</f>
        <v>#REF!</v>
      </c>
      <c r="HY3" s="6" t="e">
        <f>#REF!</f>
        <v>#REF!</v>
      </c>
      <c r="HZ3" s="6" t="e">
        <f>#REF!</f>
        <v>#REF!</v>
      </c>
      <c r="IA3" s="6" t="e">
        <f>#REF!</f>
        <v>#REF!</v>
      </c>
      <c r="IB3" s="6" t="e">
        <f>#REF!</f>
        <v>#REF!</v>
      </c>
      <c r="IC3" s="6" t="e">
        <f>#REF!</f>
        <v>#REF!</v>
      </c>
      <c r="ID3" s="6" t="e">
        <f>#REF!</f>
        <v>#REF!</v>
      </c>
      <c r="IE3" s="6" t="e">
        <f>#REF!</f>
        <v>#REF!</v>
      </c>
      <c r="IF3" s="6" t="e">
        <f>#REF!</f>
        <v>#REF!</v>
      </c>
      <c r="IG3" s="6" t="e">
        <f>#REF!</f>
        <v>#REF!</v>
      </c>
      <c r="IH3" s="6" t="e">
        <f>#REF!</f>
        <v>#REF!</v>
      </c>
      <c r="II3" s="6" t="e">
        <f>#REF!</f>
        <v>#REF!</v>
      </c>
      <c r="IJ3" s="6" t="e">
        <f>#REF!</f>
        <v>#REF!</v>
      </c>
      <c r="IK3" s="6" t="e">
        <f>#REF!</f>
        <v>#REF!</v>
      </c>
      <c r="IL3" s="6" t="e">
        <f>#REF!</f>
        <v>#REF!</v>
      </c>
      <c r="IM3" s="6" t="e">
        <f>#REF!</f>
        <v>#REF!</v>
      </c>
      <c r="IN3" s="6" t="e">
        <f>#REF!</f>
        <v>#REF!</v>
      </c>
      <c r="IO3" s="6" t="e">
        <f>#REF!</f>
        <v>#REF!</v>
      </c>
      <c r="IP3" s="6" t="e">
        <f>#REF!</f>
        <v>#REF!</v>
      </c>
      <c r="IQ3" s="6" t="e">
        <f>#REF!</f>
        <v>#REF!</v>
      </c>
      <c r="IR3" s="6" t="e">
        <f>#REF!</f>
        <v>#REF!</v>
      </c>
      <c r="IS3" s="6" t="e">
        <f>#REF!</f>
        <v>#REF!</v>
      </c>
      <c r="IT3" s="6" t="e">
        <f>#REF!</f>
        <v>#REF!</v>
      </c>
      <c r="IU3" s="6" t="e">
        <f>#REF!</f>
        <v>#REF!</v>
      </c>
      <c r="IV3" s="6" t="e">
        <f>#REF!</f>
        <v>#REF!</v>
      </c>
      <c r="IW3" s="6" t="e">
        <f>#REF!</f>
        <v>#REF!</v>
      </c>
      <c r="IX3" s="6" t="e">
        <f>#REF!</f>
        <v>#REF!</v>
      </c>
      <c r="IY3" s="6" t="e">
        <f>#REF!</f>
        <v>#REF!</v>
      </c>
      <c r="IZ3" s="6" t="e">
        <f>#REF!</f>
        <v>#REF!</v>
      </c>
      <c r="JA3" s="6" t="e">
        <f>#REF!</f>
        <v>#REF!</v>
      </c>
      <c r="JB3" s="6" t="e">
        <f>#REF!</f>
        <v>#REF!</v>
      </c>
      <c r="JC3" s="6" t="e">
        <f>#REF!</f>
        <v>#REF!</v>
      </c>
      <c r="JD3" s="6" t="e">
        <f>#REF!</f>
        <v>#REF!</v>
      </c>
      <c r="JE3" s="6" t="e">
        <f>#REF!</f>
        <v>#REF!</v>
      </c>
      <c r="JF3" s="6" t="e">
        <f>#REF!</f>
        <v>#REF!</v>
      </c>
      <c r="JG3" s="6" t="e">
        <f>#REF!</f>
        <v>#REF!</v>
      </c>
      <c r="JH3" s="6" t="e">
        <f>#REF!</f>
        <v>#REF!</v>
      </c>
      <c r="JI3" s="6" t="e">
        <f>#REF!</f>
        <v>#REF!</v>
      </c>
      <c r="JJ3" s="6" t="e">
        <f>#REF!</f>
        <v>#REF!</v>
      </c>
      <c r="JK3" s="6" t="e">
        <f>#REF!</f>
        <v>#REF!</v>
      </c>
      <c r="JL3" s="6" t="e">
        <f>#REF!</f>
        <v>#REF!</v>
      </c>
      <c r="JM3" s="6" t="e">
        <f>#REF!</f>
        <v>#REF!</v>
      </c>
      <c r="JN3" s="6" t="e">
        <f>#REF!</f>
        <v>#REF!</v>
      </c>
      <c r="JO3" s="6" t="e">
        <f>#REF!</f>
        <v>#REF!</v>
      </c>
      <c r="JP3" s="6" t="e">
        <f>#REF!</f>
        <v>#REF!</v>
      </c>
      <c r="JQ3" s="6" t="e">
        <f>#REF!</f>
        <v>#REF!</v>
      </c>
      <c r="JR3" s="6" t="e">
        <f>#REF!</f>
        <v>#REF!</v>
      </c>
      <c r="JS3" s="6" t="e">
        <f>#REF!</f>
        <v>#REF!</v>
      </c>
      <c r="JT3" s="6" t="e">
        <f>#REF!</f>
        <v>#REF!</v>
      </c>
      <c r="JU3" s="6" t="e">
        <f>#REF!</f>
        <v>#REF!</v>
      </c>
      <c r="JV3" s="6" t="e">
        <f>#REF!</f>
        <v>#REF!</v>
      </c>
      <c r="JW3" s="6" t="e">
        <f>#REF!</f>
        <v>#REF!</v>
      </c>
      <c r="JX3" s="6" t="e">
        <f>#REF!</f>
        <v>#REF!</v>
      </c>
      <c r="JY3" s="6" t="e">
        <f>#REF!</f>
        <v>#REF!</v>
      </c>
      <c r="JZ3" s="6" t="e">
        <f>#REF!</f>
        <v>#REF!</v>
      </c>
      <c r="KA3" s="6" t="e">
        <f>#REF!</f>
        <v>#REF!</v>
      </c>
      <c r="KB3" s="6" t="e">
        <f>#REF!</f>
        <v>#REF!</v>
      </c>
      <c r="KC3" s="6" t="e">
        <f>#REF!</f>
        <v>#REF!</v>
      </c>
      <c r="KD3" s="6" t="e">
        <f>#REF!</f>
        <v>#REF!</v>
      </c>
      <c r="KE3" s="6" t="e">
        <f>#REF!</f>
        <v>#REF!</v>
      </c>
      <c r="KF3" s="6" t="e">
        <f>#REF!</f>
        <v>#REF!</v>
      </c>
      <c r="KG3" s="6" t="e">
        <f>#REF!</f>
        <v>#REF!</v>
      </c>
      <c r="KH3" s="6" t="e">
        <f>#REF!</f>
        <v>#REF!</v>
      </c>
      <c r="KI3" s="6" t="e">
        <f>#REF!</f>
        <v>#REF!</v>
      </c>
      <c r="KJ3" s="6" t="e">
        <f>#REF!</f>
        <v>#REF!</v>
      </c>
      <c r="KK3" s="6" t="e">
        <f>#REF!</f>
        <v>#REF!</v>
      </c>
      <c r="KL3" s="6" t="e">
        <f>#REF!</f>
        <v>#REF!</v>
      </c>
      <c r="KM3" s="6" t="e">
        <f>#REF!</f>
        <v>#REF!</v>
      </c>
      <c r="KN3" s="6" t="e">
        <f>#REF!</f>
        <v>#REF!</v>
      </c>
      <c r="KO3" s="6" t="e">
        <f>#REF!</f>
        <v>#REF!</v>
      </c>
      <c r="KP3" s="6" t="e">
        <f>#REF!</f>
        <v>#REF!</v>
      </c>
      <c r="KQ3" s="6" t="e">
        <f>#REF!</f>
        <v>#REF!</v>
      </c>
      <c r="KR3" s="6" t="e">
        <f>#REF!</f>
        <v>#REF!</v>
      </c>
      <c r="KS3" s="6" t="e">
        <f>#REF!</f>
        <v>#REF!</v>
      </c>
      <c r="KT3" s="6" t="e">
        <f>#REF!</f>
        <v>#REF!</v>
      </c>
      <c r="KU3" s="6" t="e">
        <f>#REF!</f>
        <v>#REF!</v>
      </c>
      <c r="KV3" s="6" t="e">
        <f>#REF!</f>
        <v>#REF!</v>
      </c>
      <c r="KW3" s="6" t="e">
        <f>#REF!</f>
        <v>#REF!</v>
      </c>
      <c r="KX3" s="6" t="e">
        <f>#REF!</f>
        <v>#REF!</v>
      </c>
      <c r="KY3" s="6" t="e">
        <f>#REF!</f>
        <v>#REF!</v>
      </c>
      <c r="KZ3" s="6" t="e">
        <f>#REF!</f>
        <v>#REF!</v>
      </c>
      <c r="LA3" s="6" t="e">
        <f>#REF!</f>
        <v>#REF!</v>
      </c>
      <c r="LB3" s="6" t="e">
        <f>#REF!</f>
        <v>#REF!</v>
      </c>
      <c r="LC3" s="6" t="e">
        <f>#REF!</f>
        <v>#REF!</v>
      </c>
      <c r="LD3" s="6" t="e">
        <f>#REF!</f>
        <v>#REF!</v>
      </c>
      <c r="LE3" s="6" t="e">
        <f>#REF!</f>
        <v>#REF!</v>
      </c>
      <c r="LF3" s="6" t="e">
        <f>#REF!</f>
        <v>#REF!</v>
      </c>
      <c r="LG3" s="6" t="e">
        <f>#REF!</f>
        <v>#REF!</v>
      </c>
      <c r="LH3" s="6" t="e">
        <f>#REF!</f>
        <v>#REF!</v>
      </c>
      <c r="LI3" s="6" t="e">
        <f>#REF!</f>
        <v>#REF!</v>
      </c>
      <c r="LJ3" s="6" t="e">
        <f>#REF!</f>
        <v>#REF!</v>
      </c>
      <c r="LK3" s="6" t="e">
        <f>#REF!</f>
        <v>#REF!</v>
      </c>
      <c r="LL3" s="6" t="e">
        <f>#REF!</f>
        <v>#REF!</v>
      </c>
      <c r="LM3" s="6" t="e">
        <f>#REF!</f>
        <v>#REF!</v>
      </c>
      <c r="LN3" s="6" t="e">
        <f>#REF!</f>
        <v>#REF!</v>
      </c>
      <c r="LO3" s="6" t="e">
        <f>#REF!</f>
        <v>#REF!</v>
      </c>
      <c r="LP3" s="6" t="e">
        <f>#REF!</f>
        <v>#REF!</v>
      </c>
      <c r="LQ3" s="6" t="e">
        <f>#REF!</f>
        <v>#REF!</v>
      </c>
      <c r="LR3" s="6" t="e">
        <f>#REF!</f>
        <v>#REF!</v>
      </c>
      <c r="LS3" s="6" t="e">
        <f>#REF!</f>
        <v>#REF!</v>
      </c>
      <c r="LT3" s="6" t="e">
        <f>#REF!</f>
        <v>#REF!</v>
      </c>
      <c r="LU3" s="6" t="e">
        <f>#REF!</f>
        <v>#REF!</v>
      </c>
      <c r="LV3" s="6" t="e">
        <f>#REF!</f>
        <v>#REF!</v>
      </c>
      <c r="LW3" s="6" t="e">
        <f>#REF!</f>
        <v>#REF!</v>
      </c>
      <c r="LX3" s="6" t="e">
        <f>#REF!</f>
        <v>#REF!</v>
      </c>
      <c r="LY3" s="6" t="e">
        <f>#REF!</f>
        <v>#REF!</v>
      </c>
      <c r="LZ3" s="6" t="e">
        <f>#REF!</f>
        <v>#REF!</v>
      </c>
      <c r="MA3" s="6" t="e">
        <f>#REF!</f>
        <v>#REF!</v>
      </c>
      <c r="MB3" s="6" t="e">
        <f>#REF!</f>
        <v>#REF!</v>
      </c>
      <c r="MC3" s="6" t="e">
        <f>#REF!</f>
        <v>#REF!</v>
      </c>
      <c r="MD3" s="6" t="e">
        <f>#REF!</f>
        <v>#REF!</v>
      </c>
      <c r="ME3" s="6" t="e">
        <f>#REF!</f>
        <v>#REF!</v>
      </c>
      <c r="MF3" s="6" t="e">
        <f>#REF!</f>
        <v>#REF!</v>
      </c>
      <c r="MG3" s="6" t="e">
        <f>#REF!</f>
        <v>#REF!</v>
      </c>
      <c r="MH3" s="6" t="e">
        <f>#REF!</f>
        <v>#REF!</v>
      </c>
      <c r="MI3" s="6" t="e">
        <f>#REF!</f>
        <v>#REF!</v>
      </c>
      <c r="MJ3" s="6" t="e">
        <f>#REF!</f>
        <v>#REF!</v>
      </c>
      <c r="MK3" s="6" t="e">
        <f>#REF!</f>
        <v>#REF!</v>
      </c>
      <c r="ML3" s="6" t="e">
        <f>#REF!</f>
        <v>#REF!</v>
      </c>
      <c r="MM3" s="6" t="e">
        <f>#REF!</f>
        <v>#REF!</v>
      </c>
      <c r="MN3" s="6" t="e">
        <f>#REF!</f>
        <v>#REF!</v>
      </c>
      <c r="MO3" s="6" t="e">
        <f>#REF!</f>
        <v>#REF!</v>
      </c>
      <c r="MP3" s="6" t="e">
        <f>#REF!</f>
        <v>#REF!</v>
      </c>
      <c r="MQ3" s="6" t="e">
        <f>#REF!</f>
        <v>#REF!</v>
      </c>
      <c r="MR3" s="6" t="e">
        <f>#REF!</f>
        <v>#REF!</v>
      </c>
      <c r="MS3" s="6" t="e">
        <f>#REF!</f>
        <v>#REF!</v>
      </c>
      <c r="MT3" s="6" t="e">
        <f>#REF!</f>
        <v>#REF!</v>
      </c>
      <c r="MU3" s="6" t="e">
        <f>#REF!</f>
        <v>#REF!</v>
      </c>
      <c r="MV3" s="6" t="e">
        <f>#REF!</f>
        <v>#REF!</v>
      </c>
      <c r="MW3" s="6" t="e">
        <f>#REF!</f>
        <v>#REF!</v>
      </c>
      <c r="MX3" s="6" t="e">
        <f>#REF!</f>
        <v>#REF!</v>
      </c>
      <c r="MY3" s="6" t="e">
        <f>#REF!</f>
        <v>#REF!</v>
      </c>
      <c r="MZ3" s="6" t="e">
        <f>#REF!</f>
        <v>#REF!</v>
      </c>
      <c r="NA3" s="6" t="e">
        <f>#REF!</f>
        <v>#REF!</v>
      </c>
      <c r="NB3" s="6" t="e">
        <f>#REF!</f>
        <v>#REF!</v>
      </c>
      <c r="NC3" s="6" t="e">
        <f>#REF!</f>
        <v>#REF!</v>
      </c>
      <c r="ND3" s="6" t="e">
        <f>#REF!</f>
        <v>#REF!</v>
      </c>
      <c r="NE3" s="6" t="e">
        <f>#REF!</f>
        <v>#REF!</v>
      </c>
      <c r="NF3" s="6" t="e">
        <f>#REF!</f>
        <v>#REF!</v>
      </c>
      <c r="NG3" s="6" t="e">
        <f>#REF!</f>
        <v>#REF!</v>
      </c>
      <c r="NH3" s="6" t="e">
        <f>#REF!</f>
        <v>#REF!</v>
      </c>
      <c r="NI3" s="6" t="e">
        <f>#REF!</f>
        <v>#REF!</v>
      </c>
      <c r="NJ3" s="6" t="e">
        <f>#REF!</f>
        <v>#REF!</v>
      </c>
      <c r="NK3" s="6" t="e">
        <f>#REF!</f>
        <v>#REF!</v>
      </c>
      <c r="NL3" s="6" t="e">
        <f>#REF!</f>
        <v>#REF!</v>
      </c>
      <c r="NM3" s="6" t="e">
        <f>#REF!</f>
        <v>#REF!</v>
      </c>
      <c r="NN3" s="6" t="e">
        <f>#REF!</f>
        <v>#REF!</v>
      </c>
      <c r="NO3" s="6" t="e">
        <f>#REF!</f>
        <v>#REF!</v>
      </c>
      <c r="NP3" s="6" t="e">
        <f>#REF!</f>
        <v>#REF!</v>
      </c>
      <c r="NQ3" s="6" t="e">
        <f>#REF!</f>
        <v>#REF!</v>
      </c>
      <c r="NR3" s="6" t="e">
        <f>#REF!</f>
        <v>#REF!</v>
      </c>
      <c r="NS3" s="6" t="e">
        <f>#REF!</f>
        <v>#REF!</v>
      </c>
      <c r="NT3" s="6" t="e">
        <f>#REF!</f>
        <v>#REF!</v>
      </c>
      <c r="NU3" s="6" t="e">
        <f>#REF!</f>
        <v>#REF!</v>
      </c>
      <c r="NV3" s="6" t="e">
        <f>#REF!</f>
        <v>#REF!</v>
      </c>
      <c r="NW3" s="6" t="e">
        <f>#REF!</f>
        <v>#REF!</v>
      </c>
      <c r="NX3" s="6" t="e">
        <f>#REF!</f>
        <v>#REF!</v>
      </c>
      <c r="NY3" s="6" t="e">
        <f>#REF!</f>
        <v>#REF!</v>
      </c>
      <c r="NZ3" s="6" t="e">
        <f>#REF!</f>
        <v>#REF!</v>
      </c>
      <c r="OA3" s="6" t="e">
        <f>#REF!</f>
        <v>#REF!</v>
      </c>
      <c r="OB3" s="6" t="e">
        <f>#REF!</f>
        <v>#REF!</v>
      </c>
      <c r="OC3" s="6" t="e">
        <f>#REF!</f>
        <v>#REF!</v>
      </c>
      <c r="OD3" s="6" t="e">
        <f>#REF!</f>
        <v>#REF!</v>
      </c>
      <c r="OE3" s="6" t="e">
        <f>#REF!</f>
        <v>#REF!</v>
      </c>
      <c r="OF3" s="6" t="e">
        <f>#REF!</f>
        <v>#REF!</v>
      </c>
      <c r="OG3" s="6" t="e">
        <f>#REF!</f>
        <v>#REF!</v>
      </c>
      <c r="OH3" s="6" t="e">
        <f>#REF!</f>
        <v>#REF!</v>
      </c>
      <c r="OI3" s="6" t="e">
        <f>#REF!</f>
        <v>#REF!</v>
      </c>
      <c r="OJ3" s="6" t="e">
        <f>#REF!</f>
        <v>#REF!</v>
      </c>
      <c r="OK3" s="6" t="e">
        <f>#REF!</f>
        <v>#REF!</v>
      </c>
      <c r="OL3" s="6" t="e">
        <f>#REF!</f>
        <v>#REF!</v>
      </c>
      <c r="OM3" s="6" t="e">
        <f>#REF!</f>
        <v>#REF!</v>
      </c>
      <c r="ON3" s="6" t="e">
        <f>#REF!</f>
        <v>#REF!</v>
      </c>
      <c r="OO3" s="6" t="e">
        <f>#REF!</f>
        <v>#REF!</v>
      </c>
      <c r="OP3" s="6" t="e">
        <f>#REF!</f>
        <v>#REF!</v>
      </c>
      <c r="OQ3" s="6" t="e">
        <f>#REF!</f>
        <v>#REF!</v>
      </c>
      <c r="OR3" s="6" t="e">
        <f>#REF!</f>
        <v>#REF!</v>
      </c>
      <c r="OS3" s="6" t="e">
        <f>#REF!</f>
        <v>#REF!</v>
      </c>
      <c r="OT3" s="6" t="e">
        <f>#REF!</f>
        <v>#REF!</v>
      </c>
      <c r="OU3" s="6" t="e">
        <f>#REF!</f>
        <v>#REF!</v>
      </c>
      <c r="OV3" s="6" t="e">
        <f>#REF!</f>
        <v>#REF!</v>
      </c>
      <c r="OW3" s="6" t="e">
        <f>#REF!</f>
        <v>#REF!</v>
      </c>
      <c r="OX3" s="6" t="e">
        <f>#REF!</f>
        <v>#REF!</v>
      </c>
      <c r="OY3" s="6" t="e">
        <f>#REF!</f>
        <v>#REF!</v>
      </c>
      <c r="OZ3" s="6" t="e">
        <f>#REF!</f>
        <v>#REF!</v>
      </c>
      <c r="PA3" s="6" t="e">
        <f>#REF!</f>
        <v>#REF!</v>
      </c>
      <c r="PB3" s="6" t="e">
        <f>#REF!</f>
        <v>#REF!</v>
      </c>
      <c r="PC3" s="6" t="e">
        <f>#REF!</f>
        <v>#REF!</v>
      </c>
      <c r="PD3" s="6" t="e">
        <f>#REF!</f>
        <v>#REF!</v>
      </c>
      <c r="PE3" s="6" t="e">
        <f>#REF!</f>
        <v>#REF!</v>
      </c>
      <c r="PF3" s="6" t="e">
        <f>#REF!</f>
        <v>#REF!</v>
      </c>
      <c r="PG3" s="6" t="e">
        <f>#REF!</f>
        <v>#REF!</v>
      </c>
      <c r="PH3" s="6" t="e">
        <f>#REF!</f>
        <v>#REF!</v>
      </c>
    </row>
  </sheetData>
  <mergeCells count="2">
    <mergeCell ref="A2:A3"/>
    <mergeCell ref="B2:B3"/>
  </mergeCells>
  <phoneticPr fontId="31"/>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91" priority="74">
      <formula>#REF!="×"</formula>
    </cfRule>
  </conditionalFormatting>
  <conditionalFormatting sqref="HB1:HE1">
    <cfRule type="expression" dxfId="90" priority="73">
      <formula>#REF!="×"</formula>
    </cfRule>
  </conditionalFormatting>
  <conditionalFormatting sqref="HI1:HL1">
    <cfRule type="expression" dxfId="89" priority="2">
      <formula>#REF!="×"</formula>
    </cfRule>
  </conditionalFormatting>
  <conditionalFormatting sqref="PE1:PH1">
    <cfRule type="expression" dxfId="88"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0AB58-D44F-4B37-88D2-C9099006221F}">
  <sheetPr>
    <tabColor rgb="FF002060"/>
  </sheetPr>
  <dimension ref="A1:W47"/>
  <sheetViews>
    <sheetView tabSelected="1" view="pageBreakPreview" zoomScale="70" zoomScaleNormal="85" zoomScaleSheetLayoutView="70" workbookViewId="0"/>
  </sheetViews>
  <sheetFormatPr defaultColWidth="9" defaultRowHeight="13.5"/>
  <cols>
    <col min="1" max="1" width="46.875" style="20" customWidth="1"/>
    <col min="2" max="4" width="15.125" style="63" customWidth="1"/>
    <col min="5" max="5" width="6.5" style="63" customWidth="1"/>
    <col min="6" max="6" width="21.75" style="20" customWidth="1"/>
    <col min="7" max="7" width="47" style="20" customWidth="1"/>
    <col min="8" max="10" width="15.125" style="63" customWidth="1"/>
    <col min="11" max="11" width="20.375" style="20" customWidth="1"/>
    <col min="12" max="12" width="2.75" style="67" customWidth="1"/>
    <col min="13" max="13" width="46.875" style="20" customWidth="1"/>
    <col min="14" max="16" width="15.125" style="63" customWidth="1"/>
    <col min="17" max="17" width="6.5" style="63" customWidth="1"/>
    <col min="18" max="18" width="21.75" style="20" customWidth="1"/>
    <col min="19" max="19" width="47" style="20" customWidth="1"/>
    <col min="20" max="22" width="15.125" style="63" customWidth="1"/>
    <col min="23" max="23" width="20.375" style="20" customWidth="1"/>
    <col min="24" max="27" width="9" style="20" customWidth="1"/>
    <col min="28" max="16384" width="9" style="20"/>
  </cols>
  <sheetData>
    <row r="1" spans="1:23" ht="25.5" customHeight="1">
      <c r="A1" s="13" t="s">
        <v>181</v>
      </c>
      <c r="B1" s="14"/>
      <c r="C1" s="14"/>
      <c r="D1" s="14"/>
      <c r="E1" s="14"/>
      <c r="F1" s="15"/>
      <c r="G1" s="13"/>
      <c r="H1" s="16"/>
      <c r="I1" s="17"/>
      <c r="J1" s="17"/>
      <c r="K1" s="18"/>
      <c r="L1" s="19"/>
      <c r="M1" s="13" t="s">
        <v>181</v>
      </c>
      <c r="N1" s="14"/>
      <c r="O1" s="14"/>
      <c r="P1" s="14"/>
      <c r="Q1" s="14"/>
      <c r="R1" s="15"/>
      <c r="S1" s="13"/>
      <c r="T1" s="16"/>
      <c r="U1" s="17"/>
      <c r="V1" s="17"/>
      <c r="W1" s="18"/>
    </row>
    <row r="2" spans="1:23" ht="21.75" thickBot="1">
      <c r="A2" s="200" t="s">
        <v>118</v>
      </c>
      <c r="B2" s="201"/>
      <c r="C2" s="201"/>
      <c r="D2" s="201"/>
      <c r="E2" s="201"/>
      <c r="F2" s="201"/>
      <c r="G2" s="201"/>
      <c r="H2" s="201"/>
      <c r="I2" s="201"/>
      <c r="J2" s="201"/>
      <c r="K2" s="201"/>
      <c r="L2" s="21"/>
      <c r="M2" s="200" t="s">
        <v>118</v>
      </c>
      <c r="N2" s="201"/>
      <c r="O2" s="201"/>
      <c r="P2" s="201"/>
      <c r="Q2" s="201"/>
      <c r="R2" s="201"/>
      <c r="S2" s="201"/>
      <c r="T2" s="201"/>
      <c r="U2" s="201"/>
      <c r="V2" s="201"/>
      <c r="W2" s="201"/>
    </row>
    <row r="3" spans="1:23" s="26" customFormat="1" ht="21.75" thickBot="1">
      <c r="A3" s="22"/>
      <c r="B3" s="23"/>
      <c r="C3" s="23"/>
      <c r="D3" s="23"/>
      <c r="E3" s="23"/>
      <c r="F3" s="24" t="s">
        <v>155</v>
      </c>
      <c r="G3" s="23"/>
      <c r="H3" s="23"/>
      <c r="I3" s="23"/>
      <c r="J3" s="23"/>
      <c r="K3" s="24" t="s">
        <v>156</v>
      </c>
      <c r="L3" s="25"/>
      <c r="M3" s="22"/>
      <c r="N3" s="23"/>
      <c r="O3" s="23"/>
      <c r="P3" s="23"/>
      <c r="Q3" s="23"/>
      <c r="R3" s="24" t="s">
        <v>155</v>
      </c>
      <c r="S3" s="23"/>
      <c r="T3" s="23"/>
      <c r="U3" s="23"/>
      <c r="V3" s="23"/>
      <c r="W3" s="24" t="s">
        <v>156</v>
      </c>
    </row>
    <row r="4" spans="1:23" ht="31.5" customHeight="1">
      <c r="A4" s="68" t="s">
        <v>165</v>
      </c>
      <c r="B4" s="28"/>
      <c r="C4" s="28"/>
      <c r="D4" s="28"/>
      <c r="E4" s="28"/>
      <c r="F4" s="69"/>
      <c r="G4" s="30" t="s">
        <v>109</v>
      </c>
      <c r="H4" s="28"/>
      <c r="I4" s="28"/>
      <c r="J4" s="28"/>
      <c r="K4" s="31">
        <f>SUM($K$11:$K$15)</f>
        <v>0</v>
      </c>
      <c r="L4" s="32"/>
      <c r="M4" s="27" t="s">
        <v>165</v>
      </c>
      <c r="N4" s="28"/>
      <c r="O4" s="28"/>
      <c r="P4" s="28"/>
      <c r="Q4" s="28"/>
      <c r="R4" s="191" t="s">
        <v>198</v>
      </c>
      <c r="S4" s="30" t="s">
        <v>109</v>
      </c>
      <c r="T4" s="28"/>
      <c r="U4" s="28"/>
      <c r="V4" s="28"/>
      <c r="W4" s="33">
        <f>SUM($W$11:$W$15)</f>
        <v>639999.99840000004</v>
      </c>
    </row>
    <row r="5" spans="1:23" ht="31.5" customHeight="1">
      <c r="A5" s="30"/>
      <c r="B5" s="28"/>
      <c r="C5" s="28"/>
      <c r="D5" s="28"/>
      <c r="E5" s="28"/>
      <c r="F5" s="29"/>
      <c r="G5" s="34" t="s">
        <v>108</v>
      </c>
      <c r="H5" s="28"/>
      <c r="I5" s="28"/>
      <c r="J5" s="28"/>
      <c r="K5" s="72">
        <v>0</v>
      </c>
      <c r="L5" s="32"/>
      <c r="M5" s="30"/>
      <c r="N5" s="28"/>
      <c r="O5" s="28"/>
      <c r="P5" s="28"/>
      <c r="Q5" s="28"/>
      <c r="R5" s="192"/>
      <c r="S5" s="34" t="s">
        <v>108</v>
      </c>
      <c r="T5" s="28"/>
      <c r="U5" s="28"/>
      <c r="V5" s="28"/>
      <c r="W5" s="72">
        <v>0</v>
      </c>
    </row>
    <row r="6" spans="1:23" ht="31.5" customHeight="1">
      <c r="A6" s="30" t="s">
        <v>116</v>
      </c>
      <c r="B6" s="28"/>
      <c r="C6" s="28"/>
      <c r="D6" s="28"/>
      <c r="E6" s="28"/>
      <c r="F6" s="70">
        <f>'【歯科】対象施設（複数・法人）'!A5</f>
        <v>2</v>
      </c>
      <c r="G6" s="34" t="s">
        <v>113</v>
      </c>
      <c r="H6" s="28"/>
      <c r="I6" s="28"/>
      <c r="J6" s="28"/>
      <c r="K6" s="31">
        <f>ROUNDDOWN(K4-K5,-3)</f>
        <v>0</v>
      </c>
      <c r="L6" s="32"/>
      <c r="M6" s="30" t="s">
        <v>116</v>
      </c>
      <c r="N6" s="28"/>
      <c r="O6" s="28"/>
      <c r="P6" s="28"/>
      <c r="Q6" s="28"/>
      <c r="R6" s="193">
        <f>'【歯科】対象施設（複数・法人）'!J5</f>
        <v>4</v>
      </c>
      <c r="S6" s="34" t="s">
        <v>113</v>
      </c>
      <c r="T6" s="28"/>
      <c r="U6" s="28"/>
      <c r="V6" s="28"/>
      <c r="W6" s="33">
        <f>ROUNDDOWN(W4-W5,-3)</f>
        <v>639000</v>
      </c>
    </row>
    <row r="7" spans="1:23" ht="31.5" customHeight="1">
      <c r="A7" s="27" t="s">
        <v>153</v>
      </c>
      <c r="B7" s="28"/>
      <c r="C7" s="28"/>
      <c r="D7" s="28"/>
      <c r="E7" s="28"/>
      <c r="F7" s="71" t="str">
        <f>IF(K6&gt;=K7,"○","×")</f>
        <v>×</v>
      </c>
      <c r="G7" s="30" t="s">
        <v>132</v>
      </c>
      <c r="H7" s="28"/>
      <c r="I7" s="28"/>
      <c r="J7" s="28"/>
      <c r="K7" s="31">
        <f>'【歯科】対象施設（複数・法人）'!F4</f>
        <v>300000</v>
      </c>
      <c r="L7" s="32"/>
      <c r="M7" s="27" t="s">
        <v>153</v>
      </c>
      <c r="N7" s="28"/>
      <c r="O7" s="28"/>
      <c r="P7" s="28"/>
      <c r="Q7" s="28"/>
      <c r="R7" s="194" t="str">
        <f>IF(W6&gt;=W7,"○","×")</f>
        <v>○</v>
      </c>
      <c r="S7" s="30" t="s">
        <v>132</v>
      </c>
      <c r="T7" s="28"/>
      <c r="U7" s="28"/>
      <c r="V7" s="28"/>
      <c r="W7" s="33">
        <f>'【歯科】対象施設（複数・法人）'!O4</f>
        <v>600000</v>
      </c>
    </row>
    <row r="8" spans="1:23" ht="75" customHeight="1">
      <c r="A8" s="35"/>
      <c r="B8" s="36"/>
      <c r="C8" s="36"/>
      <c r="D8" s="36"/>
      <c r="E8" s="36"/>
      <c r="F8" s="37"/>
      <c r="G8" s="35"/>
      <c r="H8" s="36"/>
      <c r="I8" s="36"/>
      <c r="J8" s="36"/>
      <c r="K8" s="33"/>
      <c r="L8" s="38"/>
      <c r="M8" s="35"/>
      <c r="N8" s="36"/>
      <c r="O8" s="36"/>
      <c r="P8" s="36"/>
      <c r="Q8" s="36"/>
      <c r="R8" s="37"/>
      <c r="S8" s="35"/>
      <c r="T8" s="36"/>
      <c r="U8" s="36"/>
      <c r="V8" s="36"/>
      <c r="W8" s="33"/>
    </row>
    <row r="9" spans="1:23" ht="41.25" customHeight="1">
      <c r="A9" s="39" t="s">
        <v>157</v>
      </c>
      <c r="B9" s="209" t="s">
        <v>182</v>
      </c>
      <c r="C9" s="210"/>
      <c r="D9" s="210"/>
      <c r="E9" s="210"/>
      <c r="F9" s="211"/>
      <c r="G9" s="202" t="s">
        <v>53</v>
      </c>
      <c r="H9" s="202"/>
      <c r="I9" s="202"/>
      <c r="J9" s="202"/>
      <c r="K9" s="203"/>
      <c r="L9" s="38"/>
      <c r="M9" s="39" t="s">
        <v>157</v>
      </c>
      <c r="N9" s="209" t="s">
        <v>182</v>
      </c>
      <c r="O9" s="210"/>
      <c r="P9" s="210"/>
      <c r="Q9" s="210"/>
      <c r="R9" s="211"/>
      <c r="S9" s="202" t="s">
        <v>53</v>
      </c>
      <c r="T9" s="202"/>
      <c r="U9" s="202"/>
      <c r="V9" s="202"/>
      <c r="W9" s="203"/>
    </row>
    <row r="10" spans="1:23" s="26" customFormat="1" ht="66" customHeight="1">
      <c r="A10" s="40" t="s">
        <v>158</v>
      </c>
      <c r="B10" s="41" t="s">
        <v>97</v>
      </c>
      <c r="C10" s="41" t="s">
        <v>106</v>
      </c>
      <c r="D10" s="41" t="s">
        <v>96</v>
      </c>
      <c r="E10" s="212" t="s">
        <v>159</v>
      </c>
      <c r="F10" s="213"/>
      <c r="G10" s="214" t="s">
        <v>160</v>
      </c>
      <c r="H10" s="215"/>
      <c r="I10" s="215"/>
      <c r="J10" s="215"/>
      <c r="K10" s="216"/>
      <c r="L10" s="42"/>
      <c r="M10" s="40" t="s">
        <v>158</v>
      </c>
      <c r="N10" s="41" t="s">
        <v>97</v>
      </c>
      <c r="O10" s="41" t="s">
        <v>106</v>
      </c>
      <c r="P10" s="41" t="s">
        <v>96</v>
      </c>
      <c r="Q10" s="212" t="s">
        <v>159</v>
      </c>
      <c r="R10" s="213"/>
      <c r="S10" s="214" t="s">
        <v>160</v>
      </c>
      <c r="T10" s="215"/>
      <c r="U10" s="215"/>
      <c r="V10" s="215"/>
      <c r="W10" s="216"/>
    </row>
    <row r="11" spans="1:23" ht="50.25" customHeight="1">
      <c r="A11" s="43" t="s">
        <v>161</v>
      </c>
      <c r="B11" s="44"/>
      <c r="C11" s="45"/>
      <c r="D11" s="46"/>
      <c r="E11" s="217"/>
      <c r="F11" s="218"/>
      <c r="G11" s="47"/>
      <c r="H11" s="48"/>
      <c r="I11" s="49"/>
      <c r="J11" s="50"/>
      <c r="K11" s="51">
        <f>B11*C11*D11</f>
        <v>0</v>
      </c>
      <c r="L11" s="52"/>
      <c r="M11" s="43" t="s">
        <v>161</v>
      </c>
      <c r="N11" s="44"/>
      <c r="O11" s="45"/>
      <c r="P11" s="46"/>
      <c r="Q11" s="217"/>
      <c r="R11" s="218"/>
      <c r="S11" s="47"/>
      <c r="T11" s="48"/>
      <c r="U11" s="49"/>
      <c r="V11" s="50"/>
      <c r="W11" s="51">
        <f>N11*O11*P11</f>
        <v>0</v>
      </c>
    </row>
    <row r="12" spans="1:23" ht="57" customHeight="1">
      <c r="A12" s="43" t="s">
        <v>162</v>
      </c>
      <c r="B12" s="44"/>
      <c r="C12" s="45"/>
      <c r="D12" s="46"/>
      <c r="E12" s="217"/>
      <c r="F12" s="218"/>
      <c r="G12" s="47"/>
      <c r="H12" s="48"/>
      <c r="I12" s="49"/>
      <c r="J12" s="50"/>
      <c r="K12" s="51">
        <f>B12*C12*D12</f>
        <v>0</v>
      </c>
      <c r="L12" s="53"/>
      <c r="M12" s="43" t="s">
        <v>162</v>
      </c>
      <c r="N12" s="44">
        <v>12</v>
      </c>
      <c r="O12" s="45">
        <v>4000</v>
      </c>
      <c r="P12" s="46">
        <v>2</v>
      </c>
      <c r="Q12" s="217">
        <v>4000</v>
      </c>
      <c r="R12" s="218"/>
      <c r="S12" s="47"/>
      <c r="T12" s="48"/>
      <c r="U12" s="49"/>
      <c r="V12" s="50"/>
      <c r="W12" s="51">
        <f>N12*O12*P12</f>
        <v>96000</v>
      </c>
    </row>
    <row r="13" spans="1:23" ht="80.25" customHeight="1">
      <c r="A13" s="43" t="s">
        <v>183</v>
      </c>
      <c r="B13" s="44"/>
      <c r="C13" s="45"/>
      <c r="D13" s="46"/>
      <c r="E13" s="219"/>
      <c r="F13" s="220"/>
      <c r="G13" s="47"/>
      <c r="H13" s="48"/>
      <c r="I13" s="49"/>
      <c r="J13" s="50"/>
      <c r="K13" s="51">
        <f>B13*C13*D13</f>
        <v>0</v>
      </c>
      <c r="L13" s="53"/>
      <c r="M13" s="43" t="s">
        <v>183</v>
      </c>
      <c r="N13" s="44"/>
      <c r="O13" s="45"/>
      <c r="P13" s="46"/>
      <c r="Q13" s="219"/>
      <c r="R13" s="220"/>
      <c r="S13" s="47"/>
      <c r="T13" s="48"/>
      <c r="U13" s="49"/>
      <c r="V13" s="50"/>
      <c r="W13" s="51">
        <f>N13*O13*P13</f>
        <v>0</v>
      </c>
    </row>
    <row r="14" spans="1:23" ht="42.75" customHeight="1">
      <c r="A14" s="43" t="s">
        <v>163</v>
      </c>
      <c r="B14" s="44"/>
      <c r="C14" s="45"/>
      <c r="D14" s="54"/>
      <c r="E14" s="221"/>
      <c r="F14" s="222"/>
      <c r="G14" s="47"/>
      <c r="H14" s="48"/>
      <c r="I14" s="49"/>
      <c r="J14" s="55"/>
      <c r="K14" s="51">
        <f>B14*C14*D14</f>
        <v>0</v>
      </c>
      <c r="L14" s="53"/>
      <c r="M14" s="43" t="s">
        <v>163</v>
      </c>
      <c r="N14" s="44">
        <v>12</v>
      </c>
      <c r="O14" s="45">
        <v>11333.3333</v>
      </c>
      <c r="P14" s="54">
        <v>4</v>
      </c>
      <c r="Q14" s="221"/>
      <c r="R14" s="222"/>
      <c r="S14" s="47"/>
      <c r="T14" s="48"/>
      <c r="U14" s="49"/>
      <c r="V14" s="55"/>
      <c r="W14" s="51">
        <f>N14*O14*P14</f>
        <v>543999.99840000004</v>
      </c>
    </row>
    <row r="15" spans="1:23" ht="73.5" customHeight="1">
      <c r="A15" s="204"/>
      <c r="B15" s="205"/>
      <c r="C15" s="205"/>
      <c r="D15" s="205"/>
      <c r="E15" s="205"/>
      <c r="F15" s="206"/>
      <c r="G15" s="207" t="s">
        <v>184</v>
      </c>
      <c r="H15" s="208"/>
      <c r="I15" s="208"/>
      <c r="J15" s="208"/>
      <c r="K15" s="56">
        <f>'【歯科】別紙（2％超部分）（複数・法人）'!I4+'【歯科】別紙（2％超部分）（複数・法人）'!I5+'【歯科】別紙（2％超部分）（複数・法人）'!I6</f>
        <v>0</v>
      </c>
      <c r="L15" s="53"/>
      <c r="M15" s="204"/>
      <c r="N15" s="205"/>
      <c r="O15" s="205"/>
      <c r="P15" s="205"/>
      <c r="Q15" s="205"/>
      <c r="R15" s="206"/>
      <c r="S15" s="207" t="s">
        <v>184</v>
      </c>
      <c r="T15" s="208"/>
      <c r="U15" s="208"/>
      <c r="V15" s="208"/>
      <c r="W15" s="56">
        <f>'【歯科】別紙（2％超部分）（複数・法人）'!U4+'【歯科】別紙（2％超部分）（複数・法人）'!U5+'【歯科】別紙（2％超部分）（複数・法人）'!U6</f>
        <v>0</v>
      </c>
    </row>
    <row r="16" spans="1:23" ht="55.5" customHeight="1">
      <c r="A16" s="197" t="s">
        <v>164</v>
      </c>
      <c r="B16" s="198"/>
      <c r="C16" s="198"/>
      <c r="D16" s="198"/>
      <c r="E16" s="198"/>
      <c r="F16" s="198"/>
      <c r="G16" s="198"/>
      <c r="H16" s="198"/>
      <c r="I16" s="198"/>
      <c r="J16" s="198"/>
      <c r="K16" s="199"/>
      <c r="L16" s="57"/>
      <c r="M16" s="197" t="s">
        <v>164</v>
      </c>
      <c r="N16" s="198"/>
      <c r="O16" s="198"/>
      <c r="P16" s="198"/>
      <c r="Q16" s="198"/>
      <c r="R16" s="198"/>
      <c r="S16" s="198"/>
      <c r="T16" s="198"/>
      <c r="U16" s="198"/>
      <c r="V16" s="198"/>
      <c r="W16" s="199"/>
    </row>
    <row r="17" spans="1:23" s="26" customFormat="1" ht="72.75" customHeight="1">
      <c r="A17" s="58" t="s">
        <v>185</v>
      </c>
      <c r="B17" s="59" t="s">
        <v>97</v>
      </c>
      <c r="C17" s="59" t="s">
        <v>117</v>
      </c>
      <c r="D17" s="59" t="s">
        <v>96</v>
      </c>
      <c r="E17" s="226" t="s">
        <v>159</v>
      </c>
      <c r="F17" s="227"/>
      <c r="G17" s="223" t="s">
        <v>160</v>
      </c>
      <c r="H17" s="224"/>
      <c r="I17" s="224"/>
      <c r="J17" s="224"/>
      <c r="K17" s="225"/>
      <c r="L17" s="60"/>
      <c r="M17" s="58" t="s">
        <v>185</v>
      </c>
      <c r="N17" s="59" t="s">
        <v>97</v>
      </c>
      <c r="O17" s="59" t="s">
        <v>117</v>
      </c>
      <c r="P17" s="59" t="s">
        <v>96</v>
      </c>
      <c r="Q17" s="226" t="s">
        <v>159</v>
      </c>
      <c r="R17" s="227"/>
      <c r="S17" s="223" t="s">
        <v>160</v>
      </c>
      <c r="T17" s="224"/>
      <c r="U17" s="224"/>
      <c r="V17" s="224"/>
      <c r="W17" s="225"/>
    </row>
    <row r="18" spans="1:23" ht="50.25" customHeight="1">
      <c r="A18" s="43" t="s">
        <v>161</v>
      </c>
      <c r="B18" s="44"/>
      <c r="C18" s="45"/>
      <c r="D18" s="46"/>
      <c r="E18" s="217"/>
      <c r="F18" s="218"/>
      <c r="G18" s="47"/>
      <c r="H18" s="48"/>
      <c r="I18" s="49"/>
      <c r="J18" s="50"/>
      <c r="K18" s="51">
        <f>B18*C18*D18</f>
        <v>0</v>
      </c>
      <c r="L18" s="61"/>
      <c r="M18" s="43" t="s">
        <v>161</v>
      </c>
      <c r="N18" s="44"/>
      <c r="O18" s="45"/>
      <c r="P18" s="46"/>
      <c r="Q18" s="217"/>
      <c r="R18" s="218"/>
      <c r="S18" s="47"/>
      <c r="T18" s="48"/>
      <c r="U18" s="49"/>
      <c r="V18" s="50"/>
      <c r="W18" s="51">
        <f>N18*O18*P18</f>
        <v>0</v>
      </c>
    </row>
    <row r="19" spans="1:23" ht="57" customHeight="1">
      <c r="A19" s="43" t="s">
        <v>162</v>
      </c>
      <c r="B19" s="44"/>
      <c r="C19" s="45"/>
      <c r="D19" s="46"/>
      <c r="E19" s="217"/>
      <c r="F19" s="218"/>
      <c r="G19" s="47"/>
      <c r="H19" s="48"/>
      <c r="I19" s="49"/>
      <c r="J19" s="50"/>
      <c r="K19" s="51">
        <f t="shared" ref="K19:K21" si="0">B19*C19*D19</f>
        <v>0</v>
      </c>
      <c r="L19" s="53"/>
      <c r="M19" s="43" t="s">
        <v>162</v>
      </c>
      <c r="N19" s="44">
        <v>8</v>
      </c>
      <c r="O19" s="45">
        <v>5000</v>
      </c>
      <c r="P19" s="46">
        <v>2</v>
      </c>
      <c r="Q19" s="217">
        <v>5000</v>
      </c>
      <c r="R19" s="218"/>
      <c r="S19" s="47"/>
      <c r="T19" s="48"/>
      <c r="U19" s="49"/>
      <c r="V19" s="50"/>
      <c r="W19" s="51">
        <f t="shared" ref="W19:W21" si="1">N19*O19*P19</f>
        <v>80000</v>
      </c>
    </row>
    <row r="20" spans="1:23" ht="80.25" customHeight="1">
      <c r="A20" s="43" t="s">
        <v>183</v>
      </c>
      <c r="B20" s="44"/>
      <c r="C20" s="45"/>
      <c r="D20" s="46"/>
      <c r="E20" s="219"/>
      <c r="F20" s="220"/>
      <c r="G20" s="47"/>
      <c r="H20" s="48"/>
      <c r="I20" s="49"/>
      <c r="J20" s="50"/>
      <c r="K20" s="51">
        <f t="shared" si="0"/>
        <v>0</v>
      </c>
      <c r="L20" s="53"/>
      <c r="M20" s="43" t="s">
        <v>183</v>
      </c>
      <c r="N20" s="44"/>
      <c r="O20" s="45"/>
      <c r="P20" s="46"/>
      <c r="Q20" s="219"/>
      <c r="R20" s="220"/>
      <c r="S20" s="47"/>
      <c r="T20" s="48"/>
      <c r="U20" s="49"/>
      <c r="V20" s="50"/>
      <c r="W20" s="51">
        <f t="shared" si="1"/>
        <v>0</v>
      </c>
    </row>
    <row r="21" spans="1:23" ht="42.75" customHeight="1">
      <c r="A21" s="43" t="s">
        <v>163</v>
      </c>
      <c r="B21" s="44"/>
      <c r="C21" s="45"/>
      <c r="D21" s="54"/>
      <c r="E21" s="221"/>
      <c r="F21" s="222"/>
      <c r="G21" s="47"/>
      <c r="H21" s="48"/>
      <c r="I21" s="49"/>
      <c r="J21" s="55"/>
      <c r="K21" s="51">
        <f t="shared" si="0"/>
        <v>0</v>
      </c>
      <c r="L21" s="53"/>
      <c r="M21" s="43" t="s">
        <v>163</v>
      </c>
      <c r="N21" s="44">
        <v>8</v>
      </c>
      <c r="O21" s="45">
        <v>15000</v>
      </c>
      <c r="P21" s="54">
        <v>4</v>
      </c>
      <c r="Q21" s="221"/>
      <c r="R21" s="222"/>
      <c r="S21" s="47"/>
      <c r="T21" s="48"/>
      <c r="U21" s="49"/>
      <c r="V21" s="55"/>
      <c r="W21" s="51">
        <f t="shared" si="1"/>
        <v>480000</v>
      </c>
    </row>
    <row r="22" spans="1:23" s="26" customFormat="1" ht="72.75" customHeight="1">
      <c r="A22" s="58" t="s">
        <v>186</v>
      </c>
      <c r="B22" s="59" t="s">
        <v>97</v>
      </c>
      <c r="C22" s="59" t="s">
        <v>117</v>
      </c>
      <c r="D22" s="59" t="s">
        <v>96</v>
      </c>
      <c r="E22" s="226" t="s">
        <v>159</v>
      </c>
      <c r="F22" s="227"/>
      <c r="G22" s="223" t="s">
        <v>160</v>
      </c>
      <c r="H22" s="224"/>
      <c r="I22" s="224"/>
      <c r="J22" s="224"/>
      <c r="K22" s="225"/>
      <c r="L22" s="53"/>
      <c r="M22" s="58" t="s">
        <v>186</v>
      </c>
      <c r="N22" s="59" t="s">
        <v>97</v>
      </c>
      <c r="O22" s="59" t="s">
        <v>117</v>
      </c>
      <c r="P22" s="59" t="s">
        <v>96</v>
      </c>
      <c r="Q22" s="226" t="s">
        <v>159</v>
      </c>
      <c r="R22" s="227"/>
      <c r="S22" s="223" t="s">
        <v>160</v>
      </c>
      <c r="T22" s="224"/>
      <c r="U22" s="224"/>
      <c r="V22" s="224"/>
      <c r="W22" s="225"/>
    </row>
    <row r="23" spans="1:23" ht="50.25" customHeight="1">
      <c r="A23" s="43" t="s">
        <v>161</v>
      </c>
      <c r="B23" s="44"/>
      <c r="C23" s="45"/>
      <c r="D23" s="46"/>
      <c r="E23" s="217"/>
      <c r="F23" s="218"/>
      <c r="G23" s="47"/>
      <c r="H23" s="48"/>
      <c r="I23" s="49"/>
      <c r="J23" s="50"/>
      <c r="K23" s="51">
        <f>B23*C23*D23</f>
        <v>0</v>
      </c>
      <c r="L23" s="61"/>
      <c r="M23" s="43" t="s">
        <v>161</v>
      </c>
      <c r="N23" s="44"/>
      <c r="O23" s="45"/>
      <c r="P23" s="46"/>
      <c r="Q23" s="217"/>
      <c r="R23" s="218"/>
      <c r="S23" s="47"/>
      <c r="T23" s="48"/>
      <c r="U23" s="49"/>
      <c r="V23" s="50"/>
      <c r="W23" s="51">
        <f>N23*O23*P23</f>
        <v>0</v>
      </c>
    </row>
    <row r="24" spans="1:23" ht="57" customHeight="1">
      <c r="A24" s="43" t="s">
        <v>162</v>
      </c>
      <c r="B24" s="44"/>
      <c r="C24" s="45"/>
      <c r="D24" s="46"/>
      <c r="E24" s="217"/>
      <c r="F24" s="218"/>
      <c r="G24" s="47"/>
      <c r="H24" s="48"/>
      <c r="I24" s="49"/>
      <c r="J24" s="50"/>
      <c r="K24" s="51">
        <f t="shared" ref="K24:K26" si="2">B24*C24*D24</f>
        <v>0</v>
      </c>
      <c r="L24" s="53"/>
      <c r="M24" s="43" t="s">
        <v>162</v>
      </c>
      <c r="N24" s="44">
        <v>4</v>
      </c>
      <c r="O24" s="45">
        <v>2000</v>
      </c>
      <c r="P24" s="46">
        <v>2</v>
      </c>
      <c r="Q24" s="217">
        <v>2000</v>
      </c>
      <c r="R24" s="218"/>
      <c r="S24" s="47"/>
      <c r="T24" s="48"/>
      <c r="U24" s="49"/>
      <c r="V24" s="50"/>
      <c r="W24" s="51">
        <f t="shared" ref="W24:W26" si="3">N24*O24*P24</f>
        <v>16000</v>
      </c>
    </row>
    <row r="25" spans="1:23" ht="80.25" customHeight="1">
      <c r="A25" s="43" t="s">
        <v>183</v>
      </c>
      <c r="B25" s="44"/>
      <c r="C25" s="45"/>
      <c r="D25" s="46"/>
      <c r="E25" s="219"/>
      <c r="F25" s="220"/>
      <c r="G25" s="47"/>
      <c r="H25" s="48"/>
      <c r="I25" s="49"/>
      <c r="J25" s="50"/>
      <c r="K25" s="51">
        <f t="shared" si="2"/>
        <v>0</v>
      </c>
      <c r="L25" s="53"/>
      <c r="M25" s="43" t="s">
        <v>183</v>
      </c>
      <c r="N25" s="44"/>
      <c r="O25" s="45"/>
      <c r="P25" s="46"/>
      <c r="Q25" s="219"/>
      <c r="R25" s="220"/>
      <c r="S25" s="47"/>
      <c r="T25" s="48"/>
      <c r="U25" s="49"/>
      <c r="V25" s="50"/>
      <c r="W25" s="51">
        <f t="shared" si="3"/>
        <v>0</v>
      </c>
    </row>
    <row r="26" spans="1:23" ht="42.75" customHeight="1">
      <c r="A26" s="43" t="s">
        <v>163</v>
      </c>
      <c r="B26" s="44"/>
      <c r="C26" s="45"/>
      <c r="D26" s="54"/>
      <c r="E26" s="221"/>
      <c r="F26" s="222"/>
      <c r="G26" s="47"/>
      <c r="H26" s="48"/>
      <c r="I26" s="49"/>
      <c r="J26" s="55"/>
      <c r="K26" s="51">
        <f t="shared" si="2"/>
        <v>0</v>
      </c>
      <c r="L26" s="53"/>
      <c r="M26" s="43" t="s">
        <v>163</v>
      </c>
      <c r="N26" s="44">
        <v>4</v>
      </c>
      <c r="O26" s="45">
        <v>4000</v>
      </c>
      <c r="P26" s="54">
        <v>4</v>
      </c>
      <c r="Q26" s="221"/>
      <c r="R26" s="222"/>
      <c r="S26" s="47"/>
      <c r="T26" s="48"/>
      <c r="U26" s="49"/>
      <c r="V26" s="55"/>
      <c r="W26" s="51">
        <f t="shared" si="3"/>
        <v>64000</v>
      </c>
    </row>
    <row r="27" spans="1:23" s="26" customFormat="1" ht="72.75" customHeight="1">
      <c r="A27" s="62" t="s">
        <v>187</v>
      </c>
      <c r="B27" s="59" t="s">
        <v>97</v>
      </c>
      <c r="C27" s="59" t="s">
        <v>117</v>
      </c>
      <c r="D27" s="59" t="s">
        <v>96</v>
      </c>
      <c r="E27" s="226" t="s">
        <v>159</v>
      </c>
      <c r="F27" s="227"/>
      <c r="G27" s="223" t="s">
        <v>160</v>
      </c>
      <c r="H27" s="224"/>
      <c r="I27" s="224"/>
      <c r="J27" s="224"/>
      <c r="K27" s="225"/>
      <c r="L27" s="53"/>
      <c r="M27" s="62" t="s">
        <v>187</v>
      </c>
      <c r="N27" s="59" t="s">
        <v>97</v>
      </c>
      <c r="O27" s="59" t="s">
        <v>117</v>
      </c>
      <c r="P27" s="59" t="s">
        <v>96</v>
      </c>
      <c r="Q27" s="226" t="s">
        <v>159</v>
      </c>
      <c r="R27" s="227"/>
      <c r="S27" s="223" t="s">
        <v>160</v>
      </c>
      <c r="T27" s="224"/>
      <c r="U27" s="224"/>
      <c r="V27" s="224"/>
      <c r="W27" s="225"/>
    </row>
    <row r="28" spans="1:23" ht="50.25" customHeight="1">
      <c r="A28" s="43" t="s">
        <v>161</v>
      </c>
      <c r="B28" s="44"/>
      <c r="C28" s="45"/>
      <c r="D28" s="46"/>
      <c r="E28" s="217"/>
      <c r="F28" s="218"/>
      <c r="G28" s="47"/>
      <c r="H28" s="48"/>
      <c r="I28" s="49"/>
      <c r="J28" s="50"/>
      <c r="K28" s="51">
        <f>B28*C28*D28</f>
        <v>0</v>
      </c>
      <c r="L28" s="61"/>
      <c r="M28" s="43" t="s">
        <v>161</v>
      </c>
      <c r="N28" s="44"/>
      <c r="O28" s="45"/>
      <c r="P28" s="46"/>
      <c r="Q28" s="217"/>
      <c r="R28" s="218"/>
      <c r="S28" s="47"/>
      <c r="T28" s="48"/>
      <c r="U28" s="49"/>
      <c r="V28" s="50"/>
      <c r="W28" s="51">
        <f>N28*O28*P28</f>
        <v>0</v>
      </c>
    </row>
    <row r="29" spans="1:23" ht="57" customHeight="1">
      <c r="A29" s="43" t="s">
        <v>162</v>
      </c>
      <c r="B29" s="44"/>
      <c r="C29" s="45"/>
      <c r="D29" s="46"/>
      <c r="E29" s="217"/>
      <c r="F29" s="218"/>
      <c r="G29" s="47"/>
      <c r="H29" s="48"/>
      <c r="I29" s="49"/>
      <c r="J29" s="50"/>
      <c r="K29" s="51">
        <f t="shared" ref="K29:K31" si="4">B29*C29*D29</f>
        <v>0</v>
      </c>
      <c r="L29" s="53"/>
      <c r="M29" s="43" t="s">
        <v>162</v>
      </c>
      <c r="N29" s="44"/>
      <c r="O29" s="45"/>
      <c r="P29" s="46"/>
      <c r="Q29" s="217"/>
      <c r="R29" s="218"/>
      <c r="S29" s="47"/>
      <c r="T29" s="48"/>
      <c r="U29" s="49"/>
      <c r="V29" s="50"/>
      <c r="W29" s="51">
        <f t="shared" ref="W29:W31" si="5">N29*O29*P29</f>
        <v>0</v>
      </c>
    </row>
    <row r="30" spans="1:23" ht="80.25" customHeight="1">
      <c r="A30" s="43" t="s">
        <v>183</v>
      </c>
      <c r="B30" s="44"/>
      <c r="C30" s="45"/>
      <c r="D30" s="46"/>
      <c r="E30" s="219"/>
      <c r="F30" s="220"/>
      <c r="G30" s="47"/>
      <c r="H30" s="48"/>
      <c r="I30" s="49"/>
      <c r="J30" s="50"/>
      <c r="K30" s="51">
        <f t="shared" si="4"/>
        <v>0</v>
      </c>
      <c r="L30" s="53"/>
      <c r="M30" s="43" t="s">
        <v>183</v>
      </c>
      <c r="N30" s="44"/>
      <c r="O30" s="45"/>
      <c r="P30" s="46"/>
      <c r="Q30" s="219"/>
      <c r="R30" s="220"/>
      <c r="S30" s="47"/>
      <c r="T30" s="48"/>
      <c r="U30" s="49"/>
      <c r="V30" s="50"/>
      <c r="W30" s="51">
        <f t="shared" si="5"/>
        <v>0</v>
      </c>
    </row>
    <row r="31" spans="1:23" ht="42.75" customHeight="1">
      <c r="A31" s="43" t="s">
        <v>163</v>
      </c>
      <c r="B31" s="44"/>
      <c r="C31" s="45"/>
      <c r="D31" s="54"/>
      <c r="E31" s="221"/>
      <c r="F31" s="222"/>
      <c r="G31" s="47"/>
      <c r="H31" s="48"/>
      <c r="I31" s="49"/>
      <c r="J31" s="55"/>
      <c r="K31" s="51">
        <f t="shared" si="4"/>
        <v>0</v>
      </c>
      <c r="L31" s="53"/>
      <c r="M31" s="43" t="s">
        <v>163</v>
      </c>
      <c r="N31" s="44"/>
      <c r="O31" s="45"/>
      <c r="P31" s="54"/>
      <c r="Q31" s="221"/>
      <c r="R31" s="222"/>
      <c r="S31" s="47"/>
      <c r="T31" s="48"/>
      <c r="U31" s="49"/>
      <c r="V31" s="55"/>
      <c r="W31" s="51">
        <f t="shared" si="5"/>
        <v>0</v>
      </c>
    </row>
    <row r="32" spans="1:23" s="26" customFormat="1" ht="72.75" customHeight="1">
      <c r="A32" s="62" t="s">
        <v>188</v>
      </c>
      <c r="B32" s="59" t="s">
        <v>97</v>
      </c>
      <c r="C32" s="59" t="s">
        <v>117</v>
      </c>
      <c r="D32" s="59" t="s">
        <v>96</v>
      </c>
      <c r="E32" s="226" t="s">
        <v>159</v>
      </c>
      <c r="F32" s="227"/>
      <c r="G32" s="223" t="s">
        <v>160</v>
      </c>
      <c r="H32" s="224"/>
      <c r="I32" s="224"/>
      <c r="J32" s="224"/>
      <c r="K32" s="225"/>
      <c r="L32" s="53"/>
      <c r="M32" s="62" t="s">
        <v>188</v>
      </c>
      <c r="N32" s="59" t="s">
        <v>97</v>
      </c>
      <c r="O32" s="59" t="s">
        <v>117</v>
      </c>
      <c r="P32" s="59" t="s">
        <v>96</v>
      </c>
      <c r="Q32" s="226" t="s">
        <v>159</v>
      </c>
      <c r="R32" s="227"/>
      <c r="S32" s="223" t="s">
        <v>160</v>
      </c>
      <c r="T32" s="224"/>
      <c r="U32" s="224"/>
      <c r="V32" s="224"/>
      <c r="W32" s="225"/>
    </row>
    <row r="33" spans="1:23" ht="50.25" customHeight="1">
      <c r="A33" s="43" t="s">
        <v>161</v>
      </c>
      <c r="B33" s="44"/>
      <c r="C33" s="45"/>
      <c r="D33" s="46"/>
      <c r="E33" s="217"/>
      <c r="F33" s="218"/>
      <c r="G33" s="47"/>
      <c r="H33" s="48"/>
      <c r="I33" s="49"/>
      <c r="J33" s="50"/>
      <c r="K33" s="51">
        <f>B33*C33*D33</f>
        <v>0</v>
      </c>
      <c r="L33" s="61"/>
      <c r="M33" s="43" t="s">
        <v>161</v>
      </c>
      <c r="N33" s="44"/>
      <c r="O33" s="45"/>
      <c r="P33" s="46"/>
      <c r="Q33" s="217"/>
      <c r="R33" s="218"/>
      <c r="S33" s="47"/>
      <c r="T33" s="48"/>
      <c r="U33" s="49"/>
      <c r="V33" s="50"/>
      <c r="W33" s="51">
        <f>N33*O33*P33</f>
        <v>0</v>
      </c>
    </row>
    <row r="34" spans="1:23" ht="57" customHeight="1">
      <c r="A34" s="43" t="s">
        <v>162</v>
      </c>
      <c r="B34" s="44"/>
      <c r="C34" s="45"/>
      <c r="D34" s="46"/>
      <c r="E34" s="217"/>
      <c r="F34" s="218"/>
      <c r="G34" s="47"/>
      <c r="H34" s="48"/>
      <c r="I34" s="49"/>
      <c r="J34" s="50"/>
      <c r="K34" s="51">
        <f t="shared" ref="K34:K36" si="6">B34*C34*D34</f>
        <v>0</v>
      </c>
      <c r="L34" s="53"/>
      <c r="M34" s="43" t="s">
        <v>162</v>
      </c>
      <c r="N34" s="44"/>
      <c r="O34" s="45"/>
      <c r="P34" s="46"/>
      <c r="Q34" s="217"/>
      <c r="R34" s="218"/>
      <c r="S34" s="47"/>
      <c r="T34" s="48"/>
      <c r="U34" s="49"/>
      <c r="V34" s="50"/>
      <c r="W34" s="51">
        <f t="shared" ref="W34:W36" si="7">N34*O34*P34</f>
        <v>0</v>
      </c>
    </row>
    <row r="35" spans="1:23" ht="80.25" customHeight="1">
      <c r="A35" s="43" t="s">
        <v>183</v>
      </c>
      <c r="B35" s="44"/>
      <c r="C35" s="45"/>
      <c r="D35" s="46"/>
      <c r="E35" s="219"/>
      <c r="F35" s="220"/>
      <c r="G35" s="47"/>
      <c r="H35" s="48"/>
      <c r="I35" s="49"/>
      <c r="J35" s="50"/>
      <c r="K35" s="51">
        <f t="shared" si="6"/>
        <v>0</v>
      </c>
      <c r="L35" s="53"/>
      <c r="M35" s="43" t="s">
        <v>183</v>
      </c>
      <c r="N35" s="44"/>
      <c r="O35" s="45"/>
      <c r="P35" s="46"/>
      <c r="Q35" s="219"/>
      <c r="R35" s="220"/>
      <c r="S35" s="47"/>
      <c r="T35" s="48"/>
      <c r="U35" s="49"/>
      <c r="V35" s="50"/>
      <c r="W35" s="51">
        <f t="shared" si="7"/>
        <v>0</v>
      </c>
    </row>
    <row r="36" spans="1:23" ht="42.75" customHeight="1">
      <c r="A36" s="43" t="s">
        <v>163</v>
      </c>
      <c r="B36" s="44"/>
      <c r="C36" s="45"/>
      <c r="D36" s="54"/>
      <c r="E36" s="221"/>
      <c r="F36" s="222"/>
      <c r="G36" s="47"/>
      <c r="H36" s="48"/>
      <c r="I36" s="49"/>
      <c r="J36" s="55"/>
      <c r="K36" s="51">
        <f t="shared" si="6"/>
        <v>0</v>
      </c>
      <c r="L36" s="53"/>
      <c r="M36" s="43" t="s">
        <v>163</v>
      </c>
      <c r="N36" s="44"/>
      <c r="O36" s="45"/>
      <c r="P36" s="54"/>
      <c r="Q36" s="221"/>
      <c r="R36" s="222"/>
      <c r="S36" s="47"/>
      <c r="T36" s="48"/>
      <c r="U36" s="49"/>
      <c r="V36" s="55"/>
      <c r="W36" s="51">
        <f t="shared" si="7"/>
        <v>0</v>
      </c>
    </row>
    <row r="37" spans="1:23" s="26" customFormat="1" ht="131.25" customHeight="1">
      <c r="A37" s="62" t="s">
        <v>189</v>
      </c>
      <c r="B37" s="59" t="s">
        <v>97</v>
      </c>
      <c r="C37" s="59" t="s">
        <v>117</v>
      </c>
      <c r="D37" s="59" t="s">
        <v>96</v>
      </c>
      <c r="E37" s="226" t="s">
        <v>159</v>
      </c>
      <c r="F37" s="227"/>
      <c r="G37" s="223" t="s">
        <v>160</v>
      </c>
      <c r="H37" s="224"/>
      <c r="I37" s="224"/>
      <c r="J37" s="224"/>
      <c r="K37" s="225"/>
      <c r="L37" s="53"/>
      <c r="M37" s="62" t="s">
        <v>189</v>
      </c>
      <c r="N37" s="59" t="s">
        <v>97</v>
      </c>
      <c r="O37" s="59" t="s">
        <v>117</v>
      </c>
      <c r="P37" s="59" t="s">
        <v>96</v>
      </c>
      <c r="Q37" s="226" t="s">
        <v>159</v>
      </c>
      <c r="R37" s="227"/>
      <c r="S37" s="223" t="s">
        <v>160</v>
      </c>
      <c r="T37" s="224"/>
      <c r="U37" s="224"/>
      <c r="V37" s="224"/>
      <c r="W37" s="225"/>
    </row>
    <row r="38" spans="1:23" ht="50.25" customHeight="1">
      <c r="A38" s="43" t="s">
        <v>161</v>
      </c>
      <c r="B38" s="44"/>
      <c r="C38" s="45"/>
      <c r="D38" s="46"/>
      <c r="E38" s="217"/>
      <c r="F38" s="218"/>
      <c r="G38" s="47"/>
      <c r="H38" s="48"/>
      <c r="I38" s="49"/>
      <c r="J38" s="50"/>
      <c r="K38" s="51">
        <f>B38*C38*D38</f>
        <v>0</v>
      </c>
      <c r="L38" s="61"/>
      <c r="M38" s="43" t="s">
        <v>161</v>
      </c>
      <c r="N38" s="44"/>
      <c r="O38" s="45"/>
      <c r="P38" s="46"/>
      <c r="Q38" s="217"/>
      <c r="R38" s="218"/>
      <c r="S38" s="47"/>
      <c r="T38" s="48"/>
      <c r="U38" s="49"/>
      <c r="V38" s="50"/>
      <c r="W38" s="51">
        <f>N38*O38*P38</f>
        <v>0</v>
      </c>
    </row>
    <row r="39" spans="1:23" ht="57" customHeight="1">
      <c r="A39" s="43" t="s">
        <v>162</v>
      </c>
      <c r="B39" s="44"/>
      <c r="C39" s="45"/>
      <c r="D39" s="46"/>
      <c r="E39" s="217"/>
      <c r="F39" s="218"/>
      <c r="G39" s="47"/>
      <c r="H39" s="48"/>
      <c r="I39" s="49"/>
      <c r="J39" s="50"/>
      <c r="K39" s="51">
        <f t="shared" ref="K39:K41" si="8">B39*C39*D39</f>
        <v>0</v>
      </c>
      <c r="L39" s="53"/>
      <c r="M39" s="43" t="s">
        <v>162</v>
      </c>
      <c r="N39" s="44"/>
      <c r="O39" s="45"/>
      <c r="P39" s="46"/>
      <c r="Q39" s="217"/>
      <c r="R39" s="218"/>
      <c r="S39" s="47"/>
      <c r="T39" s="48"/>
      <c r="U39" s="49"/>
      <c r="V39" s="50"/>
      <c r="W39" s="51">
        <f t="shared" ref="W39:W41" si="9">N39*O39*P39</f>
        <v>0</v>
      </c>
    </row>
    <row r="40" spans="1:23" ht="80.25" customHeight="1">
      <c r="A40" s="43" t="s">
        <v>183</v>
      </c>
      <c r="B40" s="44"/>
      <c r="C40" s="45"/>
      <c r="D40" s="46"/>
      <c r="E40" s="219"/>
      <c r="F40" s="220"/>
      <c r="G40" s="47"/>
      <c r="H40" s="48"/>
      <c r="I40" s="49"/>
      <c r="J40" s="50"/>
      <c r="K40" s="51">
        <f t="shared" si="8"/>
        <v>0</v>
      </c>
      <c r="L40" s="53"/>
      <c r="M40" s="43" t="s">
        <v>183</v>
      </c>
      <c r="N40" s="44"/>
      <c r="O40" s="45"/>
      <c r="P40" s="46"/>
      <c r="Q40" s="219"/>
      <c r="R40" s="220"/>
      <c r="S40" s="47"/>
      <c r="T40" s="48"/>
      <c r="U40" s="49"/>
      <c r="V40" s="50"/>
      <c r="W40" s="51">
        <f t="shared" si="9"/>
        <v>0</v>
      </c>
    </row>
    <row r="41" spans="1:23" ht="42.75" customHeight="1">
      <c r="A41" s="43" t="s">
        <v>163</v>
      </c>
      <c r="B41" s="44"/>
      <c r="C41" s="45"/>
      <c r="D41" s="54"/>
      <c r="E41" s="221"/>
      <c r="F41" s="222"/>
      <c r="G41" s="47"/>
      <c r="H41" s="48"/>
      <c r="I41" s="49"/>
      <c r="J41" s="55"/>
      <c r="K41" s="51">
        <f t="shared" si="8"/>
        <v>0</v>
      </c>
      <c r="L41" s="53"/>
      <c r="M41" s="43" t="s">
        <v>163</v>
      </c>
      <c r="N41" s="44"/>
      <c r="O41" s="45"/>
      <c r="P41" s="54"/>
      <c r="Q41" s="221"/>
      <c r="R41" s="222"/>
      <c r="S41" s="47"/>
      <c r="T41" s="48"/>
      <c r="U41" s="49"/>
      <c r="V41" s="55"/>
      <c r="W41" s="51">
        <f t="shared" si="9"/>
        <v>0</v>
      </c>
    </row>
    <row r="42" spans="1:23" ht="16.5">
      <c r="L42" s="53"/>
    </row>
    <row r="43" spans="1:23" ht="21">
      <c r="B43" s="64"/>
      <c r="C43" s="64"/>
      <c r="D43" s="64"/>
      <c r="E43" s="64"/>
      <c r="F43" s="65"/>
      <c r="K43" s="66"/>
      <c r="L43" s="61"/>
      <c r="N43" s="64"/>
      <c r="O43" s="64"/>
      <c r="P43" s="64"/>
      <c r="Q43" s="64"/>
      <c r="R43" s="65"/>
      <c r="W43" s="66"/>
    </row>
    <row r="44" spans="1:23" ht="16.5">
      <c r="B44" s="64"/>
      <c r="C44" s="64"/>
      <c r="D44" s="64"/>
      <c r="E44" s="64"/>
      <c r="F44" s="65"/>
      <c r="K44" s="66"/>
      <c r="L44" s="53"/>
      <c r="N44" s="64"/>
      <c r="O44" s="64"/>
      <c r="P44" s="64"/>
      <c r="Q44" s="64"/>
      <c r="R44" s="65"/>
      <c r="W44" s="66"/>
    </row>
    <row r="45" spans="1:23" ht="16.5">
      <c r="B45" s="64"/>
      <c r="C45" s="64"/>
      <c r="D45" s="64"/>
      <c r="E45" s="64"/>
      <c r="F45" s="65"/>
      <c r="K45" s="66"/>
      <c r="L45" s="53"/>
      <c r="N45" s="64"/>
      <c r="O45" s="64"/>
      <c r="P45" s="64"/>
      <c r="Q45" s="64"/>
      <c r="R45" s="65"/>
      <c r="W45" s="66"/>
    </row>
    <row r="46" spans="1:23" ht="16.5">
      <c r="B46" s="64"/>
      <c r="C46" s="64"/>
      <c r="D46" s="64"/>
      <c r="E46" s="64"/>
      <c r="F46" s="65"/>
      <c r="K46" s="66"/>
      <c r="L46" s="53"/>
      <c r="N46" s="64"/>
      <c r="O46" s="64"/>
      <c r="P46" s="64"/>
      <c r="Q46" s="64"/>
      <c r="R46" s="65"/>
      <c r="W46" s="66"/>
    </row>
    <row r="47" spans="1:23" ht="16.5">
      <c r="L47" s="53"/>
    </row>
  </sheetData>
  <sheetProtection algorithmName="SHA-512" hashValue="AQB5XdogZP5/qaWrh/gbwUukeXn4IfkSyUZCPPVuk3RuZFWhyLfmjd4rCXZALKfCxB71SMiGAGm+b2y33EhaVw==" saltValue="DpYDcsdrKaHv0Ym5tppXtQ==" spinCount="100000" sheet="1" objects="1" scenarios="1"/>
  <mergeCells count="84">
    <mergeCell ref="Q40:R40"/>
    <mergeCell ref="Q41:R41"/>
    <mergeCell ref="Q36:R36"/>
    <mergeCell ref="Q37:R37"/>
    <mergeCell ref="S37:W37"/>
    <mergeCell ref="Q38:R38"/>
    <mergeCell ref="Q39:R39"/>
    <mergeCell ref="Q32:R32"/>
    <mergeCell ref="S32:W32"/>
    <mergeCell ref="Q33:R33"/>
    <mergeCell ref="Q34:R34"/>
    <mergeCell ref="Q35:R35"/>
    <mergeCell ref="S27:W27"/>
    <mergeCell ref="Q28:R28"/>
    <mergeCell ref="Q29:R29"/>
    <mergeCell ref="Q30:R30"/>
    <mergeCell ref="Q31:R31"/>
    <mergeCell ref="Q23:R23"/>
    <mergeCell ref="Q24:R24"/>
    <mergeCell ref="Q25:R25"/>
    <mergeCell ref="Q26:R26"/>
    <mergeCell ref="Q27:R27"/>
    <mergeCell ref="Q19:R19"/>
    <mergeCell ref="Q20:R20"/>
    <mergeCell ref="Q21:R21"/>
    <mergeCell ref="Q22:R22"/>
    <mergeCell ref="S22:W22"/>
    <mergeCell ref="S15:V15"/>
    <mergeCell ref="M16:W16"/>
    <mergeCell ref="Q17:R17"/>
    <mergeCell ref="S17:W17"/>
    <mergeCell ref="Q18:R18"/>
    <mergeCell ref="Q11:R11"/>
    <mergeCell ref="Q12:R12"/>
    <mergeCell ref="Q13:R13"/>
    <mergeCell ref="Q14:R14"/>
    <mergeCell ref="M15:R15"/>
    <mergeCell ref="M2:W2"/>
    <mergeCell ref="N9:R9"/>
    <mergeCell ref="S9:W9"/>
    <mergeCell ref="Q10:R10"/>
    <mergeCell ref="S10:W10"/>
    <mergeCell ref="E40:F40"/>
    <mergeCell ref="E41:F41"/>
    <mergeCell ref="E17:F17"/>
    <mergeCell ref="E18:F18"/>
    <mergeCell ref="E19:F19"/>
    <mergeCell ref="E20:F20"/>
    <mergeCell ref="E21:F21"/>
    <mergeCell ref="E22:F22"/>
    <mergeCell ref="E23:F23"/>
    <mergeCell ref="E24:F24"/>
    <mergeCell ref="E25:F25"/>
    <mergeCell ref="E26:F26"/>
    <mergeCell ref="E27:F27"/>
    <mergeCell ref="E28:F28"/>
    <mergeCell ref="E29:F29"/>
    <mergeCell ref="E35:F35"/>
    <mergeCell ref="E36:F36"/>
    <mergeCell ref="E37:F37"/>
    <mergeCell ref="E38:F38"/>
    <mergeCell ref="E39:F39"/>
    <mergeCell ref="E30:F30"/>
    <mergeCell ref="E31:F31"/>
    <mergeCell ref="E32:F32"/>
    <mergeCell ref="E33:F33"/>
    <mergeCell ref="E34:F34"/>
    <mergeCell ref="G37:K37"/>
    <mergeCell ref="G17:K17"/>
    <mergeCell ref="G22:K22"/>
    <mergeCell ref="G27:K27"/>
    <mergeCell ref="G32:K32"/>
    <mergeCell ref="A16:K16"/>
    <mergeCell ref="A2:K2"/>
    <mergeCell ref="G9:K9"/>
    <mergeCell ref="A15:F15"/>
    <mergeCell ref="G15:J15"/>
    <mergeCell ref="B9:F9"/>
    <mergeCell ref="E10:F10"/>
    <mergeCell ref="G10:K10"/>
    <mergeCell ref="E11:F11"/>
    <mergeCell ref="E12:F12"/>
    <mergeCell ref="E13:F13"/>
    <mergeCell ref="E14:F14"/>
  </mergeCells>
  <phoneticPr fontId="31"/>
  <conditionalFormatting sqref="A13">
    <cfRule type="expression" dxfId="87" priority="82">
      <formula>#REF!="×"</formula>
    </cfRule>
  </conditionalFormatting>
  <conditionalFormatting sqref="A15:A19 A21:C21">
    <cfRule type="expression" dxfId="86" priority="67">
      <formula>$F$2="×"</formula>
    </cfRule>
  </conditionalFormatting>
  <conditionalFormatting sqref="A20">
    <cfRule type="expression" dxfId="85" priority="66">
      <formula>#REF!="×"</formula>
    </cfRule>
  </conditionalFormatting>
  <conditionalFormatting sqref="A23:A24 A26:C26">
    <cfRule type="expression" dxfId="84" priority="63">
      <formula>$F$2="×"</formula>
    </cfRule>
  </conditionalFormatting>
  <conditionalFormatting sqref="A25">
    <cfRule type="expression" dxfId="83" priority="62">
      <formula>#REF!="×"</formula>
    </cfRule>
  </conditionalFormatting>
  <conditionalFormatting sqref="A28:A29 A31:C31">
    <cfRule type="expression" dxfId="82" priority="59">
      <formula>$F$2="×"</formula>
    </cfRule>
  </conditionalFormatting>
  <conditionalFormatting sqref="A30">
    <cfRule type="expression" dxfId="81" priority="58">
      <formula>#REF!="×"</formula>
    </cfRule>
  </conditionalFormatting>
  <conditionalFormatting sqref="A33:A34 A36:C36">
    <cfRule type="expression" dxfId="80" priority="55">
      <formula>$F$2="×"</formula>
    </cfRule>
  </conditionalFormatting>
  <conditionalFormatting sqref="A35">
    <cfRule type="expression" dxfId="79" priority="54">
      <formula>#REF!="×"</formula>
    </cfRule>
  </conditionalFormatting>
  <conditionalFormatting sqref="A38:A39 A41:C41">
    <cfRule type="expression" dxfId="78" priority="51">
      <formula>$F$2="×"</formula>
    </cfRule>
  </conditionalFormatting>
  <conditionalFormatting sqref="A40">
    <cfRule type="expression" dxfId="77" priority="50">
      <formula>#REF!="×"</formula>
    </cfRule>
  </conditionalFormatting>
  <conditionalFormatting sqref="A22:D22 A27:D27">
    <cfRule type="expression" dxfId="76" priority="70">
      <formula>$F$2="×"</formula>
    </cfRule>
  </conditionalFormatting>
  <conditionalFormatting sqref="A11:E12 G11:K14 B13:D13 A14:C14 E14">
    <cfRule type="expression" dxfId="75" priority="83">
      <formula>$F$2="×"</formula>
    </cfRule>
  </conditionalFormatting>
  <conditionalFormatting sqref="B18:D20">
    <cfRule type="expression" dxfId="74" priority="69">
      <formula>$F$2="×"</formula>
    </cfRule>
  </conditionalFormatting>
  <conditionalFormatting sqref="B23:D25">
    <cfRule type="expression" dxfId="73" priority="65">
      <formula>$F$2="×"</formula>
    </cfRule>
  </conditionalFormatting>
  <conditionalFormatting sqref="B28:D30">
    <cfRule type="expression" dxfId="72" priority="61">
      <formula>$F$2="×"</formula>
    </cfRule>
  </conditionalFormatting>
  <conditionalFormatting sqref="B33:D35">
    <cfRule type="expression" dxfId="71" priority="57">
      <formula>$F$2="×"</formula>
    </cfRule>
  </conditionalFormatting>
  <conditionalFormatting sqref="B38:D40">
    <cfRule type="expression" dxfId="70" priority="53">
      <formula>$F$2="×"</formula>
    </cfRule>
  </conditionalFormatting>
  <conditionalFormatting sqref="D14">
    <cfRule type="expression" dxfId="69" priority="49">
      <formula>#REF!="×"</formula>
    </cfRule>
  </conditionalFormatting>
  <conditionalFormatting sqref="D21">
    <cfRule type="expression" dxfId="68" priority="48">
      <formula>#REF!="×"</formula>
    </cfRule>
  </conditionalFormatting>
  <conditionalFormatting sqref="D26">
    <cfRule type="expression" dxfId="67" priority="47">
      <formula>#REF!="×"</formula>
    </cfRule>
  </conditionalFormatting>
  <conditionalFormatting sqref="D31">
    <cfRule type="expression" dxfId="66" priority="46">
      <formula>#REF!="×"</formula>
    </cfRule>
  </conditionalFormatting>
  <conditionalFormatting sqref="D36">
    <cfRule type="expression" dxfId="65" priority="45">
      <formula>#REF!="×"</formula>
    </cfRule>
  </conditionalFormatting>
  <conditionalFormatting sqref="D41">
    <cfRule type="expression" dxfId="64" priority="44">
      <formula>#REF!="×"</formula>
    </cfRule>
  </conditionalFormatting>
  <conditionalFormatting sqref="E18:E19 E21">
    <cfRule type="expression" dxfId="63" priority="68">
      <formula>$F$2="×"</formula>
    </cfRule>
  </conditionalFormatting>
  <conditionalFormatting sqref="E23:E24 E26">
    <cfRule type="expression" dxfId="62" priority="64">
      <formula>$F$2="×"</formula>
    </cfRule>
  </conditionalFormatting>
  <conditionalFormatting sqref="E28:E29 E31">
    <cfRule type="expression" dxfId="61" priority="60">
      <formula>$F$2="×"</formula>
    </cfRule>
  </conditionalFormatting>
  <conditionalFormatting sqref="E33:E34 E36">
    <cfRule type="expression" dxfId="60" priority="56">
      <formula>$F$2="×"</formula>
    </cfRule>
  </conditionalFormatting>
  <conditionalFormatting sqref="E38:E39 E41">
    <cfRule type="expression" dxfId="59" priority="52">
      <formula>$F$2="×"</formula>
    </cfRule>
  </conditionalFormatting>
  <conditionalFormatting sqref="G15">
    <cfRule type="expression" dxfId="58" priority="72">
      <formula>$F$2="×"</formula>
    </cfRule>
  </conditionalFormatting>
  <conditionalFormatting sqref="G18:K21">
    <cfRule type="expression" dxfId="57" priority="80">
      <formula>$F$2="×"</formula>
    </cfRule>
  </conditionalFormatting>
  <conditionalFormatting sqref="G23:K26">
    <cfRule type="expression" dxfId="56" priority="79">
      <formula>$F$2="×"</formula>
    </cfRule>
  </conditionalFormatting>
  <conditionalFormatting sqref="G28:K31">
    <cfRule type="expression" dxfId="55" priority="78">
      <formula>$F$2="×"</formula>
    </cfRule>
  </conditionalFormatting>
  <conditionalFormatting sqref="G33:K36">
    <cfRule type="expression" dxfId="54" priority="77">
      <formula>$F$2="×"</formula>
    </cfRule>
  </conditionalFormatting>
  <conditionalFormatting sqref="G38:K41">
    <cfRule type="expression" dxfId="53" priority="71">
      <formula>$F$2="×"</formula>
    </cfRule>
  </conditionalFormatting>
  <conditionalFormatting sqref="K15">
    <cfRule type="expression" dxfId="52" priority="113">
      <formula>$F$2="×"</formula>
    </cfRule>
  </conditionalFormatting>
  <conditionalFormatting sqref="L12:L16">
    <cfRule type="expression" dxfId="51" priority="43">
      <formula>$F$2="×"</formula>
    </cfRule>
  </conditionalFormatting>
  <conditionalFormatting sqref="L19:L22">
    <cfRule type="expression" dxfId="50" priority="42">
      <formula>$F$2="×"</formula>
    </cfRule>
  </conditionalFormatting>
  <conditionalFormatting sqref="L24:L27">
    <cfRule type="expression" dxfId="49" priority="41">
      <formula>$F$2="×"</formula>
    </cfRule>
  </conditionalFormatting>
  <conditionalFormatting sqref="L29:L32">
    <cfRule type="expression" dxfId="48" priority="40">
      <formula>$F$2="×"</formula>
    </cfRule>
  </conditionalFormatting>
  <conditionalFormatting sqref="L34:L37">
    <cfRule type="expression" dxfId="47" priority="39">
      <formula>$F$2="×"</formula>
    </cfRule>
  </conditionalFormatting>
  <conditionalFormatting sqref="L39:L42">
    <cfRule type="expression" dxfId="46" priority="38">
      <formula>$F$2="×"</formula>
    </cfRule>
  </conditionalFormatting>
  <conditionalFormatting sqref="L44:L47">
    <cfRule type="expression" dxfId="45" priority="37">
      <formula>$F$2="×"</formula>
    </cfRule>
  </conditionalFormatting>
  <conditionalFormatting sqref="M13">
    <cfRule type="expression" dxfId="44" priority="34">
      <formula>#REF!="×"</formula>
    </cfRule>
  </conditionalFormatting>
  <conditionalFormatting sqref="M15:M19 M21:O21">
    <cfRule type="expression" dxfId="43" priority="24">
      <formula>$F$2="×"</formula>
    </cfRule>
  </conditionalFormatting>
  <conditionalFormatting sqref="M20">
    <cfRule type="expression" dxfId="42" priority="23">
      <formula>#REF!="×"</formula>
    </cfRule>
  </conditionalFormatting>
  <conditionalFormatting sqref="M23:M24 M26:O26">
    <cfRule type="expression" dxfId="41" priority="20">
      <formula>$F$2="×"</formula>
    </cfRule>
  </conditionalFormatting>
  <conditionalFormatting sqref="M25">
    <cfRule type="expression" dxfId="40" priority="19">
      <formula>#REF!="×"</formula>
    </cfRule>
  </conditionalFormatting>
  <conditionalFormatting sqref="M28:M29 M31:O31">
    <cfRule type="expression" dxfId="39" priority="16">
      <formula>$F$2="×"</formula>
    </cfRule>
  </conditionalFormatting>
  <conditionalFormatting sqref="M30">
    <cfRule type="expression" dxfId="38" priority="15">
      <formula>#REF!="×"</formula>
    </cfRule>
  </conditionalFormatting>
  <conditionalFormatting sqref="M33:M34 M36:O36">
    <cfRule type="expression" dxfId="37" priority="12">
      <formula>$F$2="×"</formula>
    </cfRule>
  </conditionalFormatting>
  <conditionalFormatting sqref="M35">
    <cfRule type="expression" dxfId="36" priority="11">
      <formula>#REF!="×"</formula>
    </cfRule>
  </conditionalFormatting>
  <conditionalFormatting sqref="M38:M39 M41:O41">
    <cfRule type="expression" dxfId="35" priority="8">
      <formula>$F$2="×"</formula>
    </cfRule>
  </conditionalFormatting>
  <conditionalFormatting sqref="M40">
    <cfRule type="expression" dxfId="34" priority="7">
      <formula>#REF!="×"</formula>
    </cfRule>
  </conditionalFormatting>
  <conditionalFormatting sqref="M22:P22 M27:P27">
    <cfRule type="expression" dxfId="33" priority="27">
      <formula>$F$2="×"</formula>
    </cfRule>
  </conditionalFormatting>
  <conditionalFormatting sqref="M11:Q12 S11:W14 N13:P13 M14:O14 Q14">
    <cfRule type="expression" dxfId="32" priority="35">
      <formula>$F$2="×"</formula>
    </cfRule>
  </conditionalFormatting>
  <conditionalFormatting sqref="N18:P20">
    <cfRule type="expression" dxfId="31" priority="26">
      <formula>$F$2="×"</formula>
    </cfRule>
  </conditionalFormatting>
  <conditionalFormatting sqref="N23:P25">
    <cfRule type="expression" dxfId="30" priority="22">
      <formula>$F$2="×"</formula>
    </cfRule>
  </conditionalFormatting>
  <conditionalFormatting sqref="N28:P30">
    <cfRule type="expression" dxfId="29" priority="18">
      <formula>$F$2="×"</formula>
    </cfRule>
  </conditionalFormatting>
  <conditionalFormatting sqref="N33:P35">
    <cfRule type="expression" dxfId="28" priority="14">
      <formula>$F$2="×"</formula>
    </cfRule>
  </conditionalFormatting>
  <conditionalFormatting sqref="N38:P40">
    <cfRule type="expression" dxfId="27" priority="10">
      <formula>$F$2="×"</formula>
    </cfRule>
  </conditionalFormatting>
  <conditionalFormatting sqref="P14">
    <cfRule type="expression" dxfId="26" priority="6">
      <formula>#REF!="×"</formula>
    </cfRule>
  </conditionalFormatting>
  <conditionalFormatting sqref="P21">
    <cfRule type="expression" dxfId="25" priority="5">
      <formula>#REF!="×"</formula>
    </cfRule>
  </conditionalFormatting>
  <conditionalFormatting sqref="P26">
    <cfRule type="expression" dxfId="24" priority="4">
      <formula>#REF!="×"</formula>
    </cfRule>
  </conditionalFormatting>
  <conditionalFormatting sqref="P31">
    <cfRule type="expression" dxfId="23" priority="3">
      <formula>#REF!="×"</formula>
    </cfRule>
  </conditionalFormatting>
  <conditionalFormatting sqref="P36">
    <cfRule type="expression" dxfId="22" priority="2">
      <formula>#REF!="×"</formula>
    </cfRule>
  </conditionalFormatting>
  <conditionalFormatting sqref="P41">
    <cfRule type="expression" dxfId="21" priority="1">
      <formula>#REF!="×"</formula>
    </cfRule>
  </conditionalFormatting>
  <conditionalFormatting sqref="Q18:Q19 Q21">
    <cfRule type="expression" dxfId="20" priority="25">
      <formula>$F$2="×"</formula>
    </cfRule>
  </conditionalFormatting>
  <conditionalFormatting sqref="Q23:Q24 Q26">
    <cfRule type="expression" dxfId="19" priority="21">
      <formula>$F$2="×"</formula>
    </cfRule>
  </conditionalFormatting>
  <conditionalFormatting sqref="Q28:Q29 Q31">
    <cfRule type="expression" dxfId="18" priority="17">
      <formula>$F$2="×"</formula>
    </cfRule>
  </conditionalFormatting>
  <conditionalFormatting sqref="Q33:Q34 Q36">
    <cfRule type="expression" dxfId="17" priority="13">
      <formula>$F$2="×"</formula>
    </cfRule>
  </conditionalFormatting>
  <conditionalFormatting sqref="Q38:Q39 Q41">
    <cfRule type="expression" dxfId="16" priority="9">
      <formula>$F$2="×"</formula>
    </cfRule>
  </conditionalFormatting>
  <conditionalFormatting sqref="S15">
    <cfRule type="expression" dxfId="15" priority="29">
      <formula>$F$2="×"</formula>
    </cfRule>
  </conditionalFormatting>
  <conditionalFormatting sqref="S18:W21">
    <cfRule type="expression" dxfId="14" priority="33">
      <formula>$F$2="×"</formula>
    </cfRule>
  </conditionalFormatting>
  <conditionalFormatting sqref="S23:W26">
    <cfRule type="expression" dxfId="13" priority="32">
      <formula>$F$2="×"</formula>
    </cfRule>
  </conditionalFormatting>
  <conditionalFormatting sqref="S28:W31">
    <cfRule type="expression" dxfId="12" priority="31">
      <formula>$F$2="×"</formula>
    </cfRule>
  </conditionalFormatting>
  <conditionalFormatting sqref="S33:W36">
    <cfRule type="expression" dxfId="11" priority="30">
      <formula>$F$2="×"</formula>
    </cfRule>
  </conditionalFormatting>
  <conditionalFormatting sqref="S38:W41">
    <cfRule type="expression" dxfId="10" priority="28">
      <formula>$F$2="×"</formula>
    </cfRule>
  </conditionalFormatting>
  <conditionalFormatting sqref="W15">
    <cfRule type="expression" dxfId="9" priority="36">
      <formula>$F$2="×"</formula>
    </cfRule>
  </conditionalFormatting>
  <dataValidations disablePrompts="1" count="4">
    <dataValidation type="list" allowBlank="1" showInputMessage="1" showErrorMessage="1" sqref="J41 J14 J21 J26 J31 J36" xr:uid="{A36B8E0C-FE19-4476-928D-A580FFD92A32}">
      <formula1>#REF!</formula1>
    </dataValidation>
    <dataValidation type="list" allowBlank="1" showInputMessage="1" showErrorMessage="1" sqref="D22 D27 P22 P27" xr:uid="{940C33D3-A525-4328-89D2-0E50C75E030A}">
      <formula1>$M$15:$R$15</formula1>
    </dataValidation>
    <dataValidation type="list" allowBlank="1" showInputMessage="1" showErrorMessage="1" sqref="D14 D21 D26 D31 D36 D41 P14 P21 P26 P31 P36 P41" xr:uid="{B20828D4-3446-4128-9533-F031A4B56E22}">
      <formula1>"4,3,2,1,0"</formula1>
    </dataValidation>
    <dataValidation type="list" allowBlank="1" showInputMessage="1" showErrorMessage="1" sqref="V41 V14 V21 V26 V31 V36" xr:uid="{41F6853A-278C-4409-B617-77EBB2012408}">
      <formula1>#REF!</formula1>
    </dataValidation>
  </dataValidations>
  <printOptions horizontalCentered="1"/>
  <pageMargins left="0.70866141732283472" right="0.70866141732283472" top="0.74803149606299213" bottom="0.55118110236220474" header="0.31496062992125984" footer="0.31496062992125984"/>
  <pageSetup paperSize="9" scale="57" fitToHeight="0" orientation="landscape" r:id="rId1"/>
  <rowBreaks count="2" manualBreakCount="2">
    <brk id="15" max="16383" man="1"/>
    <brk id="26" max="16383" man="1"/>
  </rowBreaks>
  <colBreaks count="1" manualBreakCount="1">
    <brk id="11" max="104857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7FCF6-1FA1-43F8-94DE-B69F6A772206}">
  <sheetPr>
    <tabColor rgb="FFFF0000"/>
    <pageSetUpPr fitToPage="1"/>
  </sheetPr>
  <dimension ref="A2:K52"/>
  <sheetViews>
    <sheetView showGridLines="0" view="pageBreakPreview" zoomScale="70" zoomScaleNormal="114" zoomScaleSheetLayoutView="70" workbookViewId="0"/>
  </sheetViews>
  <sheetFormatPr defaultColWidth="8.25" defaultRowHeight="14.25"/>
  <cols>
    <col min="1" max="1" width="2.5" style="73" customWidth="1"/>
    <col min="2" max="2" width="2.625" style="73" customWidth="1"/>
    <col min="3" max="3" width="34.875" style="73" customWidth="1"/>
    <col min="4" max="4" width="4.875" style="73" customWidth="1"/>
    <col min="5" max="5" width="26.625" style="73" customWidth="1"/>
    <col min="6" max="6" width="7.375" style="73" customWidth="1"/>
    <col min="7" max="7" width="26.625" style="73" customWidth="1"/>
    <col min="8" max="8" width="7.125" style="73" customWidth="1"/>
    <col min="9" max="9" width="25" style="73" customWidth="1"/>
    <col min="10" max="10" width="3.375" style="73" customWidth="1"/>
    <col min="11" max="11" width="4.125" style="73" customWidth="1"/>
    <col min="12" max="13" width="8.25" style="73"/>
    <col min="14" max="14" width="45.625" style="73" customWidth="1"/>
    <col min="15" max="16384" width="8.25" style="73"/>
  </cols>
  <sheetData>
    <row r="2" spans="1:11" ht="21">
      <c r="A2" s="228" t="s">
        <v>148</v>
      </c>
      <c r="B2" s="228"/>
      <c r="C2" s="228"/>
      <c r="D2" s="228"/>
      <c r="E2" s="228"/>
      <c r="F2" s="228"/>
      <c r="G2" s="228"/>
      <c r="H2" s="228"/>
      <c r="I2" s="228"/>
      <c r="J2" s="228"/>
      <c r="K2" s="228"/>
    </row>
    <row r="4" spans="1:11" ht="18.75">
      <c r="B4" s="74" t="s">
        <v>144</v>
      </c>
    </row>
    <row r="5" spans="1:11" ht="8.25" customHeight="1">
      <c r="B5" s="74"/>
    </row>
    <row r="6" spans="1:11" ht="18.75">
      <c r="B6" s="74"/>
      <c r="E6" s="75" t="s">
        <v>141</v>
      </c>
      <c r="F6" s="76"/>
      <c r="G6" s="75" t="s">
        <v>147</v>
      </c>
      <c r="H6" s="77"/>
      <c r="I6" s="78" t="s">
        <v>135</v>
      </c>
    </row>
    <row r="7" spans="1:11" ht="29.25" customHeight="1">
      <c r="B7" s="74"/>
      <c r="E7" s="79">
        <v>150000</v>
      </c>
      <c r="F7" s="77" t="s">
        <v>136</v>
      </c>
      <c r="G7" s="80">
        <v>0</v>
      </c>
      <c r="H7" s="77" t="s">
        <v>137</v>
      </c>
      <c r="I7" s="81">
        <f>E7*G7</f>
        <v>0</v>
      </c>
    </row>
    <row r="9" spans="1:11" ht="18.75">
      <c r="B9" s="74" t="s">
        <v>145</v>
      </c>
    </row>
    <row r="10" spans="1:11" ht="6.75" customHeight="1">
      <c r="B10" s="82"/>
    </row>
    <row r="11" spans="1:11">
      <c r="B11" s="83"/>
      <c r="C11" s="84"/>
      <c r="D11" s="84"/>
      <c r="E11" s="84"/>
      <c r="F11" s="84"/>
      <c r="G11" s="84"/>
      <c r="H11" s="84"/>
      <c r="I11" s="84"/>
      <c r="J11" s="85"/>
    </row>
    <row r="12" spans="1:11" ht="24" customHeight="1">
      <c r="B12" s="86"/>
      <c r="C12" s="87" t="s">
        <v>190</v>
      </c>
      <c r="D12" s="88" t="s">
        <v>191</v>
      </c>
      <c r="E12" s="89"/>
      <c r="F12" s="73" t="s">
        <v>192</v>
      </c>
      <c r="J12" s="90"/>
    </row>
    <row r="13" spans="1:11" ht="25.5" customHeight="1">
      <c r="B13" s="86"/>
      <c r="C13" s="75" t="s">
        <v>149</v>
      </c>
      <c r="D13" s="77"/>
      <c r="E13" s="75" t="s">
        <v>151</v>
      </c>
      <c r="F13" s="77"/>
      <c r="G13" s="78" t="s">
        <v>135</v>
      </c>
      <c r="J13" s="90"/>
    </row>
    <row r="14" spans="1:11" ht="29.25" customHeight="1">
      <c r="B14" s="86"/>
      <c r="C14" s="91">
        <f>C17-C20</f>
        <v>0</v>
      </c>
      <c r="D14" s="77" t="s">
        <v>136</v>
      </c>
      <c r="E14" s="79">
        <v>72000</v>
      </c>
      <c r="F14" s="77" t="s">
        <v>137</v>
      </c>
      <c r="G14" s="81">
        <f>IF(AND(C14&gt;=3,C14&lt;=19),C14*E14,0)</f>
        <v>0</v>
      </c>
      <c r="J14" s="90"/>
    </row>
    <row r="15" spans="1:11">
      <c r="B15" s="86"/>
      <c r="C15" s="92"/>
      <c r="D15" s="77"/>
      <c r="E15" s="93"/>
      <c r="F15" s="77"/>
      <c r="G15" s="93"/>
      <c r="J15" s="90"/>
    </row>
    <row r="16" spans="1:11" ht="25.5" customHeight="1">
      <c r="B16" s="86"/>
      <c r="C16" s="75" t="s">
        <v>150</v>
      </c>
      <c r="D16" s="77"/>
      <c r="E16" s="75" t="s">
        <v>152</v>
      </c>
      <c r="F16" s="77"/>
      <c r="G16" s="78" t="s">
        <v>135</v>
      </c>
      <c r="J16" s="90"/>
    </row>
    <row r="17" spans="2:10" ht="29.25" customHeight="1">
      <c r="B17" s="86"/>
      <c r="C17" s="94">
        <v>0</v>
      </c>
      <c r="D17" s="77"/>
      <c r="E17" s="79">
        <v>150000</v>
      </c>
      <c r="F17" s="77" t="s">
        <v>137</v>
      </c>
      <c r="G17" s="81">
        <f>IF(AND(C14&lt;=2,1&lt;=C14),150000,0)</f>
        <v>0</v>
      </c>
      <c r="J17" s="90"/>
    </row>
    <row r="18" spans="2:10">
      <c r="B18" s="86"/>
      <c r="C18" s="92"/>
      <c r="D18" s="77"/>
      <c r="E18" s="93"/>
      <c r="F18" s="93"/>
      <c r="G18" s="93"/>
      <c r="H18" s="77"/>
      <c r="I18" s="93"/>
      <c r="J18" s="90"/>
    </row>
    <row r="19" spans="2:10" ht="48.75" customHeight="1">
      <c r="B19" s="86"/>
      <c r="C19" s="75" t="s">
        <v>138</v>
      </c>
      <c r="D19" s="77"/>
      <c r="E19" s="93"/>
      <c r="F19" s="93"/>
      <c r="G19" s="93"/>
      <c r="H19" s="77"/>
      <c r="I19" s="95"/>
      <c r="J19" s="90"/>
    </row>
    <row r="20" spans="2:10" ht="29.25" customHeight="1">
      <c r="B20" s="86"/>
      <c r="C20" s="94">
        <v>0</v>
      </c>
      <c r="I20" s="95"/>
      <c r="J20" s="90"/>
    </row>
    <row r="21" spans="2:10" ht="13.5" customHeight="1">
      <c r="B21" s="96"/>
      <c r="C21" s="97"/>
      <c r="D21" s="98"/>
      <c r="E21" s="98"/>
      <c r="F21" s="98"/>
      <c r="G21" s="98"/>
      <c r="H21" s="98"/>
      <c r="I21" s="99"/>
      <c r="J21" s="100"/>
    </row>
    <row r="22" spans="2:10" ht="3" customHeight="1">
      <c r="C22" s="92"/>
      <c r="I22" s="95"/>
    </row>
    <row r="23" spans="2:10" ht="6.75" customHeight="1">
      <c r="B23" s="82"/>
    </row>
    <row r="24" spans="2:10">
      <c r="B24" s="83"/>
      <c r="C24" s="84"/>
      <c r="D24" s="84"/>
      <c r="E24" s="84"/>
      <c r="F24" s="84"/>
      <c r="G24" s="84"/>
      <c r="H24" s="84"/>
      <c r="I24" s="84"/>
      <c r="J24" s="85"/>
    </row>
    <row r="25" spans="2:10" ht="24" customHeight="1">
      <c r="B25" s="86"/>
      <c r="C25" s="87" t="s">
        <v>193</v>
      </c>
      <c r="D25" s="88" t="s">
        <v>191</v>
      </c>
      <c r="E25" s="89"/>
      <c r="F25" s="73" t="s">
        <v>192</v>
      </c>
      <c r="J25" s="90"/>
    </row>
    <row r="26" spans="2:10" ht="25.5" customHeight="1">
      <c r="B26" s="86"/>
      <c r="C26" s="75" t="s">
        <v>149</v>
      </c>
      <c r="D26" s="77"/>
      <c r="E26" s="75" t="s">
        <v>151</v>
      </c>
      <c r="F26" s="77"/>
      <c r="G26" s="78" t="s">
        <v>135</v>
      </c>
      <c r="J26" s="90"/>
    </row>
    <row r="27" spans="2:10" ht="29.25" customHeight="1">
      <c r="B27" s="86"/>
      <c r="C27" s="91">
        <f>C30-C33</f>
        <v>0</v>
      </c>
      <c r="D27" s="77" t="s">
        <v>136</v>
      </c>
      <c r="E27" s="79">
        <v>72000</v>
      </c>
      <c r="F27" s="77" t="s">
        <v>137</v>
      </c>
      <c r="G27" s="81">
        <f>IF(AND(C27&gt;=3,C27&lt;=19),C27*E27,0)</f>
        <v>0</v>
      </c>
      <c r="J27" s="90"/>
    </row>
    <row r="28" spans="2:10">
      <c r="B28" s="86"/>
      <c r="C28" s="92"/>
      <c r="D28" s="77"/>
      <c r="E28" s="93"/>
      <c r="F28" s="77"/>
      <c r="G28" s="93"/>
      <c r="J28" s="90"/>
    </row>
    <row r="29" spans="2:10" ht="25.5" customHeight="1">
      <c r="B29" s="86"/>
      <c r="C29" s="75" t="s">
        <v>150</v>
      </c>
      <c r="D29" s="77"/>
      <c r="E29" s="75" t="s">
        <v>152</v>
      </c>
      <c r="F29" s="77"/>
      <c r="G29" s="78" t="s">
        <v>135</v>
      </c>
      <c r="J29" s="90"/>
    </row>
    <row r="30" spans="2:10" ht="29.25" customHeight="1">
      <c r="B30" s="86"/>
      <c r="C30" s="94">
        <v>0</v>
      </c>
      <c r="D30" s="77"/>
      <c r="E30" s="79">
        <v>150000</v>
      </c>
      <c r="F30" s="77" t="s">
        <v>137</v>
      </c>
      <c r="G30" s="81">
        <f>IF(AND(C27&lt;=2,1&lt;=C27),150000,0)</f>
        <v>0</v>
      </c>
      <c r="J30" s="90"/>
    </row>
    <row r="31" spans="2:10">
      <c r="B31" s="86"/>
      <c r="C31" s="92"/>
      <c r="D31" s="77"/>
      <c r="E31" s="93"/>
      <c r="F31" s="93"/>
      <c r="G31" s="93"/>
      <c r="H31" s="77"/>
      <c r="I31" s="93"/>
      <c r="J31" s="90"/>
    </row>
    <row r="32" spans="2:10" ht="48.75" customHeight="1">
      <c r="B32" s="86"/>
      <c r="C32" s="75" t="s">
        <v>138</v>
      </c>
      <c r="D32" s="77"/>
      <c r="E32" s="93"/>
      <c r="F32" s="93"/>
      <c r="G32" s="93"/>
      <c r="H32" s="77"/>
      <c r="I32" s="95"/>
      <c r="J32" s="90"/>
    </row>
    <row r="33" spans="2:10" ht="29.25" customHeight="1">
      <c r="B33" s="86"/>
      <c r="C33" s="94">
        <v>0</v>
      </c>
      <c r="I33" s="95"/>
      <c r="J33" s="90"/>
    </row>
    <row r="34" spans="2:10" ht="13.5" customHeight="1">
      <c r="B34" s="96"/>
      <c r="C34" s="97"/>
      <c r="D34" s="98"/>
      <c r="E34" s="98"/>
      <c r="F34" s="98"/>
      <c r="G34" s="98"/>
      <c r="H34" s="98"/>
      <c r="I34" s="99"/>
      <c r="J34" s="100"/>
    </row>
    <row r="35" spans="2:10" ht="3" customHeight="1">
      <c r="C35" s="92"/>
      <c r="I35" s="95"/>
    </row>
    <row r="36" spans="2:10" ht="33.75" customHeight="1">
      <c r="B36" s="74" t="s">
        <v>146</v>
      </c>
      <c r="C36" s="92"/>
      <c r="I36" s="95"/>
    </row>
    <row r="37" spans="2:10" ht="6.75" customHeight="1">
      <c r="B37" s="74"/>
      <c r="C37" s="92"/>
      <c r="I37" s="95"/>
    </row>
    <row r="38" spans="2:10" ht="18.75">
      <c r="B38" s="74"/>
      <c r="C38" s="92"/>
      <c r="E38" s="75" t="s">
        <v>141</v>
      </c>
      <c r="F38" s="76"/>
      <c r="G38" s="75" t="s">
        <v>147</v>
      </c>
      <c r="H38" s="77"/>
      <c r="I38" s="78" t="s">
        <v>135</v>
      </c>
    </row>
    <row r="39" spans="2:10" ht="29.25" customHeight="1">
      <c r="B39" s="74"/>
      <c r="C39" s="92"/>
      <c r="E39" s="79">
        <v>228000</v>
      </c>
      <c r="F39" s="77" t="s">
        <v>136</v>
      </c>
      <c r="G39" s="80">
        <v>0</v>
      </c>
      <c r="H39" s="77" t="s">
        <v>137</v>
      </c>
      <c r="I39" s="81">
        <f>E39*G39</f>
        <v>0</v>
      </c>
    </row>
    <row r="40" spans="2:10" ht="15.75" customHeight="1">
      <c r="C40" s="92"/>
      <c r="I40" s="95"/>
    </row>
    <row r="41" spans="2:10" ht="18.75">
      <c r="B41" s="82" t="s">
        <v>139</v>
      </c>
      <c r="C41" s="92"/>
      <c r="I41" s="95"/>
    </row>
    <row r="42" spans="2:10" ht="8.25" customHeight="1">
      <c r="B42" s="82"/>
      <c r="C42" s="92"/>
      <c r="I42" s="95"/>
    </row>
    <row r="43" spans="2:10">
      <c r="B43" s="101"/>
      <c r="C43" s="84"/>
      <c r="D43" s="84"/>
      <c r="E43" s="84"/>
      <c r="F43" s="84"/>
      <c r="G43" s="84"/>
      <c r="H43" s="84"/>
      <c r="I43" s="84"/>
      <c r="J43" s="85"/>
    </row>
    <row r="44" spans="2:10" ht="87" customHeight="1" thickBot="1">
      <c r="B44" s="86"/>
      <c r="C44" s="102" t="s">
        <v>140</v>
      </c>
      <c r="D44" s="77"/>
      <c r="E44" s="75" t="s">
        <v>141</v>
      </c>
      <c r="F44" s="76"/>
      <c r="G44" s="75" t="s">
        <v>147</v>
      </c>
      <c r="H44" s="77"/>
      <c r="I44" s="78" t="s">
        <v>135</v>
      </c>
      <c r="J44" s="90"/>
    </row>
    <row r="45" spans="2:10" ht="29.25" customHeight="1" thickBot="1">
      <c r="B45" s="86"/>
      <c r="C45" s="103"/>
      <c r="D45" s="77" t="s">
        <v>136</v>
      </c>
      <c r="E45" s="79">
        <v>145000</v>
      </c>
      <c r="F45" s="77" t="s">
        <v>136</v>
      </c>
      <c r="G45" s="80"/>
      <c r="H45" s="77" t="s">
        <v>137</v>
      </c>
      <c r="I45" s="81">
        <f>IF(C45="○",E45*G45,0)</f>
        <v>0</v>
      </c>
      <c r="J45" s="90"/>
    </row>
    <row r="46" spans="2:10">
      <c r="B46" s="86"/>
      <c r="C46" s="92"/>
      <c r="D46" s="77"/>
      <c r="E46" s="93"/>
      <c r="F46" s="77"/>
      <c r="G46" s="93"/>
      <c r="H46" s="77"/>
      <c r="I46" s="93"/>
      <c r="J46" s="90"/>
    </row>
    <row r="47" spans="2:10" ht="90.75" customHeight="1" thickBot="1">
      <c r="B47" s="86"/>
      <c r="C47" s="102" t="s">
        <v>142</v>
      </c>
      <c r="D47" s="77"/>
      <c r="E47" s="75" t="s">
        <v>141</v>
      </c>
      <c r="F47" s="77"/>
      <c r="G47" s="75" t="s">
        <v>147</v>
      </c>
      <c r="H47" s="77"/>
      <c r="I47" s="78" t="s">
        <v>135</v>
      </c>
      <c r="J47" s="90"/>
    </row>
    <row r="48" spans="2:10" ht="29.25" customHeight="1" thickBot="1">
      <c r="B48" s="86"/>
      <c r="C48" s="103"/>
      <c r="D48" s="77" t="s">
        <v>136</v>
      </c>
      <c r="E48" s="79">
        <v>105000</v>
      </c>
      <c r="F48" s="77" t="s">
        <v>136</v>
      </c>
      <c r="G48" s="80"/>
      <c r="H48" s="77" t="s">
        <v>137</v>
      </c>
      <c r="I48" s="81">
        <f>IF(C48="○",E48*G48,0)</f>
        <v>0</v>
      </c>
      <c r="J48" s="90"/>
    </row>
    <row r="49" spans="2:10">
      <c r="B49" s="86"/>
      <c r="C49" s="92"/>
      <c r="D49" s="77"/>
      <c r="E49" s="93"/>
      <c r="F49" s="77"/>
      <c r="G49" s="93"/>
      <c r="H49" s="77"/>
      <c r="I49" s="93"/>
      <c r="J49" s="90"/>
    </row>
    <row r="50" spans="2:10" ht="85.5" customHeight="1" thickBot="1">
      <c r="B50" s="86"/>
      <c r="C50" s="102" t="s">
        <v>143</v>
      </c>
      <c r="D50" s="77"/>
      <c r="E50" s="75" t="s">
        <v>141</v>
      </c>
      <c r="F50" s="77"/>
      <c r="G50" s="75" t="s">
        <v>147</v>
      </c>
      <c r="H50" s="77"/>
      <c r="I50" s="78" t="s">
        <v>135</v>
      </c>
      <c r="J50" s="90"/>
    </row>
    <row r="51" spans="2:10" ht="29.25" customHeight="1" thickBot="1">
      <c r="B51" s="86"/>
      <c r="C51" s="103"/>
      <c r="D51" s="77" t="s">
        <v>136</v>
      </c>
      <c r="E51" s="79">
        <v>70000</v>
      </c>
      <c r="F51" s="77" t="s">
        <v>136</v>
      </c>
      <c r="G51" s="80"/>
      <c r="H51" s="77" t="s">
        <v>137</v>
      </c>
      <c r="I51" s="81">
        <f>IF(C51="○",E51*G51,0)</f>
        <v>0</v>
      </c>
      <c r="J51" s="90"/>
    </row>
    <row r="52" spans="2:10" ht="18.75">
      <c r="B52" s="96"/>
      <c r="C52" s="104" t="str">
        <f>IF(COUNTIF(C45:C51,"○")&gt;=2,"〇は一つしか選択できません","")</f>
        <v/>
      </c>
      <c r="D52" s="98"/>
      <c r="E52" s="98"/>
      <c r="F52" s="98"/>
      <c r="G52" s="98"/>
      <c r="H52" s="98"/>
      <c r="I52" s="105"/>
      <c r="J52" s="100"/>
    </row>
  </sheetData>
  <sheetProtection algorithmName="SHA-512" hashValue="uNrviNsaOv96tv1AuTgjSYOLRkXxdBSJfjykDDqXP3UVKnCUGY57gxH3kBUnqaSWyuZJbBD4oc6qYBvAqH5zjA==" saltValue="yNl6ypTBd0HtZhl0BRaVtw==" spinCount="100000" sheet="1" objects="1" scenarios="1"/>
  <mergeCells count="1">
    <mergeCell ref="A2:K2"/>
  </mergeCells>
  <phoneticPr fontId="31"/>
  <conditionalFormatting sqref="C45 C48 C51">
    <cfRule type="expression" dxfId="8" priority="2">
      <formula>COUNTIF($C$45:$C$51,"○")&gt;=2</formula>
    </cfRule>
  </conditionalFormatting>
  <conditionalFormatting sqref="C45">
    <cfRule type="containsBlanks" dxfId="7" priority="1">
      <formula>LEN(TRIM(C45))=0</formula>
    </cfRule>
    <cfRule type="containsBlanks" dxfId="6" priority="5">
      <formula>LEN(TRIM(C45))=0</formula>
    </cfRule>
  </conditionalFormatting>
  <conditionalFormatting sqref="C48">
    <cfRule type="containsBlanks" dxfId="5" priority="4">
      <formula>LEN(TRIM(C48))=0</formula>
    </cfRule>
  </conditionalFormatting>
  <conditionalFormatting sqref="C51">
    <cfRule type="containsBlanks" dxfId="4" priority="3">
      <formula>LEN(TRIM(C51))=0</formula>
    </cfRule>
  </conditionalFormatting>
  <dataValidations disablePrompts="1" count="1">
    <dataValidation type="list" showInputMessage="1" showErrorMessage="1" sqref="C51 C48 C45" xr:uid="{7DEA5FFF-8D55-479E-87E0-15382BC8749B}">
      <formula1>"○,"</formula1>
    </dataValidation>
  </dataValidations>
  <printOptions horizontalCentered="1"/>
  <pageMargins left="0.25" right="0.25" top="0.75" bottom="0.75" header="0.3" footer="0.3"/>
  <pageSetup paperSize="9"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71859-D1C3-4FB0-91D1-87EDC0299AF1}">
  <sheetPr>
    <tabColor rgb="FF002060"/>
  </sheetPr>
  <dimension ref="A1:Q44"/>
  <sheetViews>
    <sheetView view="pageBreakPreview" zoomScale="70" zoomScaleNormal="100" zoomScaleSheetLayoutView="70" workbookViewId="0"/>
  </sheetViews>
  <sheetFormatPr defaultRowHeight="14.25"/>
  <cols>
    <col min="1" max="1" width="11" style="109" customWidth="1"/>
    <col min="2" max="2" width="34.25" style="109" customWidth="1"/>
    <col min="3" max="3" width="19.25" style="109" bestFit="1" customWidth="1"/>
    <col min="4" max="4" width="14.25" style="109" customWidth="1"/>
    <col min="5" max="5" width="7.875" style="109" customWidth="1"/>
    <col min="6" max="6" width="15" style="109" customWidth="1"/>
    <col min="7" max="7" width="17" style="109" customWidth="1"/>
    <col min="8" max="8" width="23.5" style="109" customWidth="1"/>
    <col min="9" max="9" width="1.875" style="122" customWidth="1"/>
    <col min="10" max="10" width="8.125" style="109" customWidth="1"/>
    <col min="11" max="11" width="34.25" style="109" customWidth="1"/>
    <col min="12" max="12" width="19.25" style="109" bestFit="1" customWidth="1"/>
    <col min="13" max="13" width="14.25" style="109" customWidth="1"/>
    <col min="14" max="14" width="7.875" style="109" customWidth="1"/>
    <col min="15" max="15" width="15" style="109" customWidth="1"/>
    <col min="16" max="16" width="17" style="109" customWidth="1"/>
    <col min="17" max="17" width="23.5" style="109" customWidth="1"/>
    <col min="18" max="16384" width="9" style="109"/>
  </cols>
  <sheetData>
    <row r="1" spans="1:17" ht="16.5">
      <c r="A1" s="106" t="s">
        <v>134</v>
      </c>
      <c r="B1" s="107"/>
      <c r="C1" s="107"/>
      <c r="D1" s="107"/>
      <c r="E1" s="107"/>
      <c r="F1" s="107"/>
      <c r="G1" s="107"/>
      <c r="H1" s="107"/>
      <c r="I1" s="108"/>
      <c r="J1" s="106" t="s">
        <v>134</v>
      </c>
      <c r="K1" s="107"/>
      <c r="L1" s="107"/>
      <c r="M1" s="107"/>
      <c r="N1" s="107"/>
      <c r="O1" s="107"/>
      <c r="P1" s="107"/>
      <c r="Q1" s="107"/>
    </row>
    <row r="3" spans="1:17" ht="57">
      <c r="A3" s="110" t="s">
        <v>114</v>
      </c>
      <c r="B3" s="110" t="s">
        <v>121</v>
      </c>
      <c r="C3" s="110" t="s">
        <v>154</v>
      </c>
      <c r="D3" s="110" t="s">
        <v>124</v>
      </c>
      <c r="E3" s="110" t="s">
        <v>133</v>
      </c>
      <c r="F3" s="110" t="s">
        <v>123</v>
      </c>
      <c r="G3" s="111" t="s">
        <v>119</v>
      </c>
      <c r="H3" s="111" t="s">
        <v>120</v>
      </c>
      <c r="I3" s="112"/>
      <c r="J3" s="110" t="s">
        <v>114</v>
      </c>
      <c r="K3" s="110" t="s">
        <v>121</v>
      </c>
      <c r="L3" s="110" t="s">
        <v>154</v>
      </c>
      <c r="M3" s="110" t="s">
        <v>124</v>
      </c>
      <c r="N3" s="110" t="s">
        <v>133</v>
      </c>
      <c r="O3" s="110" t="s">
        <v>123</v>
      </c>
      <c r="P3" s="111" t="s">
        <v>119</v>
      </c>
      <c r="Q3" s="111" t="s">
        <v>120</v>
      </c>
    </row>
    <row r="4" spans="1:17" ht="21" customHeight="1">
      <c r="A4" s="113"/>
      <c r="B4" s="229" t="s">
        <v>112</v>
      </c>
      <c r="C4" s="230"/>
      <c r="D4" s="230"/>
      <c r="E4" s="231"/>
      <c r="F4" s="114">
        <f>SUM(F5:F33)</f>
        <v>300000</v>
      </c>
      <c r="G4" s="115"/>
      <c r="H4" s="115"/>
      <c r="I4" s="116"/>
      <c r="J4" s="113"/>
      <c r="K4" s="229" t="s">
        <v>112</v>
      </c>
      <c r="L4" s="230"/>
      <c r="M4" s="230"/>
      <c r="N4" s="231"/>
      <c r="O4" s="114">
        <f>SUM(O5:O33)</f>
        <v>600000</v>
      </c>
      <c r="P4" s="115"/>
      <c r="Q4" s="115"/>
    </row>
    <row r="5" spans="1:17" ht="21" customHeight="1">
      <c r="A5" s="117">
        <f>COUNTA($B$5:$B$33)</f>
        <v>2</v>
      </c>
      <c r="B5" s="123" t="s">
        <v>115</v>
      </c>
      <c r="C5" s="123">
        <v>2839999999</v>
      </c>
      <c r="D5" s="123" t="s">
        <v>128</v>
      </c>
      <c r="E5" s="127"/>
      <c r="F5" s="128">
        <v>150000</v>
      </c>
      <c r="G5" s="129"/>
      <c r="H5" s="129"/>
      <c r="I5" s="118"/>
      <c r="J5" s="117">
        <f>COUNTA($K$5:$K$33)</f>
        <v>4</v>
      </c>
      <c r="K5" s="139" t="s">
        <v>115</v>
      </c>
      <c r="L5" s="139"/>
      <c r="M5" s="139" t="s">
        <v>128</v>
      </c>
      <c r="N5" s="140"/>
      <c r="O5" s="141">
        <v>150000</v>
      </c>
      <c r="P5" s="142" t="s">
        <v>166</v>
      </c>
      <c r="Q5" s="142"/>
    </row>
    <row r="6" spans="1:17" ht="21" customHeight="1">
      <c r="B6" s="124" t="s">
        <v>115</v>
      </c>
      <c r="C6" s="124">
        <v>2839999998</v>
      </c>
      <c r="D6" s="124" t="s">
        <v>128</v>
      </c>
      <c r="E6" s="130"/>
      <c r="F6" s="131">
        <v>150000</v>
      </c>
      <c r="G6" s="132"/>
      <c r="H6" s="132"/>
      <c r="I6" s="119"/>
      <c r="K6" s="143" t="s">
        <v>115</v>
      </c>
      <c r="L6" s="143"/>
      <c r="M6" s="143" t="s">
        <v>128</v>
      </c>
      <c r="N6" s="144"/>
      <c r="O6" s="145">
        <v>150000</v>
      </c>
      <c r="P6" s="146" t="s">
        <v>166</v>
      </c>
      <c r="Q6" s="146"/>
    </row>
    <row r="7" spans="1:17" ht="21" customHeight="1">
      <c r="B7" s="125"/>
      <c r="C7" s="125"/>
      <c r="D7" s="125"/>
      <c r="E7" s="133"/>
      <c r="F7" s="134"/>
      <c r="G7" s="135"/>
      <c r="H7" s="135"/>
      <c r="I7" s="119"/>
      <c r="K7" s="143" t="s">
        <v>115</v>
      </c>
      <c r="L7" s="143"/>
      <c r="M7" s="143" t="s">
        <v>128</v>
      </c>
      <c r="N7" s="144"/>
      <c r="O7" s="145">
        <v>150000</v>
      </c>
      <c r="P7" s="146" t="s">
        <v>166</v>
      </c>
      <c r="Q7" s="146"/>
    </row>
    <row r="8" spans="1:17" ht="21" customHeight="1">
      <c r="B8" s="124"/>
      <c r="C8" s="124"/>
      <c r="D8" s="124"/>
      <c r="E8" s="130"/>
      <c r="F8" s="131"/>
      <c r="G8" s="132"/>
      <c r="H8" s="132"/>
      <c r="I8" s="119"/>
      <c r="K8" s="143" t="s">
        <v>115</v>
      </c>
      <c r="L8" s="143"/>
      <c r="M8" s="143" t="s">
        <v>128</v>
      </c>
      <c r="N8" s="144"/>
      <c r="O8" s="145">
        <v>150000</v>
      </c>
      <c r="P8" s="146"/>
      <c r="Q8" s="146" t="s">
        <v>166</v>
      </c>
    </row>
    <row r="9" spans="1:17" ht="21" customHeight="1">
      <c r="B9" s="124"/>
      <c r="C9" s="124"/>
      <c r="D9" s="124"/>
      <c r="E9" s="130"/>
      <c r="F9" s="131"/>
      <c r="G9" s="132"/>
      <c r="H9" s="132"/>
      <c r="I9" s="119"/>
      <c r="K9" s="143"/>
      <c r="L9" s="143"/>
      <c r="M9" s="143"/>
      <c r="N9" s="144"/>
      <c r="O9" s="145"/>
      <c r="P9" s="146"/>
      <c r="Q9" s="146"/>
    </row>
    <row r="10" spans="1:17" ht="21" customHeight="1">
      <c r="B10" s="124"/>
      <c r="C10" s="124"/>
      <c r="D10" s="124"/>
      <c r="E10" s="130"/>
      <c r="F10" s="131"/>
      <c r="G10" s="132"/>
      <c r="H10" s="132"/>
      <c r="I10" s="119"/>
      <c r="K10" s="143"/>
      <c r="L10" s="143"/>
      <c r="M10" s="143"/>
      <c r="N10" s="144"/>
      <c r="O10" s="145"/>
      <c r="P10" s="146"/>
      <c r="Q10" s="146"/>
    </row>
    <row r="11" spans="1:17" ht="21" customHeight="1">
      <c r="B11" s="124"/>
      <c r="C11" s="124"/>
      <c r="D11" s="124"/>
      <c r="E11" s="130"/>
      <c r="F11" s="131"/>
      <c r="G11" s="132"/>
      <c r="H11" s="132"/>
      <c r="I11" s="119"/>
      <c r="K11" s="143"/>
      <c r="L11" s="143"/>
      <c r="M11" s="143"/>
      <c r="N11" s="144"/>
      <c r="O11" s="145"/>
      <c r="P11" s="146"/>
      <c r="Q11" s="146"/>
    </row>
    <row r="12" spans="1:17" ht="21" customHeight="1">
      <c r="B12" s="124"/>
      <c r="C12" s="124"/>
      <c r="D12" s="124"/>
      <c r="E12" s="130"/>
      <c r="F12" s="131"/>
      <c r="G12" s="132"/>
      <c r="H12" s="132"/>
      <c r="I12" s="119"/>
      <c r="K12" s="143"/>
      <c r="L12" s="143"/>
      <c r="M12" s="143"/>
      <c r="N12" s="144"/>
      <c r="O12" s="145"/>
      <c r="P12" s="146"/>
      <c r="Q12" s="146"/>
    </row>
    <row r="13" spans="1:17" ht="21" customHeight="1">
      <c r="B13" s="124"/>
      <c r="C13" s="124"/>
      <c r="D13" s="124"/>
      <c r="E13" s="130"/>
      <c r="F13" s="131"/>
      <c r="G13" s="132"/>
      <c r="H13" s="132"/>
      <c r="I13" s="119"/>
      <c r="K13" s="143"/>
      <c r="L13" s="143"/>
      <c r="M13" s="143"/>
      <c r="N13" s="144"/>
      <c r="O13" s="145"/>
      <c r="P13" s="146"/>
      <c r="Q13" s="146"/>
    </row>
    <row r="14" spans="1:17" ht="21" customHeight="1">
      <c r="B14" s="124"/>
      <c r="C14" s="124"/>
      <c r="D14" s="124"/>
      <c r="E14" s="130"/>
      <c r="F14" s="131"/>
      <c r="G14" s="132"/>
      <c r="H14" s="132"/>
      <c r="I14" s="119"/>
      <c r="K14" s="143"/>
      <c r="L14" s="143"/>
      <c r="M14" s="143"/>
      <c r="N14" s="144"/>
      <c r="O14" s="145"/>
      <c r="P14" s="146"/>
      <c r="Q14" s="146"/>
    </row>
    <row r="15" spans="1:17" ht="21" customHeight="1">
      <c r="B15" s="124"/>
      <c r="C15" s="124"/>
      <c r="D15" s="124"/>
      <c r="E15" s="130"/>
      <c r="F15" s="131"/>
      <c r="G15" s="132"/>
      <c r="H15" s="132"/>
      <c r="I15" s="119"/>
      <c r="K15" s="143"/>
      <c r="L15" s="143"/>
      <c r="M15" s="143"/>
      <c r="N15" s="144"/>
      <c r="O15" s="145"/>
      <c r="P15" s="146"/>
      <c r="Q15" s="146"/>
    </row>
    <row r="16" spans="1:17" ht="21" customHeight="1">
      <c r="B16" s="124"/>
      <c r="C16" s="124"/>
      <c r="D16" s="124"/>
      <c r="E16" s="130"/>
      <c r="F16" s="131"/>
      <c r="G16" s="132"/>
      <c r="H16" s="132"/>
      <c r="I16" s="119"/>
      <c r="K16" s="143"/>
      <c r="L16" s="143"/>
      <c r="M16" s="143"/>
      <c r="N16" s="144"/>
      <c r="O16" s="145"/>
      <c r="P16" s="146"/>
      <c r="Q16" s="146"/>
    </row>
    <row r="17" spans="2:17" ht="21" customHeight="1">
      <c r="B17" s="124"/>
      <c r="C17" s="124"/>
      <c r="D17" s="124"/>
      <c r="E17" s="130"/>
      <c r="F17" s="131"/>
      <c r="G17" s="132"/>
      <c r="H17" s="132"/>
      <c r="I17" s="119"/>
      <c r="K17" s="143"/>
      <c r="L17" s="143"/>
      <c r="M17" s="143"/>
      <c r="N17" s="144"/>
      <c r="O17" s="145"/>
      <c r="P17" s="146"/>
      <c r="Q17" s="146"/>
    </row>
    <row r="18" spans="2:17" ht="21" customHeight="1">
      <c r="B18" s="124"/>
      <c r="C18" s="124"/>
      <c r="D18" s="124"/>
      <c r="E18" s="130"/>
      <c r="F18" s="131"/>
      <c r="G18" s="132"/>
      <c r="H18" s="132"/>
      <c r="I18" s="119"/>
      <c r="K18" s="143"/>
      <c r="L18" s="143"/>
      <c r="M18" s="143"/>
      <c r="N18" s="144"/>
      <c r="O18" s="145"/>
      <c r="P18" s="146"/>
      <c r="Q18" s="146"/>
    </row>
    <row r="19" spans="2:17" ht="21" customHeight="1">
      <c r="B19" s="124"/>
      <c r="C19" s="124"/>
      <c r="D19" s="124"/>
      <c r="E19" s="130"/>
      <c r="F19" s="131"/>
      <c r="G19" s="132"/>
      <c r="H19" s="132"/>
      <c r="I19" s="119"/>
      <c r="K19" s="143"/>
      <c r="L19" s="143"/>
      <c r="M19" s="143"/>
      <c r="N19" s="144"/>
      <c r="O19" s="145"/>
      <c r="P19" s="146"/>
      <c r="Q19" s="146"/>
    </row>
    <row r="20" spans="2:17" ht="21" customHeight="1">
      <c r="B20" s="124"/>
      <c r="C20" s="124"/>
      <c r="D20" s="124"/>
      <c r="E20" s="130"/>
      <c r="F20" s="131"/>
      <c r="G20" s="132"/>
      <c r="H20" s="132"/>
      <c r="I20" s="119"/>
      <c r="K20" s="143"/>
      <c r="L20" s="143"/>
      <c r="M20" s="143"/>
      <c r="N20" s="144"/>
      <c r="O20" s="145"/>
      <c r="P20" s="146"/>
      <c r="Q20" s="146"/>
    </row>
    <row r="21" spans="2:17" ht="21" customHeight="1">
      <c r="B21" s="124"/>
      <c r="C21" s="124"/>
      <c r="D21" s="124"/>
      <c r="E21" s="130"/>
      <c r="F21" s="131"/>
      <c r="G21" s="132"/>
      <c r="H21" s="132"/>
      <c r="I21" s="119"/>
      <c r="K21" s="143"/>
      <c r="L21" s="143"/>
      <c r="M21" s="143"/>
      <c r="N21" s="144"/>
      <c r="O21" s="145"/>
      <c r="P21" s="146"/>
      <c r="Q21" s="146"/>
    </row>
    <row r="22" spans="2:17" ht="21" customHeight="1">
      <c r="B22" s="124"/>
      <c r="C22" s="124"/>
      <c r="D22" s="124"/>
      <c r="E22" s="130"/>
      <c r="F22" s="131"/>
      <c r="G22" s="132"/>
      <c r="H22" s="132"/>
      <c r="I22" s="119"/>
      <c r="K22" s="143"/>
      <c r="L22" s="143"/>
      <c r="M22" s="143"/>
      <c r="N22" s="144"/>
      <c r="O22" s="145"/>
      <c r="P22" s="146"/>
      <c r="Q22" s="146"/>
    </row>
    <row r="23" spans="2:17" ht="21" customHeight="1">
      <c r="B23" s="124"/>
      <c r="C23" s="124"/>
      <c r="D23" s="124"/>
      <c r="E23" s="130"/>
      <c r="F23" s="131"/>
      <c r="G23" s="132"/>
      <c r="H23" s="132"/>
      <c r="I23" s="119"/>
      <c r="K23" s="143"/>
      <c r="L23" s="143"/>
      <c r="M23" s="143"/>
      <c r="N23" s="144"/>
      <c r="O23" s="145"/>
      <c r="P23" s="146"/>
      <c r="Q23" s="146"/>
    </row>
    <row r="24" spans="2:17" ht="21" customHeight="1">
      <c r="B24" s="124"/>
      <c r="C24" s="124"/>
      <c r="D24" s="124"/>
      <c r="E24" s="130"/>
      <c r="F24" s="131"/>
      <c r="G24" s="132"/>
      <c r="H24" s="132"/>
      <c r="I24" s="119"/>
      <c r="K24" s="143"/>
      <c r="L24" s="143"/>
      <c r="M24" s="143"/>
      <c r="N24" s="144"/>
      <c r="O24" s="145"/>
      <c r="P24" s="146"/>
      <c r="Q24" s="146"/>
    </row>
    <row r="25" spans="2:17" ht="21" customHeight="1">
      <c r="B25" s="124"/>
      <c r="C25" s="124"/>
      <c r="D25" s="124"/>
      <c r="E25" s="130"/>
      <c r="F25" s="131"/>
      <c r="G25" s="132"/>
      <c r="H25" s="132"/>
      <c r="I25" s="119"/>
      <c r="K25" s="143"/>
      <c r="L25" s="143"/>
      <c r="M25" s="143"/>
      <c r="N25" s="144"/>
      <c r="O25" s="145"/>
      <c r="P25" s="146"/>
      <c r="Q25" s="146"/>
    </row>
    <row r="26" spans="2:17" ht="21" customHeight="1">
      <c r="B26" s="124"/>
      <c r="C26" s="124"/>
      <c r="D26" s="124"/>
      <c r="E26" s="130"/>
      <c r="F26" s="131"/>
      <c r="G26" s="132"/>
      <c r="H26" s="132"/>
      <c r="I26" s="119"/>
      <c r="K26" s="143"/>
      <c r="L26" s="143"/>
      <c r="M26" s="143"/>
      <c r="N26" s="144"/>
      <c r="O26" s="145"/>
      <c r="P26" s="146"/>
      <c r="Q26" s="146"/>
    </row>
    <row r="27" spans="2:17" ht="21" customHeight="1">
      <c r="B27" s="124"/>
      <c r="C27" s="124"/>
      <c r="D27" s="124"/>
      <c r="E27" s="130"/>
      <c r="F27" s="131"/>
      <c r="G27" s="132"/>
      <c r="H27" s="132"/>
      <c r="I27" s="119"/>
      <c r="K27" s="143"/>
      <c r="L27" s="143"/>
      <c r="M27" s="143"/>
      <c r="N27" s="144"/>
      <c r="O27" s="145"/>
      <c r="P27" s="146"/>
      <c r="Q27" s="146"/>
    </row>
    <row r="28" spans="2:17" ht="21" customHeight="1">
      <c r="B28" s="124"/>
      <c r="C28" s="124"/>
      <c r="D28" s="124"/>
      <c r="E28" s="130"/>
      <c r="F28" s="131"/>
      <c r="G28" s="132"/>
      <c r="H28" s="132"/>
      <c r="I28" s="119"/>
      <c r="K28" s="143"/>
      <c r="L28" s="143"/>
      <c r="M28" s="143"/>
      <c r="N28" s="144"/>
      <c r="O28" s="145"/>
      <c r="P28" s="146"/>
      <c r="Q28" s="146"/>
    </row>
    <row r="29" spans="2:17" ht="21" customHeight="1">
      <c r="B29" s="124"/>
      <c r="C29" s="124"/>
      <c r="D29" s="124"/>
      <c r="E29" s="130"/>
      <c r="F29" s="131"/>
      <c r="G29" s="132"/>
      <c r="H29" s="132"/>
      <c r="I29" s="119"/>
      <c r="K29" s="143"/>
      <c r="L29" s="143"/>
      <c r="M29" s="143"/>
      <c r="N29" s="144"/>
      <c r="O29" s="145"/>
      <c r="P29" s="146"/>
      <c r="Q29" s="146"/>
    </row>
    <row r="30" spans="2:17" ht="21" customHeight="1">
      <c r="B30" s="124"/>
      <c r="C30" s="124"/>
      <c r="D30" s="124"/>
      <c r="E30" s="130"/>
      <c r="F30" s="131"/>
      <c r="G30" s="132"/>
      <c r="H30" s="132"/>
      <c r="I30" s="119"/>
      <c r="K30" s="143"/>
      <c r="L30" s="143"/>
      <c r="M30" s="143"/>
      <c r="N30" s="144"/>
      <c r="O30" s="145"/>
      <c r="P30" s="146"/>
      <c r="Q30" s="146"/>
    </row>
    <row r="31" spans="2:17" ht="21" customHeight="1">
      <c r="B31" s="124"/>
      <c r="C31" s="124"/>
      <c r="D31" s="124"/>
      <c r="E31" s="130"/>
      <c r="F31" s="131"/>
      <c r="G31" s="132"/>
      <c r="H31" s="132"/>
      <c r="I31" s="119"/>
      <c r="K31" s="143"/>
      <c r="L31" s="143"/>
      <c r="M31" s="143"/>
      <c r="N31" s="144"/>
      <c r="O31" s="145"/>
      <c r="P31" s="146"/>
      <c r="Q31" s="146"/>
    </row>
    <row r="32" spans="2:17" ht="21" customHeight="1">
      <c r="B32" s="124"/>
      <c r="C32" s="124"/>
      <c r="D32" s="124"/>
      <c r="E32" s="130"/>
      <c r="F32" s="131"/>
      <c r="G32" s="132"/>
      <c r="H32" s="132"/>
      <c r="I32" s="119"/>
      <c r="K32" s="143"/>
      <c r="L32" s="143"/>
      <c r="M32" s="143"/>
      <c r="N32" s="144"/>
      <c r="O32" s="145"/>
      <c r="P32" s="146"/>
      <c r="Q32" s="146"/>
    </row>
    <row r="33" spans="2:17" ht="21" customHeight="1">
      <c r="B33" s="126"/>
      <c r="C33" s="126"/>
      <c r="D33" s="126"/>
      <c r="E33" s="136"/>
      <c r="F33" s="137"/>
      <c r="G33" s="138"/>
      <c r="H33" s="138"/>
      <c r="I33" s="119"/>
      <c r="K33" s="147"/>
      <c r="L33" s="147"/>
      <c r="M33" s="147"/>
      <c r="N33" s="148"/>
      <c r="O33" s="149"/>
      <c r="P33" s="150"/>
      <c r="Q33" s="150"/>
    </row>
    <row r="34" spans="2:17">
      <c r="B34" s="120"/>
      <c r="C34" s="120"/>
      <c r="D34" s="120"/>
      <c r="E34" s="120"/>
      <c r="F34" s="121"/>
      <c r="K34" s="120"/>
      <c r="L34" s="120"/>
      <c r="M34" s="120"/>
      <c r="N34" s="120"/>
      <c r="O34" s="121"/>
    </row>
    <row r="37" spans="2:17">
      <c r="D37" s="109" t="s">
        <v>125</v>
      </c>
    </row>
    <row r="39" spans="2:17">
      <c r="D39" s="109" t="s">
        <v>126</v>
      </c>
    </row>
    <row r="40" spans="2:17">
      <c r="D40" s="109" t="s">
        <v>127</v>
      </c>
    </row>
    <row r="41" spans="2:17">
      <c r="D41" s="109" t="s">
        <v>128</v>
      </c>
    </row>
    <row r="42" spans="2:17">
      <c r="D42" s="109" t="s">
        <v>129</v>
      </c>
    </row>
    <row r="43" spans="2:17">
      <c r="D43" s="109" t="s">
        <v>130</v>
      </c>
    </row>
    <row r="44" spans="2:17">
      <c r="D44" s="109" t="s">
        <v>131</v>
      </c>
    </row>
  </sheetData>
  <sheetProtection algorithmName="SHA-512" hashValue="UfC/rjPiCieZbiqjoi3LuuJwlJ5BsQoCkvd3LcbJ5qJHH98QhCbxqnCQu5GPXKdWGdTR0rsMKQ1PgpM+Hf2Z1g==" saltValue="BJz2MgmmcQJc9jT9WCj8SA==" spinCount="100000" sheet="1" objects="1" scenarios="1"/>
  <mergeCells count="2">
    <mergeCell ref="B4:E4"/>
    <mergeCell ref="K4:N4"/>
  </mergeCells>
  <phoneticPr fontId="31"/>
  <dataValidations count="5">
    <dataValidation type="list" allowBlank="1" showInputMessage="1" showErrorMessage="1" sqref="P5:Q33 G5:I33" xr:uid="{C3DE67C5-40B1-412D-90D1-56C6CCD64620}">
      <formula1>"〇,×"</formula1>
    </dataValidation>
    <dataValidation type="list" allowBlank="1" showInputMessage="1" showErrorMessage="1" sqref="M5:M33" xr:uid="{48C5B5EF-2849-4784-B30C-54E126A0E348}">
      <formula1>$K$5:$K$10</formula1>
    </dataValidation>
    <dataValidation type="custom" allowBlank="1" showInputMessage="1" showErrorMessage="1" sqref="F5:F33" xr:uid="{06A10A4E-02C2-421D-8A7B-007C57D3DDC6}">
      <formula1>MOD(F5,1000)=0</formula1>
    </dataValidation>
    <dataValidation type="list" allowBlank="1" showInputMessage="1" showErrorMessage="1" sqref="D5:D33" xr:uid="{6EA8D960-B272-4515-8000-46EE7761C9C2}">
      <formula1>$D$38:$D$43</formula1>
    </dataValidation>
    <dataValidation type="whole" imeMode="halfAlpha" allowBlank="1" showInputMessage="1" showErrorMessage="1" sqref="C5:C33" xr:uid="{567F723E-7DF3-4BD0-AE0B-82570A2F5C34}">
      <formula1>2810000000</formula1>
      <formula2>2869999999</formula2>
    </dataValidation>
  </dataValidations>
  <pageMargins left="0.7" right="0.7" top="0.75" bottom="0.75" header="0.3" footer="0.3"/>
  <pageSetup paperSize="9" scale="94" fitToHeight="0" orientation="landscape" r:id="rId1"/>
  <colBreaks count="1" manualBreakCount="1">
    <brk id="8" max="2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3949-1D17-4009-A38A-CB56B68704DD}">
  <sheetPr>
    <tabColor rgb="FF002060"/>
  </sheetPr>
  <dimension ref="A1:S35"/>
  <sheetViews>
    <sheetView view="pageBreakPreview" zoomScale="70" zoomScaleNormal="130" zoomScaleSheetLayoutView="70" workbookViewId="0"/>
  </sheetViews>
  <sheetFormatPr defaultColWidth="9" defaultRowHeight="13.5"/>
  <cols>
    <col min="1" max="1" width="37.875" style="26" customWidth="1"/>
    <col min="2" max="5" width="15.125" style="171" customWidth="1"/>
    <col min="6" max="6" width="16.5" style="171" customWidth="1"/>
    <col min="7" max="7" width="22.875" style="171" customWidth="1"/>
    <col min="8" max="8" width="19.75" style="171" customWidth="1"/>
    <col min="9" max="9" width="27.875" style="26" customWidth="1"/>
    <col min="10" max="10" width="2" style="167" customWidth="1"/>
    <col min="11" max="11" width="37.875" style="26" customWidth="1"/>
    <col min="12" max="15" width="15.125" style="171" customWidth="1"/>
    <col min="16" max="16" width="16.5" style="171" customWidth="1"/>
    <col min="17" max="17" width="23.5" style="171" customWidth="1"/>
    <col min="18" max="18" width="18.875" style="171" customWidth="1"/>
    <col min="19" max="19" width="25.625" style="26" customWidth="1"/>
    <col min="20" max="25" width="9" style="26" customWidth="1"/>
    <col min="26" max="16384" width="9" style="26"/>
  </cols>
  <sheetData>
    <row r="1" spans="1:19" ht="73.5" customHeight="1">
      <c r="A1" s="151" t="s">
        <v>194</v>
      </c>
      <c r="B1" s="232" t="s">
        <v>195</v>
      </c>
      <c r="C1" s="233"/>
      <c r="D1" s="233"/>
      <c r="E1" s="233"/>
      <c r="F1" s="233"/>
      <c r="G1" s="233"/>
      <c r="H1" s="233"/>
      <c r="I1" s="152"/>
      <c r="J1" s="153"/>
      <c r="K1" s="151" t="s">
        <v>194</v>
      </c>
      <c r="L1" s="232" t="s">
        <v>195</v>
      </c>
      <c r="M1" s="233"/>
      <c r="N1" s="233"/>
      <c r="O1" s="233"/>
      <c r="P1" s="233"/>
      <c r="Q1" s="233"/>
      <c r="R1" s="233"/>
      <c r="S1" s="152"/>
    </row>
    <row r="2" spans="1:19" ht="41.25" customHeight="1">
      <c r="A2" s="234" t="s">
        <v>107</v>
      </c>
      <c r="B2" s="235"/>
      <c r="C2" s="235"/>
      <c r="D2" s="235"/>
      <c r="E2" s="235"/>
      <c r="F2" s="235"/>
      <c r="G2" s="235"/>
      <c r="H2" s="235"/>
      <c r="I2" s="236" t="s">
        <v>53</v>
      </c>
      <c r="J2" s="154"/>
      <c r="K2" s="242" t="s">
        <v>107</v>
      </c>
      <c r="L2" s="243"/>
      <c r="M2" s="243"/>
      <c r="N2" s="243"/>
      <c r="O2" s="243"/>
      <c r="P2" s="243"/>
      <c r="Q2" s="243"/>
      <c r="R2" s="243"/>
      <c r="S2" s="236" t="s">
        <v>53</v>
      </c>
    </row>
    <row r="3" spans="1:19" ht="72.75" customHeight="1">
      <c r="A3" s="155" t="s">
        <v>111</v>
      </c>
      <c r="B3" s="59" t="s">
        <v>100</v>
      </c>
      <c r="C3" s="59" t="s">
        <v>101</v>
      </c>
      <c r="D3" s="59" t="s">
        <v>99</v>
      </c>
      <c r="E3" s="59" t="s">
        <v>102</v>
      </c>
      <c r="F3" s="59" t="s">
        <v>103</v>
      </c>
      <c r="G3" s="59" t="s">
        <v>105</v>
      </c>
      <c r="H3" s="59" t="s">
        <v>104</v>
      </c>
      <c r="I3" s="237"/>
      <c r="J3" s="156"/>
      <c r="K3" s="155" t="s">
        <v>111</v>
      </c>
      <c r="L3" s="59" t="s">
        <v>100</v>
      </c>
      <c r="M3" s="59" t="s">
        <v>101</v>
      </c>
      <c r="N3" s="59" t="s">
        <v>99</v>
      </c>
      <c r="O3" s="59" t="s">
        <v>102</v>
      </c>
      <c r="P3" s="59" t="s">
        <v>103</v>
      </c>
      <c r="Q3" s="59" t="s">
        <v>105</v>
      </c>
      <c r="R3" s="59" t="s">
        <v>104</v>
      </c>
      <c r="S3" s="237"/>
    </row>
    <row r="4" spans="1:19" ht="84.75" customHeight="1">
      <c r="A4" s="43" t="s">
        <v>196</v>
      </c>
      <c r="B4" s="45"/>
      <c r="C4" s="45"/>
      <c r="D4" s="157" t="e">
        <f>C4/B4</f>
        <v>#DIV/0!</v>
      </c>
      <c r="E4" s="158" t="e">
        <f>(D4-0.02)*B4</f>
        <v>#DIV/0!</v>
      </c>
      <c r="F4" s="159"/>
      <c r="G4" s="160"/>
      <c r="H4" s="161"/>
      <c r="I4" s="51">
        <f>F4*G4*H4</f>
        <v>0</v>
      </c>
      <c r="J4" s="162"/>
      <c r="K4" s="43" t="s">
        <v>196</v>
      </c>
      <c r="L4" s="45">
        <v>328000</v>
      </c>
      <c r="M4" s="45">
        <v>13120</v>
      </c>
      <c r="N4" s="157">
        <f>M4/L4</f>
        <v>0.04</v>
      </c>
      <c r="O4" s="158">
        <f>(N4-0.02)*L4</f>
        <v>6560</v>
      </c>
      <c r="P4" s="159">
        <v>6560</v>
      </c>
      <c r="Q4" s="160">
        <v>6</v>
      </c>
      <c r="R4" s="161">
        <v>5</v>
      </c>
      <c r="S4" s="51">
        <f>P4*Q4*R4</f>
        <v>196800</v>
      </c>
    </row>
    <row r="5" spans="1:19" ht="93.75" customHeight="1">
      <c r="A5" s="43" t="s">
        <v>197</v>
      </c>
      <c r="B5" s="45"/>
      <c r="C5" s="45"/>
      <c r="D5" s="157" t="e">
        <f>C5/B5</f>
        <v>#DIV/0!</v>
      </c>
      <c r="E5" s="158" t="e">
        <f>(D5-0.02)*B5</f>
        <v>#DIV/0!</v>
      </c>
      <c r="F5" s="159"/>
      <c r="G5" s="160"/>
      <c r="H5" s="161"/>
      <c r="I5" s="51">
        <f>F5*G5*H5</f>
        <v>0</v>
      </c>
      <c r="J5" s="162"/>
      <c r="K5" s="43" t="s">
        <v>197</v>
      </c>
      <c r="L5" s="45"/>
      <c r="M5" s="45"/>
      <c r="N5" s="157" t="e">
        <f>M5/L5</f>
        <v>#DIV/0!</v>
      </c>
      <c r="O5" s="158" t="e">
        <f>(N5-0.02)*L5</f>
        <v>#DIV/0!</v>
      </c>
      <c r="P5" s="159"/>
      <c r="Q5" s="160"/>
      <c r="R5" s="161"/>
      <c r="S5" s="51">
        <f>P5*Q5*R5</f>
        <v>0</v>
      </c>
    </row>
    <row r="6" spans="1:19" ht="90" customHeight="1">
      <c r="A6" s="43" t="s">
        <v>110</v>
      </c>
      <c r="B6" s="238"/>
      <c r="C6" s="239"/>
      <c r="D6" s="239"/>
      <c r="E6" s="239"/>
      <c r="F6" s="239"/>
      <c r="G6" s="239"/>
      <c r="H6" s="239"/>
      <c r="I6" s="163">
        <v>0</v>
      </c>
      <c r="J6" s="162"/>
      <c r="K6" s="43" t="s">
        <v>110</v>
      </c>
      <c r="L6" s="244"/>
      <c r="M6" s="245"/>
      <c r="N6" s="245"/>
      <c r="O6" s="245"/>
      <c r="P6" s="245"/>
      <c r="Q6" s="245"/>
      <c r="R6" s="245"/>
      <c r="S6" s="163">
        <v>0</v>
      </c>
    </row>
    <row r="7" spans="1:19" ht="60.75" customHeight="1">
      <c r="A7" s="240" t="s">
        <v>122</v>
      </c>
      <c r="B7" s="241"/>
      <c r="C7" s="241"/>
      <c r="D7" s="241"/>
      <c r="E7" s="241"/>
      <c r="F7" s="241"/>
      <c r="G7" s="241"/>
      <c r="H7" s="241"/>
      <c r="I7" s="241"/>
      <c r="J7" s="164"/>
      <c r="K7" s="240" t="s">
        <v>122</v>
      </c>
      <c r="L7" s="241"/>
      <c r="M7" s="241"/>
      <c r="N7" s="241"/>
      <c r="O7" s="241"/>
      <c r="P7" s="241"/>
      <c r="Q7" s="241"/>
      <c r="R7" s="241"/>
      <c r="S7" s="241"/>
    </row>
    <row r="8" spans="1:19">
      <c r="A8" s="165"/>
      <c r="B8" s="166"/>
      <c r="C8" s="166"/>
      <c r="D8" s="166"/>
      <c r="E8" s="166"/>
      <c r="F8" s="166"/>
      <c r="G8" s="166"/>
      <c r="H8" s="166"/>
      <c r="I8" s="165"/>
      <c r="K8" s="165"/>
      <c r="L8" s="166"/>
      <c r="M8" s="166"/>
      <c r="N8" s="168"/>
      <c r="O8" s="166"/>
      <c r="P8" s="166"/>
      <c r="Q8" s="166"/>
      <c r="R8" s="166"/>
      <c r="S8" s="165"/>
    </row>
    <row r="9" spans="1:19">
      <c r="A9" s="169"/>
      <c r="B9" s="166"/>
      <c r="C9" s="166"/>
      <c r="D9" s="166"/>
      <c r="E9" s="166"/>
      <c r="F9" s="166"/>
      <c r="G9" s="166"/>
      <c r="H9" s="166"/>
      <c r="I9" s="165"/>
      <c r="K9" s="170"/>
      <c r="L9" s="166"/>
      <c r="M9" s="166"/>
      <c r="N9" s="166"/>
      <c r="O9" s="166"/>
      <c r="P9" s="166"/>
      <c r="Q9" s="166"/>
      <c r="R9" s="166"/>
      <c r="S9" s="165"/>
    </row>
    <row r="10" spans="1:19">
      <c r="A10" s="165"/>
      <c r="B10" s="166"/>
      <c r="C10" s="166"/>
      <c r="D10" s="166"/>
      <c r="E10" s="166"/>
      <c r="F10" s="166"/>
      <c r="G10" s="166"/>
      <c r="H10" s="166"/>
      <c r="I10" s="165"/>
      <c r="K10" s="165"/>
      <c r="L10" s="166"/>
      <c r="M10" s="166"/>
      <c r="N10" s="166"/>
      <c r="O10" s="166"/>
      <c r="P10" s="166"/>
      <c r="Q10" s="166"/>
      <c r="R10" s="166"/>
      <c r="S10" s="165"/>
    </row>
    <row r="11" spans="1:19">
      <c r="A11" s="165"/>
      <c r="B11" s="166"/>
      <c r="C11" s="166"/>
      <c r="D11" s="166"/>
      <c r="E11" s="166"/>
      <c r="F11" s="166"/>
      <c r="G11" s="166"/>
      <c r="H11" s="166"/>
      <c r="I11" s="165"/>
      <c r="K11" s="165"/>
      <c r="L11" s="166"/>
      <c r="M11" s="166"/>
      <c r="N11" s="166"/>
      <c r="O11" s="166"/>
      <c r="P11" s="166"/>
      <c r="Q11" s="166"/>
      <c r="R11" s="166"/>
      <c r="S11" s="165"/>
    </row>
    <row r="12" spans="1:19">
      <c r="A12" s="165"/>
      <c r="B12" s="166"/>
      <c r="C12" s="166"/>
      <c r="D12" s="166"/>
      <c r="E12" s="166"/>
      <c r="F12" s="166"/>
      <c r="G12" s="166"/>
      <c r="H12" s="166"/>
      <c r="I12" s="165"/>
      <c r="K12" s="165"/>
      <c r="L12" s="166"/>
      <c r="M12" s="166"/>
      <c r="N12" s="166"/>
      <c r="O12" s="166"/>
      <c r="P12" s="166"/>
      <c r="Q12" s="166"/>
      <c r="R12" s="166"/>
      <c r="S12" s="165"/>
    </row>
    <row r="13" spans="1:19">
      <c r="A13" s="165"/>
      <c r="B13" s="166"/>
      <c r="C13" s="166"/>
      <c r="D13" s="166"/>
      <c r="E13" s="166"/>
      <c r="F13" s="166"/>
      <c r="G13" s="166"/>
      <c r="H13" s="166"/>
      <c r="I13" s="165"/>
      <c r="K13" s="165"/>
      <c r="L13" s="166"/>
      <c r="M13" s="166"/>
      <c r="N13" s="166"/>
      <c r="O13" s="166"/>
      <c r="P13" s="166"/>
      <c r="Q13" s="166"/>
      <c r="R13" s="166"/>
      <c r="S13" s="165"/>
    </row>
    <row r="14" spans="1:19">
      <c r="A14" s="165"/>
      <c r="B14" s="166"/>
      <c r="C14" s="166"/>
      <c r="D14" s="166"/>
      <c r="E14" s="166"/>
      <c r="F14" s="166"/>
      <c r="G14" s="166"/>
      <c r="H14" s="166"/>
      <c r="I14" s="165"/>
      <c r="K14" s="165"/>
      <c r="L14" s="166"/>
      <c r="M14" s="166"/>
      <c r="N14" s="166"/>
      <c r="O14" s="166"/>
      <c r="P14" s="166"/>
      <c r="Q14" s="166"/>
      <c r="R14" s="166"/>
      <c r="S14" s="165"/>
    </row>
    <row r="15" spans="1:19">
      <c r="A15" s="165"/>
      <c r="B15" s="166"/>
      <c r="C15" s="166"/>
      <c r="D15" s="166"/>
      <c r="E15" s="166"/>
      <c r="F15" s="166"/>
      <c r="G15" s="166"/>
      <c r="H15" s="166"/>
      <c r="I15" s="165"/>
      <c r="K15" s="165"/>
      <c r="L15" s="166"/>
      <c r="M15" s="166"/>
      <c r="N15" s="166"/>
      <c r="O15" s="166"/>
      <c r="P15" s="166"/>
      <c r="Q15" s="166"/>
      <c r="R15" s="166"/>
      <c r="S15" s="165"/>
    </row>
    <row r="16" spans="1:19">
      <c r="A16" s="165"/>
      <c r="B16" s="166"/>
      <c r="C16" s="166"/>
      <c r="D16" s="166"/>
      <c r="E16" s="166"/>
      <c r="F16" s="166"/>
      <c r="G16" s="166"/>
      <c r="H16" s="166"/>
      <c r="I16" s="165"/>
      <c r="K16" s="165"/>
      <c r="L16" s="166"/>
      <c r="M16" s="166"/>
      <c r="O16" s="166"/>
      <c r="P16" s="166"/>
      <c r="Q16" s="166"/>
      <c r="R16" s="166"/>
      <c r="S16" s="165"/>
    </row>
    <row r="17" spans="1:19">
      <c r="A17" s="165"/>
      <c r="B17" s="166"/>
      <c r="C17" s="166"/>
      <c r="D17" s="166"/>
      <c r="E17" s="166"/>
      <c r="F17" s="166"/>
      <c r="G17" s="166"/>
      <c r="H17" s="166"/>
      <c r="I17" s="165"/>
      <c r="K17" s="165"/>
      <c r="L17" s="166"/>
      <c r="M17" s="166"/>
      <c r="N17" s="166"/>
      <c r="O17" s="166"/>
      <c r="P17" s="166"/>
      <c r="Q17" s="166"/>
      <c r="R17" s="166"/>
      <c r="S17" s="165"/>
    </row>
    <row r="18" spans="1:19">
      <c r="A18" s="165"/>
      <c r="B18" s="166"/>
      <c r="C18" s="166"/>
      <c r="D18" s="166"/>
      <c r="E18" s="166"/>
      <c r="F18" s="166"/>
      <c r="G18" s="166"/>
      <c r="H18" s="166"/>
      <c r="I18" s="165"/>
      <c r="K18" s="165"/>
      <c r="L18" s="166"/>
      <c r="M18" s="166"/>
      <c r="N18" s="166"/>
      <c r="O18" s="166"/>
      <c r="P18" s="166"/>
      <c r="Q18" s="166"/>
      <c r="R18" s="166"/>
      <c r="S18" s="165"/>
    </row>
    <row r="19" spans="1:19">
      <c r="A19" s="165"/>
      <c r="B19" s="166"/>
      <c r="C19" s="166"/>
      <c r="D19" s="166"/>
      <c r="E19" s="166"/>
      <c r="F19" s="166"/>
      <c r="G19" s="166"/>
      <c r="H19" s="166"/>
      <c r="I19" s="165"/>
      <c r="K19" s="165"/>
      <c r="L19" s="166"/>
      <c r="M19" s="166"/>
      <c r="N19" s="166"/>
      <c r="O19" s="166"/>
      <c r="P19" s="166"/>
      <c r="Q19" s="166"/>
      <c r="R19" s="166"/>
      <c r="S19" s="165"/>
    </row>
    <row r="20" spans="1:19">
      <c r="A20" s="165"/>
      <c r="B20" s="166"/>
      <c r="C20" s="166"/>
      <c r="D20" s="166"/>
      <c r="E20" s="166"/>
      <c r="F20" s="166"/>
      <c r="G20" s="166"/>
      <c r="H20" s="166"/>
      <c r="I20" s="165"/>
      <c r="K20" s="165"/>
      <c r="L20" s="166"/>
      <c r="M20" s="166"/>
      <c r="N20" s="166"/>
      <c r="O20" s="166"/>
      <c r="P20" s="166"/>
      <c r="Q20" s="166"/>
      <c r="R20" s="166"/>
      <c r="S20" s="165"/>
    </row>
    <row r="21" spans="1:19">
      <c r="A21" s="165"/>
      <c r="B21" s="166"/>
      <c r="C21" s="166"/>
      <c r="D21" s="166"/>
      <c r="E21" s="166"/>
      <c r="F21" s="166"/>
      <c r="G21" s="166"/>
      <c r="H21" s="166"/>
      <c r="I21" s="165"/>
      <c r="K21" s="165"/>
      <c r="L21" s="166"/>
      <c r="M21" s="166"/>
      <c r="N21" s="166"/>
      <c r="O21" s="166"/>
      <c r="P21" s="166"/>
      <c r="Q21" s="166"/>
      <c r="R21" s="166"/>
      <c r="S21" s="165"/>
    </row>
    <row r="22" spans="1:19">
      <c r="A22" s="165"/>
      <c r="B22" s="166"/>
      <c r="C22" s="166"/>
      <c r="D22" s="166"/>
      <c r="E22" s="166"/>
      <c r="F22" s="166"/>
      <c r="G22" s="166"/>
      <c r="H22" s="166"/>
      <c r="I22" s="165"/>
      <c r="K22" s="165"/>
      <c r="L22" s="166"/>
      <c r="M22" s="166"/>
      <c r="N22" s="166"/>
      <c r="O22" s="166"/>
      <c r="P22" s="166"/>
      <c r="Q22" s="166"/>
      <c r="R22" s="166"/>
      <c r="S22" s="165"/>
    </row>
    <row r="23" spans="1:19">
      <c r="K23" s="165"/>
      <c r="L23" s="166"/>
      <c r="M23" s="166"/>
      <c r="N23" s="166"/>
      <c r="O23" s="166"/>
      <c r="P23" s="166"/>
      <c r="Q23" s="166"/>
      <c r="R23" s="166"/>
      <c r="S23" s="165"/>
    </row>
    <row r="29" spans="1:19" ht="17.25" thickBot="1">
      <c r="L29" s="166"/>
      <c r="M29" s="166"/>
      <c r="N29" s="166"/>
      <c r="O29" s="172" t="s">
        <v>167</v>
      </c>
      <c r="P29" s="166"/>
      <c r="Q29" s="166"/>
    </row>
    <row r="30" spans="1:19" ht="33">
      <c r="L30" s="173" t="s">
        <v>168</v>
      </c>
      <c r="M30" s="174" t="s">
        <v>169</v>
      </c>
      <c r="N30" s="175" t="s">
        <v>170</v>
      </c>
      <c r="O30" s="176" t="s">
        <v>171</v>
      </c>
      <c r="P30" s="248" t="s">
        <v>172</v>
      </c>
      <c r="Q30" s="249"/>
    </row>
    <row r="31" spans="1:19" ht="16.5">
      <c r="L31" s="177" t="s">
        <v>173</v>
      </c>
      <c r="M31" s="178">
        <v>350000</v>
      </c>
      <c r="N31" s="179">
        <v>240000</v>
      </c>
      <c r="O31" s="180">
        <f>(M31*4+N31*1)/5</f>
        <v>328000</v>
      </c>
      <c r="P31" s="250" t="s">
        <v>174</v>
      </c>
      <c r="Q31" s="251"/>
    </row>
    <row r="32" spans="1:19" ht="16.5">
      <c r="L32" s="181" t="s">
        <v>175</v>
      </c>
      <c r="M32" s="182">
        <v>14000</v>
      </c>
      <c r="N32" s="183">
        <v>9600</v>
      </c>
      <c r="O32" s="184">
        <f>(M32*4+N32*1)/5</f>
        <v>13120</v>
      </c>
      <c r="P32" s="252" t="s">
        <v>176</v>
      </c>
      <c r="Q32" s="253"/>
    </row>
    <row r="33" spans="12:17" ht="16.5">
      <c r="L33" s="181" t="s">
        <v>177</v>
      </c>
      <c r="M33" s="185">
        <f>M32/M31</f>
        <v>0.04</v>
      </c>
      <c r="N33" s="186">
        <f t="shared" ref="N33" si="0">N32/N31</f>
        <v>0.04</v>
      </c>
      <c r="O33" s="187">
        <f t="shared" ref="O33" si="1">(M33*2+N33*1)/3</f>
        <v>0.04</v>
      </c>
      <c r="P33" s="254"/>
      <c r="Q33" s="255"/>
    </row>
    <row r="34" spans="12:17" ht="16.5">
      <c r="L34" s="181" t="s">
        <v>178</v>
      </c>
      <c r="M34" s="182">
        <f>M31*M35</f>
        <v>7000</v>
      </c>
      <c r="N34" s="182">
        <f>N31*N35</f>
        <v>4800</v>
      </c>
      <c r="O34" s="184">
        <f>(M34*4+N34*1)/5</f>
        <v>6560</v>
      </c>
      <c r="P34" s="252" t="s">
        <v>179</v>
      </c>
      <c r="Q34" s="253"/>
    </row>
    <row r="35" spans="12:17" ht="17.25" thickBot="1">
      <c r="L35" s="188" t="s">
        <v>180</v>
      </c>
      <c r="M35" s="189">
        <f>M33-2%</f>
        <v>0.02</v>
      </c>
      <c r="N35" s="189">
        <f>N33-2%</f>
        <v>0.02</v>
      </c>
      <c r="O35" s="190">
        <f t="shared" ref="O35" si="2">O34/O31</f>
        <v>0.02</v>
      </c>
      <c r="P35" s="246"/>
      <c r="Q35" s="247"/>
    </row>
  </sheetData>
  <sheetProtection algorithmName="SHA-512" hashValue="qI1PkEOeNOzN2wXB6smS6/6evQR471uTjfc2LptBLZEJOTlDJd6j8y3ZsnOr9K1ftsYUYidtQUMYyAVsQpmpmg==" saltValue="Na+a3VM/fPdLS21G6t3fBw==" spinCount="100000" sheet="1" objects="1" scenarios="1"/>
  <mergeCells count="16">
    <mergeCell ref="P35:Q35"/>
    <mergeCell ref="P30:Q30"/>
    <mergeCell ref="P31:Q31"/>
    <mergeCell ref="P32:Q32"/>
    <mergeCell ref="P33:Q33"/>
    <mergeCell ref="P34:Q34"/>
    <mergeCell ref="L1:R1"/>
    <mergeCell ref="K2:R2"/>
    <mergeCell ref="S2:S3"/>
    <mergeCell ref="L6:R6"/>
    <mergeCell ref="K7:S7"/>
    <mergeCell ref="B1:H1"/>
    <mergeCell ref="A2:H2"/>
    <mergeCell ref="I2:I3"/>
    <mergeCell ref="B6:H6"/>
    <mergeCell ref="A7:I7"/>
  </mergeCells>
  <phoneticPr fontId="31"/>
  <conditionalFormatting sqref="A4:A6">
    <cfRule type="expression" dxfId="3" priority="4">
      <formula>#REF!="×"</formula>
    </cfRule>
  </conditionalFormatting>
  <conditionalFormatting sqref="B4:H5 I4:I6 B6">
    <cfRule type="expression" dxfId="2" priority="3">
      <formula>#REF!="×"</formula>
    </cfRule>
  </conditionalFormatting>
  <conditionalFormatting sqref="J4:J6">
    <cfRule type="expression" dxfId="1" priority="2">
      <formula>#REF!="×"</formula>
    </cfRule>
  </conditionalFormatting>
  <conditionalFormatting sqref="K4:R5 S4:S6 K6:L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72" fitToHeight="0" orientation="landscape" r:id="rId1"/>
  <colBreaks count="1" manualBreakCount="1">
    <brk id="9" max="21" man="1"/>
  </col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schemas.microsoft.com/office/2006/documentManagement/types"/>
    <ds:schemaRef ds:uri="9500c7e0-a8b4-4cc7-a7aa-d9d65591dd5a"/>
    <ds:schemaRef ds:uri="http://purl.org/dc/dcmitype/"/>
    <ds:schemaRef ds:uri="http://purl.org/dc/elements/1.1/"/>
    <ds:schemaRef ds:uri="http://schemas.microsoft.com/office/infopath/2007/PartnerControls"/>
    <ds:schemaRef ds:uri="http://purl.org/dc/terms/"/>
    <ds:schemaRef ds:uri="85e6e18b-26c1-4122-9e79-e6c53ac26d53"/>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【参考】集計用シート（賃上げ支援事業）</vt:lpstr>
      <vt:lpstr>【歯科】賃金改善報告（複数・法人）</vt:lpstr>
      <vt:lpstr>基準額計算シート</vt:lpstr>
      <vt:lpstr>【歯科】対象施設（複数・法人）</vt:lpstr>
      <vt:lpstr>【歯科】別紙（2％超部分）（複数・法人）</vt:lpstr>
      <vt:lpstr>都道府県リスト</vt:lpstr>
      <vt:lpstr>'【歯科】対象施設（複数・法人）'!Print_Area</vt:lpstr>
      <vt:lpstr>'【歯科】賃金改善報告（複数・法人）'!Print_Area</vt:lpstr>
      <vt:lpstr>'【歯科】別紙（2％超部分）（複数・法人）'!Print_Area</vt:lpstr>
      <vt:lpstr>基準額計算シート!Print_Area</vt:lpstr>
      <vt:lpstr>'【歯科】賃金改善報告（複数・法人）'!Print_Titles</vt:lpstr>
      <vt:lpstr>'【歯科】別紙（2％超部分）（複数・法人）'!Print_Titles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千田　啓太</cp:lastModifiedBy>
  <cp:revision>2</cp:revision>
  <cp:lastPrinted>2026-06-02T08:10:23Z</cp:lastPrinted>
  <dcterms:created xsi:type="dcterms:W3CDTF">2017-10-26T07:12:00Z</dcterms:created>
  <dcterms:modified xsi:type="dcterms:W3CDTF">2026-06-03T06:31:54Z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