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5.xml" ContentType="application/vnd.openxmlformats-officedocument.drawing+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drawings/drawing6.xml" ContentType="application/vnd.openxmlformats-officedocument.drawing+xml"/>
  <Override PartName="/xl/charts/chart107.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08.xml" ContentType="application/vnd.openxmlformats-officedocument.drawingml.chart+xml"/>
  <Override PartName="/xl/charts/style108.xml" ContentType="application/vnd.ms-office.chartstyle+xml"/>
  <Override PartName="/xl/charts/colors108.xml" ContentType="application/vnd.ms-office.chartcolorstyle+xml"/>
  <Override PartName="/xl/drawings/drawing7.xml" ContentType="application/vnd.openxmlformats-officedocument.drawing+xml"/>
  <Override PartName="/xl/charts/chart109.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0.xml" ContentType="application/vnd.openxmlformats-officedocument.drawingml.chart+xml"/>
  <Override PartName="/xl/charts/style110.xml" ContentType="application/vnd.ms-office.chartstyle+xml"/>
  <Override PartName="/xl/charts/colors110.xml" ContentType="application/vnd.ms-office.chartcolorstyle+xml"/>
  <Override PartName="/xl/drawings/drawing8.xml" ContentType="application/vnd.openxmlformats-officedocument.drawingml.chartshapes+xml"/>
  <Override PartName="/xl/charts/chart111.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2.xml" ContentType="application/vnd.openxmlformats-officedocument.drawingml.chart+xml"/>
  <Override PartName="/xl/charts/style112.xml" ContentType="application/vnd.ms-office.chartstyle+xml"/>
  <Override PartName="/xl/charts/colors1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https://arpak.sharepoint.com/sites/23950/Shared Documents/General/●マニュアル作成/"/>
    </mc:Choice>
  </mc:AlternateContent>
  <xr:revisionPtr revIDLastSave="69" documentId="13_ncr:1_{46CA5AA6-B0D9-4E4D-8C48-45D55AC62079}" xr6:coauthVersionLast="47" xr6:coauthVersionMax="47" xr10:uidLastSave="{6710BC87-9425-AE4E-AA1F-5AC244B2B948}"/>
  <bookViews>
    <workbookView xWindow="34280" yWindow="2380" windowWidth="27520" windowHeight="14500" firstSheet="5" activeTab="12" xr2:uid="{C651861D-2A22-0F4B-B140-E6338AC674E8}"/>
  </bookViews>
  <sheets>
    <sheet name="使い方・注意点" sheetId="14" r:id="rId1"/>
    <sheet name="【記入方法・例】①ひと" sheetId="15" r:id="rId2"/>
    <sheet name="①ひと" sheetId="1" r:id="rId3"/>
    <sheet name="【記入方法・例】②地理歴史・施設" sheetId="16" r:id="rId4"/>
    <sheet name="②地理歴史・施設" sheetId="2" r:id="rId5"/>
    <sheet name="【記入方法・例】③組織役員" sheetId="17" r:id="rId6"/>
    <sheet name="③組織役員" sheetId="4" r:id="rId7"/>
    <sheet name="【記入方法・例】④共同活動" sheetId="13" r:id="rId8"/>
    <sheet name="④共同活動" sheetId="3" r:id="rId9"/>
    <sheet name="【記入方法・例】⑤その他" sheetId="18" r:id="rId10"/>
    <sheet name="⑤その他" sheetId="6" r:id="rId11"/>
    <sheet name="【記入方法・例】概要版1" sheetId="19" r:id="rId12"/>
    <sheet name="概要版1" sheetId="12" r:id="rId13"/>
    <sheet name="概要版2" sheetId="21" r:id="rId14"/>
    <sheet name="集落マップ" sheetId="20" r:id="rId15"/>
  </sheets>
  <definedNames>
    <definedName name="_xlnm._FilterDatabase" localSheetId="1" hidden="1">【記入方法・例】①ひと!$J$9:$K$28</definedName>
    <definedName name="_xlnm._FilterDatabase" localSheetId="3" hidden="1">【記入方法・例】②地理歴史・施設!$F$7:$L$40</definedName>
    <definedName name="_xlnm._FilterDatabase" localSheetId="5" hidden="1">【記入方法・例】③組織役員!$L$7:$R$133</definedName>
    <definedName name="_xlnm._FilterDatabase" localSheetId="7" hidden="1">【記入方法・例】④共同活動!$F$3:$L$3</definedName>
    <definedName name="_xlnm._FilterDatabase" localSheetId="9" hidden="1">【記入方法・例】⑤その他!$I$7:$J$7</definedName>
    <definedName name="_xlnm._FilterDatabase" localSheetId="2" hidden="1">①ひと!$J$9:$K$28</definedName>
    <definedName name="_xlnm._FilterDatabase" localSheetId="4" hidden="1">②地理歴史・施設!$F$7:$L$40</definedName>
    <definedName name="_xlnm._FilterDatabase" localSheetId="6" hidden="1">③組織役員!$L$7:$R$133</definedName>
    <definedName name="_xlnm._FilterDatabase" localSheetId="8" hidden="1">④共同活動!$B$10:$C$11</definedName>
    <definedName name="_xlnm._FilterDatabase" localSheetId="10" hidden="1">⑤その他!$I$7:$J$7</definedName>
    <definedName name="_xlnm._FilterDatabase" localSheetId="13" hidden="1">概要版2!#REF!</definedName>
    <definedName name="_xlnm.Print_Area" localSheetId="1">【記入方法・例】①ひと!$B$1:$H$28</definedName>
    <definedName name="_xlnm.Print_Area" localSheetId="3">【記入方法・例】②地理歴史・施設!$B$1:$D$40</definedName>
    <definedName name="_xlnm.Print_Area" localSheetId="5">【記入方法・例】③組織役員!$B$1:$J$133</definedName>
    <definedName name="_xlnm.Print_Area" localSheetId="7">【記入方法・例】④共同活動!$A$1:$N$88</definedName>
    <definedName name="_xlnm.Print_Area" localSheetId="9">【記入方法・例】⑤その他!$B$1:$G$21</definedName>
    <definedName name="_xlnm.Print_Area" localSheetId="11">【記入方法・例】概要版1!$A$1:$R$50</definedName>
    <definedName name="_xlnm.Print_Area" localSheetId="2">①ひと!$B$1:$H$28</definedName>
    <definedName name="_xlnm.Print_Area" localSheetId="4">②地理歴史・施設!$B$1:$D$25,②地理歴史・施設!$B$27:$D$40</definedName>
    <definedName name="_xlnm.Print_Area" localSheetId="6">③組織役員!$B$1:$J$133</definedName>
    <definedName name="_xlnm.Print_Area" localSheetId="8">④共同活動!$B$1:$J$511</definedName>
    <definedName name="_xlnm.Print_Area" localSheetId="10">⑤その他!$B$1:$G$21</definedName>
    <definedName name="_xlnm.Print_Area" localSheetId="12">概要版1!$A$1:$R$48</definedName>
    <definedName name="_xlnm.Print_Area" localSheetId="13">概要版2!$B$1:$L$65</definedName>
    <definedName name="_xlnm.Print_Area" localSheetId="0">使い方・注意点!$A$1:$A$20</definedName>
    <definedName name="_xlnm.Print_Area" localSheetId="14">集落マップ!$A$1:$AQ$45</definedName>
    <definedName name="_xlnm.Print_Titles" localSheetId="8">④共同活動!$10:$11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9" l="1"/>
  <c r="D9" i="12"/>
  <c r="C9" i="12"/>
  <c r="K28" i="20"/>
  <c r="K29" i="20"/>
  <c r="K30" i="20"/>
  <c r="G67" i="20" s="1"/>
  <c r="K31" i="20"/>
  <c r="H68" i="20" s="1"/>
  <c r="K32" i="20"/>
  <c r="E69" i="20" s="1"/>
  <c r="K33" i="20"/>
  <c r="J70" i="20" s="1"/>
  <c r="K34" i="20"/>
  <c r="E71" i="20" s="1"/>
  <c r="K35" i="20"/>
  <c r="K36" i="20"/>
  <c r="F73" i="20" s="1"/>
  <c r="K37" i="20"/>
  <c r="I74" i="20" s="1"/>
  <c r="K20" i="20"/>
  <c r="F57" i="20" s="1"/>
  <c r="K21" i="20"/>
  <c r="H58" i="20" s="1"/>
  <c r="K22" i="20"/>
  <c r="J59" i="20" s="1"/>
  <c r="K23" i="20"/>
  <c r="K60" i="20" s="1"/>
  <c r="K24" i="20"/>
  <c r="G61" i="20" s="1"/>
  <c r="K25" i="20"/>
  <c r="F62" i="20" s="1"/>
  <c r="K26" i="20"/>
  <c r="E63" i="20" s="1"/>
  <c r="K27" i="20"/>
  <c r="J65" i="20"/>
  <c r="K66" i="20"/>
  <c r="J12" i="20"/>
  <c r="J11" i="20"/>
  <c r="F11" i="20"/>
  <c r="G11" i="20"/>
  <c r="H11" i="20"/>
  <c r="I11" i="20"/>
  <c r="F12" i="20"/>
  <c r="G12" i="20"/>
  <c r="H12" i="20"/>
  <c r="I12" i="20"/>
  <c r="E12" i="20"/>
  <c r="E11" i="20"/>
  <c r="G31" i="21"/>
  <c r="E13" i="21"/>
  <c r="E12" i="21"/>
  <c r="G32" i="21"/>
  <c r="G33" i="21"/>
  <c r="G34" i="21"/>
  <c r="G35" i="21"/>
  <c r="G36" i="21"/>
  <c r="G37" i="21"/>
  <c r="G38" i="21"/>
  <c r="G39" i="21"/>
  <c r="G40" i="21"/>
  <c r="G30" i="21"/>
  <c r="H31" i="21"/>
  <c r="I31" i="21"/>
  <c r="H32" i="21"/>
  <c r="I32" i="21"/>
  <c r="H24" i="21"/>
  <c r="G23" i="21"/>
  <c r="H23" i="21"/>
  <c r="G24" i="21"/>
  <c r="G25" i="21"/>
  <c r="H25" i="21"/>
  <c r="H22" i="21"/>
  <c r="G22" i="21"/>
  <c r="I29" i="13"/>
  <c r="J29" i="13"/>
  <c r="G66" i="19"/>
  <c r="G59" i="19"/>
  <c r="F5" i="20"/>
  <c r="D5" i="20"/>
  <c r="B5" i="20"/>
  <c r="E14" i="21"/>
  <c r="F5" i="21"/>
  <c r="D5" i="21"/>
  <c r="B5" i="21"/>
  <c r="E72" i="20"/>
  <c r="I68" i="20"/>
  <c r="E66" i="20"/>
  <c r="K65" i="20"/>
  <c r="H64" i="20"/>
  <c r="F60" i="20"/>
  <c r="K19" i="20"/>
  <c r="E56" i="20" s="1"/>
  <c r="K18" i="20"/>
  <c r="F55" i="20" s="1"/>
  <c r="E59" i="20" l="1"/>
  <c r="J58" i="20"/>
  <c r="G70" i="20"/>
  <c r="E55" i="20"/>
  <c r="K55" i="20"/>
  <c r="K59" i="20"/>
  <c r="H71" i="20"/>
  <c r="J69" i="20"/>
  <c r="G71" i="20"/>
  <c r="J71" i="20"/>
  <c r="F71" i="20"/>
  <c r="K70" i="20"/>
  <c r="F61" i="20"/>
  <c r="E61" i="20"/>
  <c r="I61" i="20"/>
  <c r="H61" i="20"/>
  <c r="K72" i="20"/>
  <c r="K62" i="20"/>
  <c r="J72" i="20"/>
  <c r="J62" i="20"/>
  <c r="I72" i="20"/>
  <c r="I62" i="20"/>
  <c r="H72" i="20"/>
  <c r="H62" i="20"/>
  <c r="G72" i="20"/>
  <c r="I69" i="20"/>
  <c r="G62" i="20"/>
  <c r="I58" i="20"/>
  <c r="F72" i="20"/>
  <c r="H69" i="20"/>
  <c r="E62" i="20"/>
  <c r="I71" i="20"/>
  <c r="J68" i="20"/>
  <c r="K61" i="20"/>
  <c r="G58" i="20"/>
  <c r="H74" i="20"/>
  <c r="G68" i="20"/>
  <c r="E68" i="20"/>
  <c r="F67" i="20"/>
  <c r="I65" i="20"/>
  <c r="G64" i="20"/>
  <c r="F58" i="20"/>
  <c r="F68" i="20"/>
  <c r="E58" i="20"/>
  <c r="F70" i="20"/>
  <c r="J60" i="20"/>
  <c r="E57" i="20"/>
  <c r="E70" i="20"/>
  <c r="I60" i="20"/>
  <c r="K56" i="20"/>
  <c r="K69" i="20"/>
  <c r="E67" i="20"/>
  <c r="E60" i="20"/>
  <c r="J56" i="20"/>
  <c r="E73" i="20"/>
  <c r="F64" i="20"/>
  <c r="J55" i="20"/>
  <c r="I73" i="20"/>
  <c r="J57" i="20"/>
  <c r="G74" i="20"/>
  <c r="F74" i="20"/>
  <c r="H65" i="20"/>
  <c r="E64" i="20"/>
  <c r="I55" i="20"/>
  <c r="E74" i="20"/>
  <c r="J66" i="20"/>
  <c r="G65" i="20"/>
  <c r="K63" i="20"/>
  <c r="I59" i="20"/>
  <c r="I56" i="20"/>
  <c r="H55" i="20"/>
  <c r="K73" i="20"/>
  <c r="I66" i="20"/>
  <c r="F65" i="20"/>
  <c r="J63" i="20"/>
  <c r="H59" i="20"/>
  <c r="H56" i="20"/>
  <c r="G55" i="20"/>
  <c r="J73" i="20"/>
  <c r="K67" i="20"/>
  <c r="H66" i="20"/>
  <c r="E65" i="20"/>
  <c r="I63" i="20"/>
  <c r="G59" i="20"/>
  <c r="K57" i="20"/>
  <c r="G56" i="20"/>
  <c r="G69" i="20"/>
  <c r="J67" i="20"/>
  <c r="G66" i="20"/>
  <c r="K64" i="20"/>
  <c r="H63" i="20"/>
  <c r="F59" i="20"/>
  <c r="I57" i="20"/>
  <c r="F56" i="20"/>
  <c r="K74" i="20"/>
  <c r="H73" i="20"/>
  <c r="I70" i="20"/>
  <c r="F69" i="20"/>
  <c r="I67" i="20"/>
  <c r="F66" i="20"/>
  <c r="J64" i="20"/>
  <c r="G63" i="20"/>
  <c r="H60" i="20"/>
  <c r="H57" i="20"/>
  <c r="J74" i="20"/>
  <c r="G73" i="20"/>
  <c r="K71" i="20"/>
  <c r="H70" i="20"/>
  <c r="H67" i="20"/>
  <c r="I64" i="20"/>
  <c r="F63" i="20"/>
  <c r="J61" i="20"/>
  <c r="G60" i="20"/>
  <c r="K58" i="20"/>
  <c r="G57" i="20"/>
  <c r="K68" i="20"/>
  <c r="K12" i="20"/>
  <c r="J50" i="20" s="1"/>
  <c r="K11" i="20"/>
  <c r="J49" i="20" s="1"/>
  <c r="G41" i="21"/>
  <c r="G26" i="21"/>
  <c r="I22" i="21"/>
  <c r="F50" i="20" l="1"/>
  <c r="G50" i="20"/>
  <c r="H50" i="20"/>
  <c r="I50" i="20"/>
  <c r="K50" i="20"/>
  <c r="E50" i="20"/>
  <c r="I49" i="20"/>
  <c r="F49" i="20"/>
  <c r="G49" i="20"/>
  <c r="H49" i="20"/>
  <c r="K49" i="20"/>
  <c r="E49" i="20"/>
  <c r="J128" i="4" l="1"/>
  <c r="J127" i="4"/>
  <c r="J126" i="4"/>
  <c r="J130" i="4"/>
  <c r="J131" i="4"/>
  <c r="G60" i="12" l="1"/>
  <c r="G61" i="12"/>
  <c r="G62" i="12"/>
  <c r="G59" i="12"/>
  <c r="G63" i="12" l="1"/>
  <c r="L55" i="19"/>
  <c r="L54" i="19"/>
  <c r="M16" i="19" s="1"/>
  <c r="P66" i="19"/>
  <c r="L43" i="19" s="1"/>
  <c r="L66" i="19"/>
  <c r="M43" i="19" s="1"/>
  <c r="G61" i="19"/>
  <c r="C28" i="19" s="1"/>
  <c r="G60" i="19"/>
  <c r="G62" i="19"/>
  <c r="C31" i="19" s="1"/>
  <c r="C22" i="19"/>
  <c r="M9" i="19"/>
  <c r="L9" i="19"/>
  <c r="K9" i="19"/>
  <c r="F10" i="19"/>
  <c r="E10" i="19"/>
  <c r="D10" i="19"/>
  <c r="C10" i="19"/>
  <c r="F9" i="19"/>
  <c r="E9" i="19"/>
  <c r="D9" i="19"/>
  <c r="G9" i="19" s="1"/>
  <c r="I9" i="19" s="1"/>
  <c r="C9" i="19"/>
  <c r="A1" i="15"/>
  <c r="M17" i="19"/>
  <c r="B10" i="19"/>
  <c r="B55" i="19" s="1"/>
  <c r="D4" i="19"/>
  <c r="B8" i="19" s="1"/>
  <c r="C4" i="19"/>
  <c r="B4" i="19"/>
  <c r="J130" i="17"/>
  <c r="J131" i="17"/>
  <c r="J128" i="17"/>
  <c r="J127" i="17"/>
  <c r="J126" i="17"/>
  <c r="C60" i="19" s="1"/>
  <c r="D25" i="19" s="1"/>
  <c r="D11" i="19" l="1"/>
  <c r="C11" i="19"/>
  <c r="G10" i="19"/>
  <c r="C55" i="19" s="1"/>
  <c r="C25" i="19"/>
  <c r="G63" i="19"/>
  <c r="F11" i="19"/>
  <c r="E11" i="19"/>
  <c r="M54" i="19"/>
  <c r="N54" i="19" s="1"/>
  <c r="D60" i="19"/>
  <c r="E60" i="19" s="1"/>
  <c r="F60" i="19" s="1"/>
  <c r="D55" i="19"/>
  <c r="E55" i="19" s="1"/>
  <c r="M55" i="19"/>
  <c r="N55" i="19" s="1"/>
  <c r="M66" i="19"/>
  <c r="N66" i="19" s="1"/>
  <c r="I10" i="19"/>
  <c r="I11" i="19" s="1"/>
  <c r="G11" i="19" l="1"/>
  <c r="O66" i="19"/>
  <c r="D54" i="19"/>
  <c r="E54" i="19" s="1"/>
  <c r="D3" i="18" l="1"/>
  <c r="C3" i="18"/>
  <c r="B3" i="18"/>
  <c r="D3" i="17"/>
  <c r="C3" i="17"/>
  <c r="B3" i="17"/>
  <c r="D3" i="16"/>
  <c r="C3" i="16"/>
  <c r="B3" i="16"/>
  <c r="J133" i="17"/>
  <c r="J132" i="17"/>
  <c r="J129"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C62" i="19" s="1"/>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C59" i="19" s="1"/>
  <c r="G23" i="1"/>
  <c r="G24" i="1"/>
  <c r="G25" i="1"/>
  <c r="G26" i="1"/>
  <c r="G27" i="1"/>
  <c r="G23" i="15"/>
  <c r="G24" i="15"/>
  <c r="G25" i="15"/>
  <c r="G26" i="15"/>
  <c r="G27" i="15"/>
  <c r="G21" i="15"/>
  <c r="H28" i="15"/>
  <c r="G21" i="1"/>
  <c r="H28" i="1"/>
  <c r="H27" i="15"/>
  <c r="E15" i="15"/>
  <c r="E20" i="15" s="1"/>
  <c r="H26" i="15"/>
  <c r="H25" i="15"/>
  <c r="H24" i="15"/>
  <c r="H23" i="15"/>
  <c r="H21" i="15"/>
  <c r="F15" i="15"/>
  <c r="H14" i="15"/>
  <c r="G14" i="15"/>
  <c r="H13" i="15"/>
  <c r="G13" i="15"/>
  <c r="H12" i="15"/>
  <c r="G12" i="15"/>
  <c r="H11" i="15"/>
  <c r="G11" i="15"/>
  <c r="F10" i="15"/>
  <c r="F16" i="15" s="1"/>
  <c r="E10" i="15"/>
  <c r="E16" i="15" s="1"/>
  <c r="E9" i="15"/>
  <c r="C61" i="19" l="1"/>
  <c r="C63" i="19" s="1"/>
  <c r="D62" i="19"/>
  <c r="E62" i="19" s="1"/>
  <c r="F62" i="19" s="1"/>
  <c r="D31" i="19"/>
  <c r="D22" i="19"/>
  <c r="D59" i="19"/>
  <c r="E59" i="19" s="1"/>
  <c r="F59" i="19" s="1"/>
  <c r="E22" i="15"/>
  <c r="F22" i="15"/>
  <c r="H22" i="15"/>
  <c r="H15" i="15"/>
  <c r="G16" i="15"/>
  <c r="H10" i="15"/>
  <c r="E17" i="15"/>
  <c r="F20" i="15"/>
  <c r="G20" i="15" s="1"/>
  <c r="F17" i="15"/>
  <c r="G17" i="15" s="1"/>
  <c r="E18" i="15"/>
  <c r="F18" i="15"/>
  <c r="E19" i="15"/>
  <c r="G15" i="15"/>
  <c r="F19" i="15"/>
  <c r="G19" i="15" s="1"/>
  <c r="G10" i="15"/>
  <c r="D28" i="19" l="1"/>
  <c r="D34" i="19" s="1"/>
  <c r="D61" i="19"/>
  <c r="E61" i="19" s="1"/>
  <c r="G18" i="15"/>
  <c r="G22" i="15"/>
  <c r="P65" i="12"/>
  <c r="P64" i="12"/>
  <c r="G67" i="12"/>
  <c r="J87" i="13"/>
  <c r="J86" i="13"/>
  <c r="P65" i="19" s="1"/>
  <c r="L40" i="19" s="1"/>
  <c r="J85" i="13"/>
  <c r="J84" i="13"/>
  <c r="J83" i="13"/>
  <c r="P64" i="19" s="1"/>
  <c r="L37" i="19" s="1"/>
  <c r="J82" i="13"/>
  <c r="J81" i="13"/>
  <c r="J80" i="13"/>
  <c r="P63" i="19" s="1"/>
  <c r="L34" i="19" s="1"/>
  <c r="J79" i="13"/>
  <c r="J78" i="13"/>
  <c r="J77" i="13"/>
  <c r="J76" i="13"/>
  <c r="P62" i="19" s="1"/>
  <c r="L31" i="19" s="1"/>
  <c r="J75" i="13"/>
  <c r="J74" i="13"/>
  <c r="P61" i="19" s="1"/>
  <c r="L28" i="19" s="1"/>
  <c r="J73" i="13"/>
  <c r="J72" i="13"/>
  <c r="J71" i="13"/>
  <c r="J70" i="13"/>
  <c r="J69" i="13"/>
  <c r="J68" i="13"/>
  <c r="J67" i="13"/>
  <c r="J66" i="13"/>
  <c r="J65" i="13"/>
  <c r="J64" i="13"/>
  <c r="G68" i="19" s="1"/>
  <c r="C43" i="19" s="1"/>
  <c r="J63" i="13"/>
  <c r="J62" i="13"/>
  <c r="J61" i="13"/>
  <c r="J60" i="13"/>
  <c r="J59" i="13"/>
  <c r="J58" i="13"/>
  <c r="J57" i="13"/>
  <c r="J56" i="13"/>
  <c r="J55" i="13"/>
  <c r="J54" i="13"/>
  <c r="J53" i="13"/>
  <c r="J52" i="13"/>
  <c r="J51" i="13"/>
  <c r="J50" i="13"/>
  <c r="J49" i="13"/>
  <c r="J48" i="13"/>
  <c r="J47" i="13"/>
  <c r="J46" i="13"/>
  <c r="J45" i="13"/>
  <c r="J44" i="13"/>
  <c r="J43" i="13"/>
  <c r="P60" i="19" s="1"/>
  <c r="J42" i="13"/>
  <c r="J41" i="13"/>
  <c r="J40" i="13"/>
  <c r="J39" i="13"/>
  <c r="J38" i="13"/>
  <c r="J37" i="13"/>
  <c r="J36" i="13"/>
  <c r="J35" i="13"/>
  <c r="J34" i="13"/>
  <c r="J33" i="13"/>
  <c r="J32" i="13"/>
  <c r="J31" i="13"/>
  <c r="J30" i="1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6" i="3"/>
  <c r="J415" i="3"/>
  <c r="J414" i="3"/>
  <c r="J413"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H40" i="21" s="1"/>
  <c r="J24" i="3"/>
  <c r="H39" i="21" s="1"/>
  <c r="J23" i="3"/>
  <c r="H38" i="21" s="1"/>
  <c r="J22" i="3"/>
  <c r="J21" i="3"/>
  <c r="H36" i="21" s="1"/>
  <c r="J20" i="3"/>
  <c r="H35" i="21" s="1"/>
  <c r="J19" i="3"/>
  <c r="J18" i="3"/>
  <c r="J17" i="3"/>
  <c r="J16" i="3"/>
  <c r="G68" i="12" s="1"/>
  <c r="J15" i="3"/>
  <c r="J14" i="3"/>
  <c r="J13" i="3"/>
  <c r="P60" i="12" s="1"/>
  <c r="J12" i="3"/>
  <c r="P59" i="12" s="1"/>
  <c r="M9" i="12"/>
  <c r="K9" i="12"/>
  <c r="J9" i="21" s="1"/>
  <c r="L9" i="12"/>
  <c r="H23" i="1"/>
  <c r="H24" i="1"/>
  <c r="H25" i="1"/>
  <c r="H26" i="1"/>
  <c r="H27" i="1"/>
  <c r="H21" i="1"/>
  <c r="H13" i="1"/>
  <c r="L55" i="12"/>
  <c r="M17" i="12" s="1"/>
  <c r="E18" i="21" s="1"/>
  <c r="L54" i="12"/>
  <c r="M16" i="12" s="1"/>
  <c r="E17" i="21" s="1"/>
  <c r="J73" i="4"/>
  <c r="J74" i="4"/>
  <c r="J75" i="4"/>
  <c r="J76" i="4"/>
  <c r="J77" i="4"/>
  <c r="J78" i="4"/>
  <c r="J79" i="4"/>
  <c r="J80" i="4"/>
  <c r="J103" i="4"/>
  <c r="J72" i="4"/>
  <c r="C59" i="12" s="1"/>
  <c r="J81" i="4"/>
  <c r="J82" i="4"/>
  <c r="J83" i="4"/>
  <c r="J84" i="4"/>
  <c r="J85" i="4"/>
  <c r="J86" i="4"/>
  <c r="J87" i="4"/>
  <c r="J88" i="4"/>
  <c r="J89" i="4"/>
  <c r="J90" i="4"/>
  <c r="J91" i="4"/>
  <c r="J92" i="4"/>
  <c r="J93" i="4"/>
  <c r="J94" i="4"/>
  <c r="J95" i="4"/>
  <c r="J96" i="4"/>
  <c r="C60" i="12" s="1"/>
  <c r="J97" i="4"/>
  <c r="J98" i="4"/>
  <c r="J99" i="4"/>
  <c r="C62" i="12" s="1"/>
  <c r="J100" i="4"/>
  <c r="J101" i="4"/>
  <c r="J102" i="4"/>
  <c r="C61" i="12" s="1"/>
  <c r="J104" i="4"/>
  <c r="J105" i="4"/>
  <c r="J106" i="4"/>
  <c r="J107" i="4"/>
  <c r="J108" i="4"/>
  <c r="J109" i="4"/>
  <c r="J110" i="4"/>
  <c r="J111" i="4"/>
  <c r="J112" i="4"/>
  <c r="J113" i="4"/>
  <c r="J114" i="4"/>
  <c r="J115" i="4"/>
  <c r="J116" i="4"/>
  <c r="J117" i="4"/>
  <c r="J118" i="4"/>
  <c r="J119" i="4"/>
  <c r="J120" i="4"/>
  <c r="J121" i="4"/>
  <c r="J122" i="4"/>
  <c r="J123" i="4"/>
  <c r="J124" i="4"/>
  <c r="J125" i="4"/>
  <c r="J129" i="4"/>
  <c r="J132" i="4"/>
  <c r="J133" i="4"/>
  <c r="I89"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8" i="3"/>
  <c r="I64" i="3"/>
  <c r="I65" i="3"/>
  <c r="I66" i="3"/>
  <c r="I67" i="3"/>
  <c r="I68" i="3"/>
  <c r="I69" i="3"/>
  <c r="I70" i="3"/>
  <c r="I71" i="3"/>
  <c r="I72" i="3"/>
  <c r="I73" i="3"/>
  <c r="I74" i="3"/>
  <c r="I75" i="3"/>
  <c r="I76" i="3"/>
  <c r="I77" i="3"/>
  <c r="I78" i="3"/>
  <c r="I79" i="3"/>
  <c r="I80" i="3"/>
  <c r="I81" i="3"/>
  <c r="I82" i="3"/>
  <c r="I83" i="3"/>
  <c r="I84" i="3"/>
  <c r="I85" i="3"/>
  <c r="I86" i="3"/>
  <c r="I87" i="3"/>
  <c r="I50" i="3"/>
  <c r="I51" i="3"/>
  <c r="I52" i="3"/>
  <c r="I53" i="3"/>
  <c r="I54" i="3"/>
  <c r="I55" i="3"/>
  <c r="I56" i="3"/>
  <c r="I57" i="3"/>
  <c r="I58" i="3"/>
  <c r="I59" i="3"/>
  <c r="I60" i="3"/>
  <c r="I61" i="3"/>
  <c r="I62" i="3"/>
  <c r="I63" i="3"/>
  <c r="P66" i="12" l="1"/>
  <c r="P62" i="12"/>
  <c r="P61" i="12"/>
  <c r="H37" i="21"/>
  <c r="H34" i="21"/>
  <c r="H30" i="21"/>
  <c r="H33" i="21"/>
  <c r="D22" i="12"/>
  <c r="C63" i="12"/>
  <c r="P63" i="12"/>
  <c r="G66" i="12"/>
  <c r="G67" i="19"/>
  <c r="C40" i="19" s="1"/>
  <c r="P59" i="19"/>
  <c r="L22" i="19" s="1"/>
  <c r="C37" i="19"/>
  <c r="L25" i="19"/>
  <c r="F61" i="19"/>
  <c r="I32" i="13"/>
  <c r="I33" i="13"/>
  <c r="I34" i="13"/>
  <c r="P48" i="12" l="1"/>
  <c r="P67" i="12"/>
  <c r="I42" i="21"/>
  <c r="G69" i="12"/>
  <c r="G69" i="19"/>
  <c r="P67" i="19"/>
  <c r="P48" i="19"/>
  <c r="L43" i="12"/>
  <c r="L40" i="12"/>
  <c r="L37" i="12"/>
  <c r="L34" i="12"/>
  <c r="L31" i="12"/>
  <c r="L28" i="12"/>
  <c r="L25" i="12"/>
  <c r="L22" i="12"/>
  <c r="C43" i="12"/>
  <c r="C40" i="12"/>
  <c r="C37" i="12"/>
  <c r="C31" i="12"/>
  <c r="I25" i="21" s="1"/>
  <c r="C28" i="12"/>
  <c r="I24" i="21" s="1"/>
  <c r="C25" i="12"/>
  <c r="I23" i="21" s="1"/>
  <c r="C22" i="12"/>
  <c r="D31" i="12"/>
  <c r="D28" i="12"/>
  <c r="D25" i="12"/>
  <c r="M55" i="12"/>
  <c r="N55" i="12" s="1"/>
  <c r="M54" i="12"/>
  <c r="N54" i="12" s="1"/>
  <c r="D60" i="12"/>
  <c r="E60" i="12" s="1"/>
  <c r="F60" i="12" s="1"/>
  <c r="D61" i="12"/>
  <c r="E61" i="12" s="1"/>
  <c r="F61" i="12" s="1"/>
  <c r="D62" i="12"/>
  <c r="E62" i="12" s="1"/>
  <c r="D59" i="12"/>
  <c r="E59" i="12" s="1"/>
  <c r="F59" i="12" s="1"/>
  <c r="H11" i="1"/>
  <c r="H12" i="1"/>
  <c r="H14" i="1"/>
  <c r="G11" i="1"/>
  <c r="G12" i="1"/>
  <c r="G13" i="1"/>
  <c r="G14" i="1"/>
  <c r="F15" i="1"/>
  <c r="E15" i="1"/>
  <c r="F10" i="1"/>
  <c r="F22" i="1" s="1"/>
  <c r="E10" i="1"/>
  <c r="E22" i="1" s="1"/>
  <c r="F10" i="12"/>
  <c r="H9" i="21" s="1"/>
  <c r="E10" i="12"/>
  <c r="G9" i="21" s="1"/>
  <c r="D10" i="12"/>
  <c r="F9" i="21" s="1"/>
  <c r="C10" i="12"/>
  <c r="E9" i="21" s="1"/>
  <c r="F9" i="12"/>
  <c r="E9" i="12"/>
  <c r="H15" i="1" l="1"/>
  <c r="G27" i="21"/>
  <c r="D34" i="12"/>
  <c r="F20" i="1"/>
  <c r="E19" i="1"/>
  <c r="F16" i="1"/>
  <c r="F19" i="1"/>
  <c r="G19" i="1" s="1"/>
  <c r="F62" i="12"/>
  <c r="E11" i="12"/>
  <c r="F18" i="1"/>
  <c r="F17" i="1"/>
  <c r="D11" i="12"/>
  <c r="F11" i="12"/>
  <c r="E17" i="1"/>
  <c r="G15" i="1"/>
  <c r="E18" i="1"/>
  <c r="G10" i="1"/>
  <c r="E20" i="1"/>
  <c r="G20" i="1" s="1"/>
  <c r="E16" i="1"/>
  <c r="H10" i="1"/>
  <c r="C11" i="12"/>
  <c r="G10" i="12"/>
  <c r="G9" i="12"/>
  <c r="C54" i="12" s="1"/>
  <c r="B10" i="12"/>
  <c r="B55" i="12" s="1"/>
  <c r="D4" i="12"/>
  <c r="B8" i="12" s="1"/>
  <c r="C4" i="12"/>
  <c r="B4" i="12"/>
  <c r="I87" i="13"/>
  <c r="I86" i="13"/>
  <c r="I85" i="13"/>
  <c r="I84" i="13"/>
  <c r="I83" i="13"/>
  <c r="L64" i="19" s="1"/>
  <c r="I82" i="13"/>
  <c r="I81" i="13"/>
  <c r="I80" i="13"/>
  <c r="L63" i="19" s="1"/>
  <c r="I79" i="13"/>
  <c r="I78" i="13"/>
  <c r="I77" i="13"/>
  <c r="I76" i="13"/>
  <c r="I75" i="13"/>
  <c r="I74" i="13"/>
  <c r="L61" i="19" s="1"/>
  <c r="I73" i="13"/>
  <c r="I72" i="13"/>
  <c r="I71" i="13"/>
  <c r="I70" i="13"/>
  <c r="I69" i="13"/>
  <c r="I68" i="13"/>
  <c r="I67" i="13"/>
  <c r="I66" i="13"/>
  <c r="I65" i="13"/>
  <c r="I64" i="13"/>
  <c r="C68" i="19" s="1"/>
  <c r="I63" i="13"/>
  <c r="I62" i="13"/>
  <c r="I61" i="13"/>
  <c r="I60" i="13"/>
  <c r="C67" i="19" s="1"/>
  <c r="I59" i="13"/>
  <c r="I58" i="13"/>
  <c r="I57" i="13"/>
  <c r="I56" i="13"/>
  <c r="I55" i="13"/>
  <c r="I54" i="13"/>
  <c r="I53" i="13"/>
  <c r="C66" i="19" s="1"/>
  <c r="I52" i="13"/>
  <c r="I51" i="13"/>
  <c r="I50" i="13"/>
  <c r="I49" i="13"/>
  <c r="I48" i="13"/>
  <c r="I47" i="13"/>
  <c r="I46" i="13"/>
  <c r="I45" i="13"/>
  <c r="I44" i="13"/>
  <c r="I43" i="13"/>
  <c r="L60" i="19" s="1"/>
  <c r="I42" i="13"/>
  <c r="I41" i="13"/>
  <c r="I40" i="13"/>
  <c r="I39" i="13"/>
  <c r="I38" i="13"/>
  <c r="I37" i="13"/>
  <c r="I36" i="13"/>
  <c r="I35" i="13"/>
  <c r="I31" i="13"/>
  <c r="I30" i="13"/>
  <c r="E9" i="1"/>
  <c r="D3" i="6"/>
  <c r="C3" i="6"/>
  <c r="B3" i="6"/>
  <c r="D3" i="4"/>
  <c r="C3" i="4"/>
  <c r="B3" i="4"/>
  <c r="D3" i="3"/>
  <c r="C3" i="3"/>
  <c r="B3" i="3"/>
  <c r="D3" i="2"/>
  <c r="C3" i="2"/>
  <c r="B3" i="2"/>
  <c r="I9" i="21" l="1"/>
  <c r="C55" i="12"/>
  <c r="B9" i="12"/>
  <c r="H13" i="12" s="1"/>
  <c r="B9" i="19"/>
  <c r="L62" i="19"/>
  <c r="M62" i="19" s="1"/>
  <c r="N62" i="19" s="1"/>
  <c r="O62" i="19" s="1"/>
  <c r="L65" i="19"/>
  <c r="M65" i="19" s="1"/>
  <c r="N65" i="19" s="1"/>
  <c r="C69" i="19"/>
  <c r="D37" i="19"/>
  <c r="D66" i="19"/>
  <c r="E66" i="19" s="1"/>
  <c r="F66" i="19" s="1"/>
  <c r="D40" i="19"/>
  <c r="D67" i="19"/>
  <c r="E67" i="19" s="1"/>
  <c r="F67" i="19" s="1"/>
  <c r="M63" i="19"/>
  <c r="N63" i="19" s="1"/>
  <c r="M34" i="19"/>
  <c r="M37" i="19"/>
  <c r="M64" i="19"/>
  <c r="N64" i="19" s="1"/>
  <c r="O64" i="19" s="1"/>
  <c r="M28" i="19"/>
  <c r="M61" i="19"/>
  <c r="N61" i="19" s="1"/>
  <c r="O61" i="19" s="1"/>
  <c r="D68" i="19"/>
  <c r="E68" i="19" s="1"/>
  <c r="F68" i="19" s="1"/>
  <c r="D43" i="19"/>
  <c r="L59" i="19"/>
  <c r="M60" i="19"/>
  <c r="N60" i="19" s="1"/>
  <c r="M25" i="19"/>
  <c r="I9" i="12"/>
  <c r="D55" i="12"/>
  <c r="E55" i="12" s="1"/>
  <c r="I10" i="12"/>
  <c r="G22" i="1"/>
  <c r="H22" i="1"/>
  <c r="G16" i="1"/>
  <c r="G18" i="1"/>
  <c r="G17" i="1"/>
  <c r="B54" i="12"/>
  <c r="B11" i="12"/>
  <c r="D54" i="12"/>
  <c r="E54" i="12" s="1"/>
  <c r="G11" i="12"/>
  <c r="I8" i="12"/>
  <c r="I33" i="3"/>
  <c r="I34" i="3"/>
  <c r="I35" i="3"/>
  <c r="I36" i="3"/>
  <c r="I37" i="3"/>
  <c r="C67" i="12" s="1"/>
  <c r="I38" i="3"/>
  <c r="I27" i="3"/>
  <c r="I28" i="3"/>
  <c r="I29" i="3"/>
  <c r="I30" i="3"/>
  <c r="C66" i="12" s="1"/>
  <c r="I31" i="3"/>
  <c r="I32" i="3"/>
  <c r="I13" i="3"/>
  <c r="I34" i="21" s="1"/>
  <c r="I14" i="3"/>
  <c r="I15" i="3"/>
  <c r="I16" i="3"/>
  <c r="I17" i="3"/>
  <c r="I18" i="3"/>
  <c r="I19" i="3"/>
  <c r="I20" i="3"/>
  <c r="I21" i="3"/>
  <c r="I22" i="3"/>
  <c r="I23" i="3"/>
  <c r="I24" i="3"/>
  <c r="I25" i="3"/>
  <c r="I26" i="3"/>
  <c r="I39" i="3"/>
  <c r="I40" i="3"/>
  <c r="I41" i="3"/>
  <c r="C68" i="12" s="1"/>
  <c r="I42" i="3"/>
  <c r="I43" i="3"/>
  <c r="I44" i="3"/>
  <c r="I45" i="3"/>
  <c r="I46" i="3"/>
  <c r="I47" i="3"/>
  <c r="I48" i="3"/>
  <c r="I49" i="3"/>
  <c r="I12" i="3"/>
  <c r="I33" i="21" s="1"/>
  <c r="B54" i="19" l="1"/>
  <c r="B11" i="19"/>
  <c r="H13" i="19"/>
  <c r="I8" i="19"/>
  <c r="I40" i="21"/>
  <c r="L66" i="12"/>
  <c r="L60" i="12"/>
  <c r="M60" i="12" s="1"/>
  <c r="N60" i="12" s="1"/>
  <c r="O60" i="12" s="1"/>
  <c r="I39" i="21"/>
  <c r="L65" i="12"/>
  <c r="I38" i="21"/>
  <c r="L64" i="12"/>
  <c r="I36" i="21"/>
  <c r="L62" i="12"/>
  <c r="I35" i="21"/>
  <c r="L61" i="12"/>
  <c r="I37" i="21"/>
  <c r="L63" i="12"/>
  <c r="L59" i="12"/>
  <c r="I30" i="21"/>
  <c r="Q48" i="19"/>
  <c r="M31" i="19"/>
  <c r="M40" i="19"/>
  <c r="O65" i="19"/>
  <c r="L67" i="19"/>
  <c r="M22" i="19"/>
  <c r="M59" i="19"/>
  <c r="N59" i="19" s="1"/>
  <c r="O59" i="19" s="1"/>
  <c r="O63" i="19"/>
  <c r="D46" i="19"/>
  <c r="C69" i="12"/>
  <c r="O60" i="19"/>
  <c r="D37" i="12"/>
  <c r="D66" i="12"/>
  <c r="E66" i="12" s="1"/>
  <c r="F66" i="12" s="1"/>
  <c r="D68" i="12"/>
  <c r="E68" i="12" s="1"/>
  <c r="F68" i="12" s="1"/>
  <c r="D43" i="12"/>
  <c r="D67" i="12"/>
  <c r="E67" i="12" s="1"/>
  <c r="F67" i="12" s="1"/>
  <c r="D40" i="12"/>
  <c r="I11" i="12"/>
  <c r="Q48" i="12" l="1"/>
  <c r="G43" i="21"/>
  <c r="M43" i="12"/>
  <c r="M66" i="12"/>
  <c r="N66" i="12" s="1"/>
  <c r="O66" i="12" s="1"/>
  <c r="M25" i="12"/>
  <c r="M40" i="12"/>
  <c r="M65" i="12"/>
  <c r="N65" i="12" s="1"/>
  <c r="O65" i="12" s="1"/>
  <c r="M64" i="12"/>
  <c r="N64" i="12" s="1"/>
  <c r="O64" i="12" s="1"/>
  <c r="M37" i="12"/>
  <c r="M62" i="12"/>
  <c r="N62" i="12" s="1"/>
  <c r="M31" i="12"/>
  <c r="M61" i="12"/>
  <c r="N61" i="12" s="1"/>
  <c r="M28" i="12"/>
  <c r="L67" i="12"/>
  <c r="M34" i="12"/>
  <c r="M63" i="12"/>
  <c r="N63" i="12" s="1"/>
  <c r="M22" i="12"/>
  <c r="M59" i="12"/>
  <c r="N59" i="12" s="1"/>
  <c r="O59" i="12" s="1"/>
  <c r="M46" i="19"/>
  <c r="D46" i="12"/>
  <c r="O61" i="12" l="1"/>
  <c r="O62" i="12"/>
  <c r="O63" i="12"/>
  <c r="M46" i="12"/>
</calcChain>
</file>

<file path=xl/sharedStrings.xml><?xml version="1.0" encoding="utf-8"?>
<sst xmlns="http://schemas.openxmlformats.org/spreadsheetml/2006/main" count="3673" uniqueCount="605">
  <si>
    <t>集落基礎データ集（フォーマット）の使い方・使用上の注意点</t>
    <rPh sb="17" eb="18">
      <t xml:space="preserve">ツカイカタ </t>
    </rPh>
    <rPh sb="21" eb="24">
      <t xml:space="preserve">シヨウジョウノ </t>
    </rPh>
    <rPh sb="25" eb="28">
      <t xml:space="preserve">チュウイテン </t>
    </rPh>
    <phoneticPr fontId="1"/>
  </si>
  <si>
    <t>★使い方・使用上の注意点</t>
    <rPh sb="1" eb="2">
      <t xml:space="preserve">ツカイカタ </t>
    </rPh>
    <rPh sb="5" eb="8">
      <t xml:space="preserve">シヨウジョウノ </t>
    </rPh>
    <rPh sb="9" eb="12">
      <t xml:space="preserve">チュウイテン </t>
    </rPh>
    <phoneticPr fontId="1"/>
  </si>
  <si>
    <t>■集落基礎データ集（フォーマット）について</t>
    <phoneticPr fontId="1"/>
  </si>
  <si>
    <r>
      <t>○「集落基礎データ集作成の進め方」や「把握項目の考え方」は、「サポートツール使い方マニュアル」および「よりよい活用の手引き」をご確認ください
○集落基礎データ集は、カテゴリ別に①〜⑤の５つのシートで構成されており、シートの番号順に作成してください（少なくとも④は③の作成後に記入してください）
○「</t>
    </r>
    <r>
      <rPr>
        <sz val="12"/>
        <color rgb="FFFF0000"/>
        <rFont val="游ゴシック"/>
        <family val="3"/>
        <charset val="128"/>
      </rPr>
      <t>データ集概要版」は５つのシートを入力することで完成します</t>
    </r>
    <r>
      <rPr>
        <sz val="12"/>
        <color theme="1"/>
        <rFont val="游ゴシック"/>
        <family val="3"/>
        <charset val="128"/>
        <scheme val="minor"/>
      </rPr>
      <t>（※一部、集落基礎データ集の情報を抽出して記入する必要があります）
○入力箇所は各シートの緑色のセルです
　※入力前に、必ず【記入方法・例】のシートを参考に記入してください
　※情報はできる限り詳細に記入してください
　※セル内で入力するスペースが足りない場合は、行や列の幅を伸ばしてスペースを増やしてください
　※入力する行が足りない場合は、行ごと挿入して入力スペースを増やしてください。その際、関数が入っているセルがある場合は考慮してください
○「サポートツールのよりよい活用の手引き」で設定している集落基礎データ集の基礎項目以外（任意項目）で、把握したい情報がある場合はフォーマットに追加してください</t>
    </r>
    <rPh sb="5" eb="7">
      <t xml:space="preserve">サクセイノ </t>
    </rPh>
    <rPh sb="8" eb="9">
      <t xml:space="preserve">ススメカタ </t>
    </rPh>
    <rPh sb="14" eb="16">
      <t xml:space="preserve">ハアクスルコウモクノ </t>
    </rPh>
    <rPh sb="19" eb="20">
      <t xml:space="preserve">カンガエカタ </t>
    </rPh>
    <rPh sb="33" eb="34">
      <t xml:space="preserve">ツカイカタ </t>
    </rPh>
    <rPh sb="50" eb="52">
      <t xml:space="preserve">カツヨウノ </t>
    </rPh>
    <rPh sb="53" eb="55">
      <t xml:space="preserve">テビキ </t>
    </rPh>
    <rPh sb="67" eb="68">
      <t xml:space="preserve">シュウラク </t>
    </rPh>
    <rPh sb="69" eb="71">
      <t xml:space="preserve">チイキ </t>
    </rPh>
    <rPh sb="83" eb="85">
      <t xml:space="preserve">ジュウミンガ </t>
    </rPh>
    <rPh sb="86" eb="88">
      <t xml:space="preserve">タナオロシ </t>
    </rPh>
    <rPh sb="91" eb="93">
      <t xml:space="preserve">セイリ </t>
    </rPh>
    <rPh sb="101" eb="103">
      <t>バンゴウ</t>
    </rPh>
    <rPh sb="103" eb="104">
      <t xml:space="preserve">ジュンバンニ </t>
    </rPh>
    <rPh sb="105" eb="107">
      <t xml:space="preserve">サクセイシテクダサイ </t>
    </rPh>
    <rPh sb="114" eb="115">
      <t xml:space="preserve">スクナクトモ </t>
    </rPh>
    <rPh sb="123" eb="125">
      <t xml:space="preserve">サクセイ </t>
    </rPh>
    <rPh sb="125" eb="126">
      <t xml:space="preserve">アトニ </t>
    </rPh>
    <rPh sb="127" eb="129">
      <t xml:space="preserve">キニュウ </t>
    </rPh>
    <rPh sb="182" eb="186">
      <t xml:space="preserve">シュウラクキソデータシュウ </t>
    </rPh>
    <rPh sb="195" eb="196">
      <t xml:space="preserve">サクセイ </t>
    </rPh>
    <rPh sb="210" eb="212">
      <t xml:space="preserve">イチド </t>
    </rPh>
    <rPh sb="212" eb="213">
      <t xml:space="preserve">ツクッテ </t>
    </rPh>
    <rPh sb="217" eb="219">
      <t>ニュウリョク</t>
    </rPh>
    <rPh sb="219" eb="220">
      <t>マエ</t>
    </rPh>
    <rPh sb="222" eb="223">
      <t>カナラ</t>
    </rPh>
    <rPh sb="225" eb="227">
      <t xml:space="preserve">コンゴ </t>
    </rPh>
    <rPh sb="227" eb="229">
      <t>ホウホウ</t>
    </rPh>
    <rPh sb="241" eb="243">
      <t xml:space="preserve">ジョウホウヲ </t>
    </rPh>
    <rPh sb="244" eb="246">
      <t xml:space="preserve">コウシン </t>
    </rPh>
    <rPh sb="274" eb="276">
      <t xml:space="preserve">コウセイサレテイマス </t>
    </rPh>
    <rPh sb="289" eb="291">
      <t xml:space="preserve">ニュウリョクスルコトデ </t>
    </rPh>
    <rPh sb="301" eb="304">
      <t xml:space="preserve">ガイヨウバン </t>
    </rPh>
    <rPh sb="305" eb="307">
      <t xml:space="preserve">カンセイシマス </t>
    </rPh>
    <rPh sb="311" eb="314">
      <t xml:space="preserve">イチブ </t>
    </rPh>
    <rPh sb="319" eb="320">
      <t xml:space="preserve">ジョウホウヲ </t>
    </rPh>
    <rPh sb="321" eb="323">
      <t xml:space="preserve">チュウシュツシテ </t>
    </rPh>
    <rPh sb="325" eb="327">
      <t xml:space="preserve">キニュウ </t>
    </rPh>
    <rPh sb="329" eb="331">
      <t xml:space="preserve">ヒツヨウガアリマス </t>
    </rPh>
    <rPh sb="342" eb="343">
      <t xml:space="preserve">ツカイ </t>
    </rPh>
    <rPh sb="345" eb="347">
      <t xml:space="preserve">シュウラク </t>
    </rPh>
    <rPh sb="348" eb="350">
      <t xml:space="preserve">チイキ </t>
    </rPh>
    <rPh sb="354" eb="356">
      <t xml:space="preserve">サクセイスル </t>
    </rPh>
    <rPh sb="358" eb="360">
      <t xml:space="preserve">サクセイシャ </t>
    </rPh>
    <rPh sb="361" eb="364">
      <t xml:space="preserve">ダイヒョウシャ </t>
    </rPh>
    <rPh sb="365" eb="368">
      <t xml:space="preserve">タントウシャ </t>
    </rPh>
    <rPh sb="376" eb="378">
      <t xml:space="preserve">コウリョシテクダサイ ミドリイロノ ニュウリョクシマス カク イチバン ミギガワノ レツニ ジシン シメサレテイル カショ コウモクヲ ウメテ サクセイ ガイトウノ コウモクイガイデ サクセイ カショガ サクセイ カマイマセン カクコウモク キニュウ ニュウリョク カショハ テキシタ サクセイシャ シメシテイマス ジョウホウハ ショウサイニ キニュウシテクダサイ ジシンデハ ジョウホウフメイ ニュウリョク カショハ カノウデアレバ ジョウホウヲ ワカル キイテ ニュウリョク ムズカシケレバ ニュウリョクスル タリナイバアイハ ギョウヤ レツノ ハバヲ ノバシテ フヤシテクダサイ ニュウリョクスペースガ ギョウ タリナイバアイハ ギョウゴト ソウニュウシ ニュリョクスペースヲ フヤシテ スウチケイサンナド カンスウ ハイッテイル キノウ フヤシタ カンスウヲ ツイカ </t>
    </rPh>
    <rPh sb="409" eb="411">
      <t xml:space="preserve">セッテイシテイル </t>
    </rPh>
    <rPh sb="424" eb="428">
      <t xml:space="preserve">キソコウモク </t>
    </rPh>
    <rPh sb="428" eb="430">
      <t xml:space="preserve">イガイ </t>
    </rPh>
    <rPh sb="431" eb="435">
      <t xml:space="preserve">ニンイコウモクハ </t>
    </rPh>
    <rPh sb="438" eb="440">
      <t xml:space="preserve">ハアクシタイ </t>
    </rPh>
    <rPh sb="443" eb="445">
      <t xml:space="preserve">ジョウホウガ </t>
    </rPh>
    <rPh sb="458" eb="460">
      <t xml:space="preserve">ツイカ </t>
    </rPh>
    <phoneticPr fontId="1"/>
  </si>
  <si>
    <t>■シート「③組織役員」について</t>
    <rPh sb="6" eb="8">
      <t>ソシキ</t>
    </rPh>
    <rPh sb="8" eb="10">
      <t>ヤクイン</t>
    </rPh>
    <phoneticPr fontId="1"/>
  </si>
  <si>
    <t>○自治協議会とは、「小学校区単位の地域運営組織やそれに類する組織」です</t>
    <rPh sb="1" eb="6">
      <t xml:space="preserve">ジチキョウギカイ </t>
    </rPh>
    <phoneticPr fontId="1"/>
  </si>
  <si>
    <t>○役職の種類を、プルダウンメニュー（選択したセルの右下に表示される矢印をクリックすると表示されるメニュー）から、「自治会役」、「自治協議会役」、「地域内任意団体役」、「行政からの依頼役」のいずれかを選択して入力してください</t>
    <phoneticPr fontId="1"/>
  </si>
  <si>
    <t>○地域内任意団体役とは、「自治会を超えて行っている行事の組織や、自治会とは別に組織している地域の団体や組織のこと」です</t>
    <rPh sb="1" eb="9">
      <t xml:space="preserve">チイキナイニンイダンタイヤク </t>
    </rPh>
    <phoneticPr fontId="1"/>
  </si>
  <si>
    <t>○役職は、兼務が前提でなければ、それぞれで行を分けて記入してください</t>
    <rPh sb="1" eb="2">
      <t xml:space="preserve">ヤクショクハ </t>
    </rPh>
    <rPh sb="5" eb="7">
      <t xml:space="preserve">ケンムデ </t>
    </rPh>
    <phoneticPr fontId="1"/>
  </si>
  <si>
    <t>■シート「④共同活動」について</t>
    <phoneticPr fontId="1"/>
  </si>
  <si>
    <t>○「活動分類」は、ブルダウンメニューから選択して入力してください</t>
    <rPh sb="5" eb="8">
      <t xml:space="preserve">キニュウレイ </t>
    </rPh>
    <rPh sb="9" eb="13">
      <t xml:space="preserve">キョウドウカツドウ </t>
    </rPh>
    <rPh sb="15" eb="17">
      <t xml:space="preserve">サンコウニ </t>
    </rPh>
    <rPh sb="18" eb="19">
      <t xml:space="preserve">ヒョウジサレル </t>
    </rPh>
    <rPh sb="22" eb="24">
      <t xml:space="preserve">ヤジルシ </t>
    </rPh>
    <phoneticPr fontId="1"/>
  </si>
  <si>
    <t>○「活動主体（活動団体・組織）」は、その活動の主体をプルダウンメニューから選択して入力してください
　※プルダウンメニューには、シート「地域内組織役員」で記入した組織・役職が表示されます</t>
    <rPh sb="4" eb="6">
      <t xml:space="preserve">ヒョウジサレｍサウ </t>
    </rPh>
    <rPh sb="13" eb="15">
      <t xml:space="preserve">センタクシテ </t>
    </rPh>
    <rPh sb="17" eb="19">
      <t xml:space="preserve">ニュウリョクシテクダサイ </t>
    </rPh>
    <rPh sb="29" eb="31">
      <t xml:space="preserve">カツドウ </t>
    </rPh>
    <rPh sb="31" eb="33">
      <t xml:space="preserve">シュタイ </t>
    </rPh>
    <rPh sb="34" eb="38">
      <t xml:space="preserve">カツドウダンタイ </t>
    </rPh>
    <rPh sb="39" eb="41">
      <t xml:space="preserve">ソシキ </t>
    </rPh>
    <rPh sb="47" eb="49">
      <t xml:space="preserve">カツドウ </t>
    </rPh>
    <rPh sb="49" eb="52">
      <t xml:space="preserve">シュタイ </t>
    </rPh>
    <rPh sb="58" eb="65">
      <t xml:space="preserve">チイキナイソシキヤクイン </t>
    </rPh>
    <rPh sb="67" eb="69">
      <t xml:space="preserve">キニュウシタ </t>
    </rPh>
    <rPh sb="71" eb="73">
      <t xml:space="preserve">ソシキ </t>
    </rPh>
    <rPh sb="74" eb="76">
      <t xml:space="preserve">ヤクショク </t>
    </rPh>
    <phoneticPr fontId="1"/>
  </si>
  <si>
    <t>○参加人数や時間数、年間回数がはっきりと分からない場合は、概数で構いません
○年間回数が年によって変わる場合、平均値を入力してください
○活動の回数が多く、1回あたりの活動時間がバラバラな場合、年間回数は1回とし、大体の合計時間を時間数に入力してください
○同じ活動に複数人が参加し、それぞれのかけた時間が異なる場合は、時間数に平均時間を入力してください
　→Aさん：10時間　Bさん：2時間　→  2人、6時間</t>
    <phoneticPr fontId="1"/>
  </si>
  <si>
    <t>○シート「【記入方法・例】④共同活動」では、“活動分類ごと”に順番に活動例を記入していますが、実際に記入していく際は“活動主体ごと”に記入を進めることを推奨します</t>
    <rPh sb="6" eb="8">
      <t xml:space="preserve">センタクシテ </t>
    </rPh>
    <rPh sb="8" eb="10">
      <t xml:space="preserve">ホウホウ </t>
    </rPh>
    <rPh sb="14" eb="16">
      <t xml:space="preserve">ニュウリョクシテクダサイ </t>
    </rPh>
    <rPh sb="23" eb="25">
      <t xml:space="preserve">ヒョウジサレマス </t>
    </rPh>
    <rPh sb="37" eb="40">
      <t xml:space="preserve">キニュウレイ </t>
    </rPh>
    <rPh sb="41" eb="45">
      <t xml:space="preserve">キョウドウカツドウ </t>
    </rPh>
    <rPh sb="50" eb="54">
      <t xml:space="preserve">カツドウブンルイゴトニ </t>
    </rPh>
    <rPh sb="58" eb="60">
      <t xml:space="preserve">ジュンバンニ </t>
    </rPh>
    <rPh sb="61" eb="64">
      <t xml:space="preserve">カツドウレイヲ </t>
    </rPh>
    <rPh sb="65" eb="67">
      <t xml:space="preserve">キニュウシテイマスガ </t>
    </rPh>
    <rPh sb="74" eb="76">
      <t xml:space="preserve">ジッサイニ </t>
    </rPh>
    <rPh sb="77" eb="79">
      <t xml:space="preserve">キニュウシテイクサイハ </t>
    </rPh>
    <phoneticPr fontId="1"/>
  </si>
  <si>
    <t>○「伝統・文化活動」、「公民館活動」、「支え合い活動」、「体育活動」等の活動のイベントやお祭り、サロン・教室などは、参加するだけのものは参加人数・時間数に含めず、企画・準備・運営・片付けなど活動実施に必要な役割を担うものの人数・時間数を記入してください</t>
    <rPh sb="3" eb="7">
      <t xml:space="preserve">カツドウシュタイゴトニ </t>
    </rPh>
    <rPh sb="11" eb="13">
      <t xml:space="preserve">キニュウヲ </t>
    </rPh>
    <rPh sb="14" eb="15">
      <t xml:space="preserve">ススメ </t>
    </rPh>
    <rPh sb="20" eb="22">
      <t xml:space="preserve">スイショウシマス </t>
    </rPh>
    <rPh sb="29" eb="31">
      <t xml:space="preserve">デントウ </t>
    </rPh>
    <rPh sb="32" eb="37">
      <t xml:space="preserve">ブンカカツドウ </t>
    </rPh>
    <rPh sb="40" eb="45">
      <t xml:space="preserve">コウミンカンカツドウ </t>
    </rPh>
    <rPh sb="48" eb="49">
      <t xml:space="preserve">ササエアイカツドウ </t>
    </rPh>
    <rPh sb="57" eb="59">
      <t xml:space="preserve">タイイクカツドウ </t>
    </rPh>
    <rPh sb="61" eb="63">
      <t xml:space="preserve">カツドウデ </t>
    </rPh>
    <rPh sb="77" eb="79">
      <t xml:space="preserve">キョウシツ </t>
    </rPh>
    <rPh sb="82" eb="84">
      <t xml:space="preserve">バアイ </t>
    </rPh>
    <rPh sb="85" eb="87">
      <t xml:space="preserve">サンカスルダケノモノ </t>
    </rPh>
    <rPh sb="95" eb="99">
      <t xml:space="preserve">サンカニンズウ </t>
    </rPh>
    <rPh sb="100" eb="103">
      <t xml:space="preserve">ジカンスウ </t>
    </rPh>
    <rPh sb="104" eb="105">
      <t xml:space="preserve">フクメズ </t>
    </rPh>
    <rPh sb="108" eb="110">
      <t xml:space="preserve">キカク </t>
    </rPh>
    <rPh sb="111" eb="113">
      <t xml:space="preserve">ジュンビヤ </t>
    </rPh>
    <rPh sb="114" eb="116">
      <t xml:space="preserve">ウンエイ </t>
    </rPh>
    <rPh sb="117" eb="119">
      <t xml:space="preserve">カタヅケ </t>
    </rPh>
    <rPh sb="122" eb="124">
      <t xml:space="preserve">カツドウヲ </t>
    </rPh>
    <rPh sb="124" eb="126">
      <t xml:space="preserve">ジッシニ </t>
    </rPh>
    <phoneticPr fontId="1"/>
  </si>
  <si>
    <t>○同じ活動でも、準備や運営等でそれぞれ参加人数や時間数、回数が異なる場合があります。その場合は、それぞれの情報を行を分けてご記入ください</t>
    <rPh sb="2" eb="4">
      <t xml:space="preserve">ヤクワリ </t>
    </rPh>
    <rPh sb="5" eb="6">
      <t xml:space="preserve">ニナウ </t>
    </rPh>
    <rPh sb="10" eb="12">
      <t xml:space="preserve">ニンズウ </t>
    </rPh>
    <rPh sb="13" eb="16">
      <t xml:space="preserve">ジカンスウ </t>
    </rPh>
    <rPh sb="17" eb="19">
      <t xml:space="preserve">キニュウシテクダサイ </t>
    </rPh>
    <rPh sb="28" eb="29">
      <t xml:space="preserve">オナジ </t>
    </rPh>
    <rPh sb="30" eb="32">
      <t xml:space="preserve">カツドウ </t>
    </rPh>
    <rPh sb="35" eb="37">
      <t xml:space="preserve">ジュンビ </t>
    </rPh>
    <rPh sb="38" eb="40">
      <t xml:space="preserve">ウンエイ </t>
    </rPh>
    <rPh sb="40" eb="41">
      <t xml:space="preserve">トウデ </t>
    </rPh>
    <rPh sb="46" eb="50">
      <t xml:space="preserve">サンカニンズウ </t>
    </rPh>
    <rPh sb="51" eb="54">
      <t xml:space="preserve">ジカンスウ </t>
    </rPh>
    <rPh sb="55" eb="57">
      <t xml:space="preserve">カイスウ </t>
    </rPh>
    <rPh sb="58" eb="59">
      <t xml:space="preserve">コトナル </t>
    </rPh>
    <rPh sb="61" eb="63">
      <t xml:space="preserve">バアイ バアイハ ギョウヲ ワケテ ジョウホウヲ </t>
    </rPh>
    <phoneticPr fontId="1"/>
  </si>
  <si>
    <t>集落基礎データ集</t>
  </si>
  <si>
    <t>大地域（市町村名）</t>
    <rPh sb="0" eb="1">
      <t xml:space="preserve">ダイ </t>
    </rPh>
    <rPh sb="1" eb="3">
      <t xml:space="preserve">チュウチイキ </t>
    </rPh>
    <rPh sb="4" eb="8">
      <t xml:space="preserve">シチョウソンメイ </t>
    </rPh>
    <phoneticPr fontId="1"/>
  </si>
  <si>
    <t>中地域（大字・町名）</t>
    <rPh sb="0" eb="1">
      <t xml:space="preserve">チュウ </t>
    </rPh>
    <rPh sb="1" eb="3">
      <t xml:space="preserve">ショウチイキ </t>
    </rPh>
    <phoneticPr fontId="1"/>
  </si>
  <si>
    <t>小地域（字・丁目名）</t>
    <rPh sb="0" eb="1">
      <t xml:space="preserve">ショウ </t>
    </rPh>
    <rPh sb="1" eb="3">
      <t xml:space="preserve">チイキ </t>
    </rPh>
    <phoneticPr fontId="1"/>
  </si>
  <si>
    <t>A市</t>
    <rPh sb="1" eb="2">
      <t xml:space="preserve">シ </t>
    </rPh>
    <phoneticPr fontId="1"/>
  </si>
  <si>
    <t>B町</t>
    <rPh sb="1" eb="2">
      <t xml:space="preserve">チョウ </t>
    </rPh>
    <phoneticPr fontId="1"/>
  </si>
  <si>
    <t>C口</t>
    <rPh sb="1" eb="2">
      <t xml:space="preserve">クチ </t>
    </rPh>
    <phoneticPr fontId="1"/>
  </si>
  <si>
    <t>←入力箇所</t>
    <rPh sb="1" eb="5">
      <t xml:space="preserve">ニュウリョクカショ </t>
    </rPh>
    <phoneticPr fontId="1"/>
  </si>
  <si>
    <t>１．ひと（人口構造）（記入例）</t>
    <rPh sb="5" eb="9">
      <t xml:space="preserve">ジンコウコウゾウ </t>
    </rPh>
    <rPh sb="11" eb="14">
      <t xml:space="preserve">キニュウレイ </t>
    </rPh>
    <phoneticPr fontId="1"/>
  </si>
  <si>
    <t>期間</t>
    <rPh sb="0" eb="2">
      <t xml:space="preserve">キカン </t>
    </rPh>
    <phoneticPr fontId="1"/>
  </si>
  <si>
    <t>増減</t>
    <rPh sb="0" eb="2">
      <t xml:space="preserve">ゾウゲン </t>
    </rPh>
    <phoneticPr fontId="1"/>
  </si>
  <si>
    <t>増減割合</t>
    <rPh sb="0" eb="4">
      <t xml:space="preserve">ゾウゲンワリアイ </t>
    </rPh>
    <phoneticPr fontId="1"/>
  </si>
  <si>
    <t>データ出所</t>
    <rPh sb="3" eb="5">
      <t xml:space="preserve">シュッショ </t>
    </rPh>
    <phoneticPr fontId="1"/>
  </si>
  <si>
    <t>（最新年度の
10年前）</t>
    <rPh sb="1" eb="5">
      <t xml:space="preserve">サイシンネンド </t>
    </rPh>
    <rPh sb="7" eb="9">
      <t xml:space="preserve">ネンマエ </t>
    </rPh>
    <phoneticPr fontId="1"/>
  </si>
  <si>
    <r>
      <t xml:space="preserve">（最新年度）
</t>
    </r>
    <r>
      <rPr>
        <b/>
        <sz val="12"/>
        <color rgb="FFFF0000"/>
        <rFont val="游ゴシック"/>
        <family val="3"/>
        <charset val="128"/>
      </rPr>
      <t>半角で年度の
数値のみ入力↓</t>
    </r>
    <rPh sb="1" eb="5">
      <t xml:space="preserve">サイシンネンド </t>
    </rPh>
    <rPh sb="7" eb="9">
      <t xml:space="preserve">ハンカクデ </t>
    </rPh>
    <rPh sb="10" eb="12">
      <t xml:space="preserve">ネンドノ </t>
    </rPh>
    <rPh sb="13" eb="15">
      <t xml:space="preserve">スウチ </t>
    </rPh>
    <rPh sb="17" eb="19">
      <t xml:space="preserve">ニュウリョク </t>
    </rPh>
    <phoneticPr fontId="1"/>
  </si>
  <si>
    <t>データ集</t>
  </si>
  <si>
    <t>地図WS</t>
    <rPh sb="0" eb="2">
      <t xml:space="preserve">チズ </t>
    </rPh>
    <phoneticPr fontId="1"/>
  </si>
  <si>
    <t>人口推移
（これまでの10年間）</t>
    <rPh sb="0" eb="4">
      <t xml:space="preserve">ジンコウスイイ </t>
    </rPh>
    <rPh sb="12" eb="14">
      <t xml:space="preserve">ネンカン </t>
    </rPh>
    <phoneticPr fontId="1"/>
  </si>
  <si>
    <t>総人口</t>
    <rPh sb="0" eb="3">
      <t xml:space="preserve">ソウジンコウ </t>
    </rPh>
    <phoneticPr fontId="1"/>
  </si>
  <si>
    <t>住基台帳</t>
    <rPh sb="0" eb="4">
      <t xml:space="preserve">ジュウキダイチョウ </t>
    </rPh>
    <phoneticPr fontId="1"/>
  </si>
  <si>
    <t>シール色・数・記入情報</t>
    <rPh sb="3" eb="4">
      <t xml:space="preserve">イロ </t>
    </rPh>
    <rPh sb="5" eb="6">
      <t xml:space="preserve">カズ </t>
    </rPh>
    <rPh sb="7" eb="9">
      <t xml:space="preserve">キニュウ </t>
    </rPh>
    <rPh sb="9" eb="11">
      <t xml:space="preserve">キニュウジョウホウ </t>
    </rPh>
    <phoneticPr fontId="1"/>
  </si>
  <si>
    <t>年少人口（0〜17歳）</t>
    <rPh sb="0" eb="4">
      <t xml:space="preserve">ネンショウジンコウ </t>
    </rPh>
    <rPh sb="9" eb="10">
      <t xml:space="preserve">サイ </t>
    </rPh>
    <phoneticPr fontId="1"/>
  </si>
  <si>
    <t>生産年齢人口（18〜64歳）</t>
    <rPh sb="0" eb="6">
      <t xml:space="preserve">セイサンネンレイジンコウ </t>
    </rPh>
    <rPh sb="12" eb="13">
      <t xml:space="preserve">サイ </t>
    </rPh>
    <phoneticPr fontId="1"/>
  </si>
  <si>
    <t>高齢者人口</t>
    <rPh sb="0" eb="3">
      <t xml:space="preserve">コウレイシャ </t>
    </rPh>
    <rPh sb="3" eb="5">
      <t xml:space="preserve">ジンコウ </t>
    </rPh>
    <phoneticPr fontId="1"/>
  </si>
  <si>
    <t>前期高齢者（65〜74歳）</t>
    <rPh sb="0" eb="5">
      <t xml:space="preserve">ゼンキコウレイシャ </t>
    </rPh>
    <rPh sb="11" eb="12">
      <t xml:space="preserve">サイ </t>
    </rPh>
    <phoneticPr fontId="1"/>
  </si>
  <si>
    <t>後期高齢者（75歳〜）</t>
    <rPh sb="0" eb="5">
      <t xml:space="preserve">コウキコウレイシャ </t>
    </rPh>
    <rPh sb="8" eb="9">
      <t xml:space="preserve">サイ </t>
    </rPh>
    <phoneticPr fontId="1"/>
  </si>
  <si>
    <t>合計</t>
    <rPh sb="0" eb="2">
      <t xml:space="preserve">ゴウケイ </t>
    </rPh>
    <phoneticPr fontId="1"/>
  </si>
  <si>
    <t>年少人口割合</t>
    <rPh sb="0" eb="4">
      <t xml:space="preserve">ネンショウジンコウ </t>
    </rPh>
    <rPh sb="4" eb="6">
      <t xml:space="preserve">ワリアイ </t>
    </rPh>
    <phoneticPr fontId="1"/>
  </si>
  <si>
    <t>生産年齢人口割合</t>
    <rPh sb="0" eb="6">
      <t xml:space="preserve">セイサンネンレイジンコウ サイ </t>
    </rPh>
    <phoneticPr fontId="1"/>
  </si>
  <si>
    <t>高齢者人口割合</t>
    <rPh sb="0" eb="3">
      <t xml:space="preserve">コウレイシャ </t>
    </rPh>
    <rPh sb="3" eb="5">
      <t xml:space="preserve">ジンコウ </t>
    </rPh>
    <phoneticPr fontId="1"/>
  </si>
  <si>
    <t>世帯数</t>
    <rPh sb="0" eb="3">
      <t xml:space="preserve">セタイスウ </t>
    </rPh>
    <phoneticPr fontId="1"/>
  </si>
  <si>
    <t>平均世帯人数</t>
    <rPh sb="0" eb="6">
      <t xml:space="preserve">ヘイキンセタイニンズウ </t>
    </rPh>
    <phoneticPr fontId="1"/>
  </si>
  <si>
    <t>75歳以上夫婦のみ世帯</t>
    <rPh sb="2" eb="5">
      <t xml:space="preserve">サイイジョウ </t>
    </rPh>
    <rPh sb="5" eb="7">
      <t xml:space="preserve">フウフノミ </t>
    </rPh>
    <rPh sb="9" eb="11">
      <t xml:space="preserve">セタイ </t>
    </rPh>
    <phoneticPr fontId="1"/>
  </si>
  <si>
    <t>自治会ヒアリング</t>
    <rPh sb="0" eb="3">
      <t>ジチカイヒアリ</t>
    </rPh>
    <phoneticPr fontId="1"/>
  </si>
  <si>
    <t>75歳以上単身世帯</t>
    <rPh sb="2" eb="3">
      <t xml:space="preserve">サイイジョウ </t>
    </rPh>
    <rPh sb="5" eb="9">
      <t xml:space="preserve">タンシンセタイ </t>
    </rPh>
    <phoneticPr fontId="1"/>
  </si>
  <si>
    <t>UIターン者</t>
    <rPh sb="5" eb="6">
      <t xml:space="preserve">シャ </t>
    </rPh>
    <phoneticPr fontId="1"/>
  </si>
  <si>
    <t>定期的に通う親族</t>
    <rPh sb="0" eb="3">
      <t xml:space="preserve">テイキテキニ </t>
    </rPh>
    <rPh sb="4" eb="5">
      <t xml:space="preserve">カヨウ </t>
    </rPh>
    <rPh sb="6" eb="8">
      <t xml:space="preserve">シンゾク </t>
    </rPh>
    <phoneticPr fontId="1"/>
  </si>
  <si>
    <t>２拠点居住者など関係人口</t>
    <rPh sb="1" eb="3">
      <t xml:space="preserve">キョテン </t>
    </rPh>
    <rPh sb="3" eb="6">
      <t xml:space="preserve">キョジュウシャ </t>
    </rPh>
    <rPh sb="8" eb="12">
      <t xml:space="preserve">カンケイジンコウ </t>
    </rPh>
    <phoneticPr fontId="1"/>
  </si>
  <si>
    <t>転出予定者</t>
    <rPh sb="0" eb="5">
      <t xml:space="preserve">テンシュツヨテイシャ </t>
    </rPh>
    <phoneticPr fontId="1"/>
  </si>
  <si>
    <t>１．ひと（人口構造）</t>
    <rPh sb="5" eb="9">
      <t xml:space="preserve">ジンコウコウゾウ </t>
    </rPh>
    <phoneticPr fontId="1"/>
  </si>
  <si>
    <t>（最新年度）
半角で年度の
数値のみ入力↓</t>
    <rPh sb="1" eb="5">
      <t xml:space="preserve">サイシンネンド </t>
    </rPh>
    <rPh sb="7" eb="9">
      <t xml:space="preserve">ハンカクデ </t>
    </rPh>
    <rPh sb="10" eb="12">
      <t xml:space="preserve">ネンドノ </t>
    </rPh>
    <rPh sb="13" eb="15">
      <t xml:space="preserve">スウチ </t>
    </rPh>
    <rPh sb="17" eb="19">
      <t xml:space="preserve">ニュウリョク </t>
    </rPh>
    <phoneticPr fontId="1"/>
  </si>
  <si>
    <t>カルテ</t>
    <phoneticPr fontId="1"/>
  </si>
  <si>
    <t>大地域</t>
    <rPh sb="0" eb="3">
      <t xml:space="preserve">ダイチイキ </t>
    </rPh>
    <phoneticPr fontId="1"/>
  </si>
  <si>
    <t>中地域</t>
    <rPh sb="0" eb="3">
      <t xml:space="preserve">チュウチイキ </t>
    </rPh>
    <phoneticPr fontId="1"/>
  </si>
  <si>
    <t>小地域</t>
    <rPh sb="0" eb="3">
      <t xml:space="preserve">ショウチイキ </t>
    </rPh>
    <phoneticPr fontId="1"/>
  </si>
  <si>
    <t>２．地理・歴史（地域特性）</t>
    <rPh sb="2" eb="4">
      <t xml:space="preserve">チリレキシ </t>
    </rPh>
    <rPh sb="5" eb="7">
      <t xml:space="preserve">レキシ </t>
    </rPh>
    <rPh sb="8" eb="12">
      <t xml:space="preserve">チイキトクセイ </t>
    </rPh>
    <phoneticPr fontId="1"/>
  </si>
  <si>
    <t>集落特性</t>
    <rPh sb="0" eb="4">
      <t xml:space="preserve">シュウラクトクセイ </t>
    </rPh>
    <phoneticPr fontId="1"/>
  </si>
  <si>
    <t>内容</t>
    <rPh sb="0" eb="2">
      <t xml:space="preserve">ナイヨウ </t>
    </rPh>
    <phoneticPr fontId="1"/>
  </si>
  <si>
    <t>農村型</t>
    <rPh sb="0" eb="3">
      <t xml:space="preserve">ノウソンガタ </t>
    </rPh>
    <phoneticPr fontId="1"/>
  </si>
  <si>
    <t>山間部型</t>
    <rPh sb="0" eb="4">
      <t xml:space="preserve">サンカンブガタ </t>
    </rPh>
    <phoneticPr fontId="1"/>
  </si>
  <si>
    <t>漁村型</t>
    <rPh sb="0" eb="3">
      <t xml:space="preserve">ギョソンガタ </t>
    </rPh>
    <phoneticPr fontId="1"/>
  </si>
  <si>
    <t>旧まちなか型</t>
    <rPh sb="0" eb="1">
      <t xml:space="preserve">キュウ </t>
    </rPh>
    <rPh sb="5" eb="6">
      <t xml:space="preserve">ガタ </t>
    </rPh>
    <phoneticPr fontId="1"/>
  </si>
  <si>
    <t>市街地型</t>
    <rPh sb="0" eb="4">
      <t xml:space="preserve">シガイチガタ </t>
    </rPh>
    <phoneticPr fontId="1"/>
  </si>
  <si>
    <t>データ集</t>
    <rPh sb="0" eb="2">
      <t xml:space="preserve">データシュウ </t>
    </rPh>
    <phoneticPr fontId="1"/>
  </si>
  <si>
    <t>地理</t>
    <rPh sb="0" eb="2">
      <t xml:space="preserve">チリ </t>
    </rPh>
    <phoneticPr fontId="1"/>
  </si>
  <si>
    <t>地区面積</t>
    <rPh sb="0" eb="4">
      <t xml:space="preserve">チクメンセキ </t>
    </rPh>
    <phoneticPr fontId="1"/>
  </si>
  <si>
    <t>●●㎢</t>
    <phoneticPr fontId="1"/>
  </si>
  <si>
    <t>✓</t>
    <phoneticPr fontId="1"/>
  </si>
  <si>
    <t>行政情報</t>
    <rPh sb="0" eb="4">
      <t xml:space="preserve">ギョウセイジョウホウ </t>
    </rPh>
    <phoneticPr fontId="1"/>
  </si>
  <si>
    <t>-</t>
    <phoneticPr fontId="1"/>
  </si>
  <si>
    <t>災害情報・危険箇所
（過去の大きな災害情報、ハザードマップ情報など）</t>
    <rPh sb="0" eb="4">
      <t xml:space="preserve">サイガイジョウホウ </t>
    </rPh>
    <rPh sb="5" eb="9">
      <t xml:space="preserve">キケンカショ </t>
    </rPh>
    <rPh sb="11" eb="13">
      <t xml:space="preserve">カコノ </t>
    </rPh>
    <rPh sb="14" eb="15">
      <t xml:space="preserve">オオキナ </t>
    </rPh>
    <rPh sb="17" eb="21">
      <t xml:space="preserve">サイガイジョウホウ </t>
    </rPh>
    <rPh sb="29" eb="31">
      <t xml:space="preserve">ジョウホウ </t>
    </rPh>
    <phoneticPr fontId="1"/>
  </si>
  <si>
    <t xml:space="preserve">●●川流域　洪水浸水想定区域あり（0.5～1.0m）
急傾斜地の崩壊特別警戒区域、土石流警戒区域、地すべり警戒区域あり
</t>
    <rPh sb="2" eb="3">
      <t>カワ</t>
    </rPh>
    <rPh sb="3" eb="5">
      <t>リュウイキ</t>
    </rPh>
    <rPh sb="6" eb="8">
      <t>コウズイ</t>
    </rPh>
    <rPh sb="8" eb="10">
      <t>シンスイ</t>
    </rPh>
    <rPh sb="10" eb="12">
      <t>ソウテイ</t>
    </rPh>
    <rPh sb="12" eb="14">
      <t>クイキ</t>
    </rPh>
    <rPh sb="27" eb="31">
      <t>キュウケイシャチ</t>
    </rPh>
    <rPh sb="32" eb="34">
      <t>ホウカイ</t>
    </rPh>
    <rPh sb="34" eb="36">
      <t>トクベツ</t>
    </rPh>
    <rPh sb="36" eb="38">
      <t>ケイカイ</t>
    </rPh>
    <rPh sb="38" eb="40">
      <t>クイキ</t>
    </rPh>
    <rPh sb="41" eb="44">
      <t>ドセキリュウ</t>
    </rPh>
    <rPh sb="44" eb="46">
      <t>ケイカイ</t>
    </rPh>
    <rPh sb="46" eb="48">
      <t>クイキ</t>
    </rPh>
    <rPh sb="49" eb="50">
      <t>ジ</t>
    </rPh>
    <rPh sb="53" eb="55">
      <t>ケイカイ</t>
    </rPh>
    <rPh sb="55" eb="57">
      <t>クイキ</t>
    </rPh>
    <phoneticPr fontId="1"/>
  </si>
  <si>
    <t>行政情報（ハザードマップ）</t>
    <rPh sb="0" eb="4">
      <t xml:space="preserve">ギョウセイジョウホウ </t>
    </rPh>
    <phoneticPr fontId="1"/>
  </si>
  <si>
    <t>危険箇所</t>
    <rPh sb="0" eb="4">
      <t xml:space="preserve">キケンカショ シュウヘントノ カンケイセイ </t>
    </rPh>
    <phoneticPr fontId="1"/>
  </si>
  <si>
    <t>隣接する集落・自治会（距離・関係性）</t>
    <rPh sb="0" eb="2">
      <t xml:space="preserve">リンセツスル </t>
    </rPh>
    <rPh sb="4" eb="6">
      <t xml:space="preserve">シュウラク </t>
    </rPh>
    <rPh sb="7" eb="10">
      <t xml:space="preserve">ジチカイ </t>
    </rPh>
    <rPh sb="11" eb="13">
      <t xml:space="preserve">キョリ </t>
    </rPh>
    <rPh sb="14" eb="17">
      <t xml:space="preserve">カンケイセイ </t>
    </rPh>
    <phoneticPr fontId="1"/>
  </si>
  <si>
    <t xml:space="preserve">北：■■自治会（市内、同じ地区（小学校区））
南：▲▲自治会（市内、同じ地区（小学校区））
西：○○自治会（市内、同じ地区（小学校区））
東：★★自治会（△△市）
</t>
    <rPh sb="0" eb="1">
      <t>キタ</t>
    </rPh>
    <rPh sb="4" eb="7">
      <t>ジチカイ</t>
    </rPh>
    <rPh sb="8" eb="10">
      <t>シナイ</t>
    </rPh>
    <rPh sb="11" eb="12">
      <t>オナ</t>
    </rPh>
    <rPh sb="13" eb="15">
      <t>チク</t>
    </rPh>
    <rPh sb="16" eb="19">
      <t>ショウガッコウ</t>
    </rPh>
    <rPh sb="19" eb="20">
      <t>ク</t>
    </rPh>
    <rPh sb="23" eb="24">
      <t>ミナミ</t>
    </rPh>
    <rPh sb="27" eb="30">
      <t>ジチカイ</t>
    </rPh>
    <rPh sb="31" eb="33">
      <t>シナイ</t>
    </rPh>
    <rPh sb="34" eb="35">
      <t>オナ</t>
    </rPh>
    <rPh sb="36" eb="38">
      <t>チク</t>
    </rPh>
    <rPh sb="39" eb="42">
      <t>ショウガッコウ</t>
    </rPh>
    <rPh sb="42" eb="43">
      <t>ク</t>
    </rPh>
    <rPh sb="46" eb="47">
      <t>ニシ</t>
    </rPh>
    <rPh sb="50" eb="53">
      <t>ジチカイ</t>
    </rPh>
    <rPh sb="54" eb="56">
      <t>シナイ</t>
    </rPh>
    <rPh sb="57" eb="58">
      <t>オナ</t>
    </rPh>
    <rPh sb="59" eb="61">
      <t>チク</t>
    </rPh>
    <rPh sb="62" eb="65">
      <t>ショウガッコウ</t>
    </rPh>
    <rPh sb="65" eb="66">
      <t>ク</t>
    </rPh>
    <rPh sb="69" eb="70">
      <t>ヒガシ</t>
    </rPh>
    <rPh sb="73" eb="76">
      <t xml:space="preserve">ジチカイ </t>
    </rPh>
    <rPh sb="79" eb="80">
      <t>スモトシ</t>
    </rPh>
    <phoneticPr fontId="1"/>
  </si>
  <si>
    <t>地図情報</t>
    <rPh sb="0" eb="4">
      <t xml:space="preserve">チズジョウホウ </t>
    </rPh>
    <phoneticPr fontId="1"/>
  </si>
  <si>
    <t>周辺との関係性</t>
    <rPh sb="0" eb="2">
      <t xml:space="preserve">シュウヘントノ </t>
    </rPh>
    <rPh sb="4" eb="7">
      <t xml:space="preserve">カンケイセイ </t>
    </rPh>
    <phoneticPr fontId="1"/>
  </si>
  <si>
    <t>通院場所までの距離時間
（住民がよく利用する病院）</t>
    <rPh sb="0" eb="4">
      <t xml:space="preserve">ツウインバショマデノ </t>
    </rPh>
    <rPh sb="7" eb="11">
      <t xml:space="preserve">キョリジカン </t>
    </rPh>
    <rPh sb="13" eb="15">
      <t xml:space="preserve">ジュウミンガ </t>
    </rPh>
    <rPh sb="18" eb="20">
      <t xml:space="preserve">リヨウスル </t>
    </rPh>
    <rPh sb="22" eb="24">
      <t xml:space="preserve">ビョウイン </t>
    </rPh>
    <phoneticPr fontId="1"/>
  </si>
  <si>
    <t>車で10分（●●第一病院）
車で15分（●●病院、△△病院）
車で25分（■■医療センター）</t>
    <rPh sb="0" eb="1">
      <t>クルマ</t>
    </rPh>
    <rPh sb="4" eb="5">
      <t>フン</t>
    </rPh>
    <rPh sb="8" eb="10">
      <t>ダイイチ</t>
    </rPh>
    <rPh sb="10" eb="12">
      <t>ビョウイン</t>
    </rPh>
    <rPh sb="14" eb="15">
      <t>クルマ</t>
    </rPh>
    <rPh sb="18" eb="19">
      <t>フン</t>
    </rPh>
    <rPh sb="22" eb="24">
      <t>ビョウイン</t>
    </rPh>
    <rPh sb="27" eb="29">
      <t>ビョウイン</t>
    </rPh>
    <rPh sb="31" eb="32">
      <t>クルマ</t>
    </rPh>
    <rPh sb="35" eb="36">
      <t>フン</t>
    </rPh>
    <rPh sb="39" eb="41">
      <t>イリョウ</t>
    </rPh>
    <phoneticPr fontId="1"/>
  </si>
  <si>
    <t>買い物場所までの距離・時間
（食料品や日用品を購入できる、住民がよく利用する店舗）</t>
    <rPh sb="0" eb="1">
      <t xml:space="preserve">カイモノバショマデノ </t>
    </rPh>
    <rPh sb="8" eb="10">
      <t xml:space="preserve">キョリ </t>
    </rPh>
    <rPh sb="11" eb="13">
      <t xml:space="preserve">ジカン </t>
    </rPh>
    <rPh sb="15" eb="18">
      <t xml:space="preserve">ショクリョウヒンテン </t>
    </rPh>
    <rPh sb="19" eb="22">
      <t xml:space="preserve">ニチヨウヒン </t>
    </rPh>
    <rPh sb="23" eb="25">
      <t xml:space="preserve">コウニュウデキル </t>
    </rPh>
    <rPh sb="29" eb="31">
      <t xml:space="preserve">ジュウミンガ </t>
    </rPh>
    <rPh sb="34" eb="36">
      <t xml:space="preserve">リヨウスル </t>
    </rPh>
    <rPh sb="38" eb="40">
      <t xml:space="preserve">テンポ </t>
    </rPh>
    <phoneticPr fontId="1"/>
  </si>
  <si>
    <t>車で10分（スーパー●●）
車で15分（△△●●店、□□（コンビニ））</t>
    <rPh sb="0" eb="1">
      <t>クルマ</t>
    </rPh>
    <rPh sb="4" eb="5">
      <t>フン</t>
    </rPh>
    <rPh sb="14" eb="15">
      <t>クルマ</t>
    </rPh>
    <rPh sb="18" eb="19">
      <t>フン</t>
    </rPh>
    <rPh sb="24" eb="25">
      <t>ミセ</t>
    </rPh>
    <phoneticPr fontId="1"/>
  </si>
  <si>
    <t>歴史文化</t>
    <rPh sb="0" eb="4">
      <t xml:space="preserve">レキシブンカ </t>
    </rPh>
    <phoneticPr fontId="1"/>
  </si>
  <si>
    <t>寺社仏閣</t>
    <rPh sb="0" eb="4">
      <t xml:space="preserve">ジシャブッカク </t>
    </rPh>
    <phoneticPr fontId="1"/>
  </si>
  <si>
    <t>●●寺</t>
    <rPh sb="2" eb="3">
      <t>カンノウジ</t>
    </rPh>
    <phoneticPr fontId="1"/>
  </si>
  <si>
    <t>行政情報・地図情報</t>
    <rPh sb="0" eb="1">
      <t xml:space="preserve">ギョウセイジョウホウ </t>
    </rPh>
    <rPh sb="5" eb="9">
      <t xml:space="preserve">チズジョウホウ </t>
    </rPh>
    <phoneticPr fontId="1"/>
  </si>
  <si>
    <t>管理状況等</t>
    <rPh sb="0" eb="5">
      <t xml:space="preserve">カンリジョウキョウトウｔ </t>
    </rPh>
    <phoneticPr fontId="1"/>
  </si>
  <si>
    <t>神社</t>
    <rPh sb="0" eb="2">
      <t xml:space="preserve">ジンジャ </t>
    </rPh>
    <phoneticPr fontId="1"/>
  </si>
  <si>
    <t>●●神社
□□神社
▲▲八幡神社</t>
    <rPh sb="7" eb="9">
      <t>ジンジャ</t>
    </rPh>
    <rPh sb="9" eb="13">
      <t>ハチマン</t>
    </rPh>
    <rPh sb="13" eb="15">
      <t>ジンジャ</t>
    </rPh>
    <phoneticPr fontId="1"/>
  </si>
  <si>
    <t>住宅</t>
    <rPh sb="0" eb="2">
      <t xml:space="preserve">ジュウタク </t>
    </rPh>
    <phoneticPr fontId="1"/>
  </si>
  <si>
    <t>住宅数（数値のみ記入）</t>
    <rPh sb="0" eb="3">
      <t xml:space="preserve">ジュウタクスウ </t>
    </rPh>
    <rPh sb="4" eb="6">
      <t xml:space="preserve">スウチノミ </t>
    </rPh>
    <rPh sb="8" eb="10">
      <t xml:space="preserve">キニュウ </t>
    </rPh>
    <phoneticPr fontId="1"/>
  </si>
  <si>
    <t>自治会ヒアリング</t>
    <rPh sb="0" eb="3">
      <t xml:space="preserve">ジチカイヒアリング </t>
    </rPh>
    <phoneticPr fontId="1"/>
  </si>
  <si>
    <t>空き家数（数値のみ記入）</t>
    <rPh sb="0" eb="1">
      <t xml:space="preserve">アキヤスウ </t>
    </rPh>
    <rPh sb="5" eb="7">
      <t xml:space="preserve">スウチヲ </t>
    </rPh>
    <rPh sb="9" eb="11">
      <t xml:space="preserve">キニュウ </t>
    </rPh>
    <phoneticPr fontId="1"/>
  </si>
  <si>
    <t>空き家の状態</t>
    <rPh sb="0" eb="1">
      <t xml:space="preserve">アキヤノジョウタイ </t>
    </rPh>
    <phoneticPr fontId="1"/>
  </si>
  <si>
    <t>交通</t>
    <rPh sb="0" eb="2">
      <t xml:space="preserve">コウツウ </t>
    </rPh>
    <phoneticPr fontId="1"/>
  </si>
  <si>
    <t>バス</t>
    <phoneticPr fontId="1"/>
  </si>
  <si>
    <t>・バス停名：●●橋
・路線名：●●△△線
・行き先：●●駅、△△病院
・１日の本数：●●駅行き　：平日10便（土日　5便）
　　　　　　　△△病院行き：平日8便（土日　4便）
・利用者：学生、免許返納済みの高齢者が主</t>
    <rPh sb="8" eb="9">
      <t xml:space="preserve">ハシ </t>
    </rPh>
    <rPh sb="19" eb="20">
      <t xml:space="preserve">セン </t>
    </rPh>
    <rPh sb="28" eb="29">
      <t xml:space="preserve">エキ </t>
    </rPh>
    <rPh sb="32" eb="34">
      <t xml:space="preserve">ビョウイン </t>
    </rPh>
    <rPh sb="44" eb="45">
      <t xml:space="preserve">エキ </t>
    </rPh>
    <rPh sb="45" eb="46">
      <t xml:space="preserve">イキ </t>
    </rPh>
    <rPh sb="71" eb="73">
      <t xml:space="preserve">ビョウイン </t>
    </rPh>
    <rPh sb="73" eb="74">
      <t xml:space="preserve">イキ </t>
    </rPh>
    <rPh sb="76" eb="78">
      <t xml:space="preserve">ヘイジツ </t>
    </rPh>
    <rPh sb="93" eb="95">
      <t xml:space="preserve">ガクセイ </t>
    </rPh>
    <rPh sb="96" eb="100">
      <t xml:space="preserve">メンキョヘンノウ </t>
    </rPh>
    <rPh sb="100" eb="101">
      <t xml:space="preserve">ズミ </t>
    </rPh>
    <rPh sb="103" eb="106">
      <t xml:space="preserve">コウレイシャ </t>
    </rPh>
    <rPh sb="107" eb="108">
      <t xml:space="preserve">オモ </t>
    </rPh>
    <phoneticPr fontId="1"/>
  </si>
  <si>
    <t>交通事業者情報</t>
    <rPh sb="0" eb="7">
      <t xml:space="preserve">コウツウジギョウシャジョウホウ </t>
    </rPh>
    <phoneticPr fontId="1"/>
  </si>
  <si>
    <t>利用状況</t>
    <rPh sb="0" eb="4">
      <t xml:space="preserve">リヨウジョウキョウ </t>
    </rPh>
    <phoneticPr fontId="1"/>
  </si>
  <si>
    <t>鉄道</t>
    <rPh sb="0" eb="2">
      <t xml:space="preserve">テツドウ </t>
    </rPh>
    <phoneticPr fontId="1"/>
  </si>
  <si>
    <t>JR●●駅まで徒歩10分程度</t>
    <rPh sb="4" eb="5">
      <t xml:space="preserve">エキ </t>
    </rPh>
    <rPh sb="7" eb="9">
      <t xml:space="preserve">トホ </t>
    </rPh>
    <rPh sb="11" eb="12">
      <t xml:space="preserve">フン </t>
    </rPh>
    <rPh sb="12" eb="14">
      <t xml:space="preserve">テイド </t>
    </rPh>
    <phoneticPr fontId="1"/>
  </si>
  <si>
    <t>その他（集落の共同移送など）</t>
    <rPh sb="4" eb="6">
      <t xml:space="preserve">シュウラクノ </t>
    </rPh>
    <rPh sb="7" eb="11">
      <t xml:space="preserve">キョウドウイソウ </t>
    </rPh>
    <phoneticPr fontId="1"/>
  </si>
  <si>
    <t>なし</t>
  </si>
  <si>
    <t>利用状況・共同移送</t>
    <rPh sb="0" eb="4">
      <t xml:space="preserve">リヨウジョウキョウ </t>
    </rPh>
    <rPh sb="5" eb="7">
      <t xml:space="preserve">キョウドウ </t>
    </rPh>
    <rPh sb="7" eb="9">
      <t xml:space="preserve">イソウ </t>
    </rPh>
    <phoneticPr fontId="1"/>
  </si>
  <si>
    <t>通院・買い物の手段（住民の主な手段）</t>
    <rPh sb="0" eb="1">
      <t xml:space="preserve">ツウイン </t>
    </rPh>
    <rPh sb="3" eb="4">
      <t xml:space="preserve">カイモノノ </t>
    </rPh>
    <rPh sb="7" eb="9">
      <t xml:space="preserve">シュダン </t>
    </rPh>
    <rPh sb="10" eb="12">
      <t xml:space="preserve">ジュウミンノ </t>
    </rPh>
    <rPh sb="13" eb="14">
      <t xml:space="preserve">オモナ </t>
    </rPh>
    <rPh sb="15" eb="17">
      <t xml:space="preserve">シュダン </t>
    </rPh>
    <phoneticPr fontId="1"/>
  </si>
  <si>
    <t>自家用車が主</t>
    <rPh sb="0" eb="4">
      <t xml:space="preserve">ジカヨウシャ </t>
    </rPh>
    <rPh sb="5" eb="6">
      <t xml:space="preserve">オモ </t>
    </rPh>
    <phoneticPr fontId="1"/>
  </si>
  <si>
    <t>農林業</t>
    <rPh sb="0" eb="3">
      <t xml:space="preserve">ノウリンギョウ </t>
    </rPh>
    <phoneticPr fontId="1"/>
  </si>
  <si>
    <t>農地面積（ha）</t>
    <rPh sb="0" eb="4">
      <t xml:space="preserve">ノウチメンセキ </t>
    </rPh>
    <phoneticPr fontId="1"/>
  </si>
  <si>
    <t>（2020農林業センサス）
総面積　40ha　　うち田　35ha、畑5ha</t>
    <rPh sb="5" eb="8">
      <t>ノウリンギョウ</t>
    </rPh>
    <rPh sb="14" eb="17">
      <t>ソウメンセキ</t>
    </rPh>
    <rPh sb="26" eb="27">
      <t>タ</t>
    </rPh>
    <rPh sb="33" eb="34">
      <t>ハタケ</t>
    </rPh>
    <phoneticPr fontId="1"/>
  </si>
  <si>
    <t>△</t>
    <phoneticPr fontId="1"/>
  </si>
  <si>
    <t>農業委員会等情報</t>
    <rPh sb="0" eb="6">
      <t xml:space="preserve">ノウギョウイインカイトウ </t>
    </rPh>
    <rPh sb="6" eb="8">
      <t xml:space="preserve">ジョウホウ </t>
    </rPh>
    <phoneticPr fontId="1"/>
  </si>
  <si>
    <t>境界・状態</t>
    <rPh sb="0" eb="2">
      <t xml:space="preserve">キョウカイ </t>
    </rPh>
    <rPh sb="3" eb="5">
      <t xml:space="preserve">ジョウタイ </t>
    </rPh>
    <phoneticPr fontId="1"/>
  </si>
  <si>
    <t>耕作・営農状況</t>
    <rPh sb="0" eb="2">
      <t xml:space="preserve">コウサク </t>
    </rPh>
    <rPh sb="3" eb="7">
      <t xml:space="preserve">エイノウジョウキョウ </t>
    </rPh>
    <phoneticPr fontId="1"/>
  </si>
  <si>
    <t>専業農家：１戸
兼業農家：30戸</t>
    <rPh sb="0" eb="4">
      <t>センギョウノ_x0000__x0000__x0004_</t>
    </rPh>
    <rPh sb="6" eb="7">
      <t xml:space="preserve">	_x0006_</t>
    </rPh>
    <rPh sb="8" eb="12">
      <t>_x0001__x000B__x0008__x0004__x0014__x000F__x0001__x0000__x0000_</t>
    </rPh>
    <rPh sb="15" eb="16">
      <t/>
    </rPh>
    <phoneticPr fontId="1"/>
  </si>
  <si>
    <t>獣害柵設置の有無</t>
    <rPh sb="0" eb="3">
      <t xml:space="preserve">ジュウガイサク </t>
    </rPh>
    <rPh sb="3" eb="5">
      <t xml:space="preserve">セッチ </t>
    </rPh>
    <rPh sb="6" eb="8">
      <t xml:space="preserve">ウム </t>
    </rPh>
    <phoneticPr fontId="1"/>
  </si>
  <si>
    <t>集落東西の境界に設置あり。
西側は隣接自治会（■■自治会）で実施したもの。
その他、個人で設置しているものは多数ある。</t>
    <rPh sb="0" eb="2">
      <t>シュウラク</t>
    </rPh>
    <rPh sb="2" eb="4">
      <t>トウザイ</t>
    </rPh>
    <rPh sb="5" eb="7">
      <t>キョウカイ</t>
    </rPh>
    <rPh sb="8" eb="10">
      <t>セッチ</t>
    </rPh>
    <rPh sb="14" eb="16">
      <t>ニシガワ</t>
    </rPh>
    <rPh sb="17" eb="19">
      <t>リンセツ</t>
    </rPh>
    <rPh sb="20" eb="22">
      <t>ショウダ</t>
    </rPh>
    <rPh sb="25" eb="28">
      <t xml:space="preserve">ジチカイ </t>
    </rPh>
    <rPh sb="29" eb="32">
      <t>ジチカイ</t>
    </rPh>
    <rPh sb="33" eb="35">
      <t>ジッシ</t>
    </rPh>
    <rPh sb="43" eb="44">
      <t>ホカ</t>
    </rPh>
    <rPh sb="45" eb="47">
      <t>コジン</t>
    </rPh>
    <rPh sb="48" eb="50">
      <t>セッチ</t>
    </rPh>
    <rPh sb="57" eb="59">
      <t>タスウホジョ</t>
    </rPh>
    <phoneticPr fontId="1"/>
  </si>
  <si>
    <t>自治会ヒアリング</t>
    <rPh sb="0" eb="1">
      <t>ジチカ</t>
    </rPh>
    <phoneticPr fontId="1"/>
  </si>
  <si>
    <t>境界・長さ・状態</t>
    <rPh sb="0" eb="1">
      <t xml:space="preserve">キョウカイ </t>
    </rPh>
    <rPh sb="2" eb="3">
      <t>・</t>
    </rPh>
    <rPh sb="3" eb="4">
      <t xml:space="preserve">ナガサ </t>
    </rPh>
    <rPh sb="6" eb="8">
      <t xml:space="preserve">ジョウタイ </t>
    </rPh>
    <phoneticPr fontId="1"/>
  </si>
  <si>
    <t>森林の管理者・管理状況
（境界把握有無）</t>
    <rPh sb="0" eb="2">
      <t xml:space="preserve">シンリｎ </t>
    </rPh>
    <rPh sb="3" eb="6">
      <t xml:space="preserve">カンリシャ </t>
    </rPh>
    <rPh sb="7" eb="11">
      <t xml:space="preserve">カンリジョウキョウ </t>
    </rPh>
    <rPh sb="13" eb="17">
      <t xml:space="preserve">キョウカイハアク </t>
    </rPh>
    <rPh sb="17" eb="19">
      <t xml:space="preserve">ウム </t>
    </rPh>
    <phoneticPr fontId="1"/>
  </si>
  <si>
    <t>●●共有山</t>
    <rPh sb="2" eb="4">
      <t>キョウユウ</t>
    </rPh>
    <rPh sb="4" eb="5">
      <t>ヤマ</t>
    </rPh>
    <phoneticPr fontId="1"/>
  </si>
  <si>
    <t>境界・状態</t>
    <rPh sb="0" eb="2">
      <t xml:space="preserve">キョウカイ </t>
    </rPh>
    <rPh sb="3" eb="4">
      <t xml:space="preserve">ジョウタイ </t>
    </rPh>
    <phoneticPr fontId="1"/>
  </si>
  <si>
    <t>産業</t>
    <rPh sb="0" eb="2">
      <t xml:space="preserve">サンギョウ </t>
    </rPh>
    <phoneticPr fontId="1"/>
  </si>
  <si>
    <t>事業所の分野・業態</t>
    <rPh sb="0" eb="3">
      <t xml:space="preserve">ジギョウショノ </t>
    </rPh>
    <rPh sb="4" eb="6">
      <t xml:space="preserve">ブンヤ </t>
    </rPh>
    <rPh sb="7" eb="9">
      <t xml:space="preserve">ギョウタイ </t>
    </rPh>
    <phoneticPr fontId="1"/>
  </si>
  <si>
    <t>建設業（１）、簡易宿泊業（１）、製造業（１）、畜産業（１）など</t>
    <rPh sb="0" eb="2">
      <t>ケンセツ</t>
    </rPh>
    <rPh sb="7" eb="9">
      <t>カンイ</t>
    </rPh>
    <rPh sb="9" eb="11">
      <t>シュクハク</t>
    </rPh>
    <rPh sb="11" eb="12">
      <t>ギョウ</t>
    </rPh>
    <rPh sb="16" eb="19">
      <t>セイゾウギョウ</t>
    </rPh>
    <rPh sb="23" eb="26">
      <t>チクサンギョウ</t>
    </rPh>
    <phoneticPr fontId="1"/>
  </si>
  <si>
    <t>場所</t>
    <rPh sb="0" eb="2">
      <t xml:space="preserve">バショ </t>
    </rPh>
    <phoneticPr fontId="1"/>
  </si>
  <si>
    <t>３．地域施設</t>
    <rPh sb="2" eb="6">
      <t xml:space="preserve">チイキシセツ </t>
    </rPh>
    <phoneticPr fontId="1"/>
  </si>
  <si>
    <t>住民共同管理施設・場所</t>
    <rPh sb="0" eb="2">
      <t xml:space="preserve">ジュウミン </t>
    </rPh>
    <rPh sb="2" eb="6">
      <t xml:space="preserve">キョウドウカンリ </t>
    </rPh>
    <rPh sb="6" eb="8">
      <t xml:space="preserve">シセツ </t>
    </rPh>
    <rPh sb="9" eb="11">
      <t xml:space="preserve">バショ </t>
    </rPh>
    <phoneticPr fontId="1"/>
  </si>
  <si>
    <t>公民館／集会所（広さ・状態）</t>
    <rPh sb="0" eb="3">
      <t xml:space="preserve">コウミンカン </t>
    </rPh>
    <rPh sb="4" eb="7">
      <t xml:space="preserve">シュウカイジョ </t>
    </rPh>
    <rPh sb="8" eb="9">
      <t xml:space="preserve">ヒロサ </t>
    </rPh>
    <rPh sb="11" eb="13">
      <t xml:space="preserve">ジョウタイ </t>
    </rPh>
    <phoneticPr fontId="1"/>
  </si>
  <si>
    <t>●●公民館　　鉄筋・２階建　257㎡
●●研修センター　鉄骨・平屋建　79.3㎡</t>
    <rPh sb="2" eb="5">
      <t xml:space="preserve">コウミンカン </t>
    </rPh>
    <rPh sb="7" eb="9">
      <t>テッキン</t>
    </rPh>
    <rPh sb="11" eb="13">
      <t>カイダ</t>
    </rPh>
    <rPh sb="28" eb="30">
      <t>テッコツ</t>
    </rPh>
    <rPh sb="31" eb="33">
      <t>ヒラヤ</t>
    </rPh>
    <rPh sb="33" eb="34">
      <t>ダ</t>
    </rPh>
    <phoneticPr fontId="1"/>
  </si>
  <si>
    <t>場所・範囲・境界</t>
    <rPh sb="0" eb="2">
      <t xml:space="preserve">バショ </t>
    </rPh>
    <rPh sb="3" eb="5">
      <t xml:space="preserve">ハンイ </t>
    </rPh>
    <rPh sb="6" eb="8">
      <t xml:space="preserve">キョウカイ </t>
    </rPh>
    <phoneticPr fontId="1"/>
  </si>
  <si>
    <t>広場・土地（広さ・状態）</t>
    <rPh sb="0" eb="2">
      <t xml:space="preserve">ヒロバ </t>
    </rPh>
    <rPh sb="3" eb="5">
      <t xml:space="preserve">トチ </t>
    </rPh>
    <rPh sb="6" eb="7">
      <t xml:space="preserve">ヒロサ </t>
    </rPh>
    <rPh sb="9" eb="11">
      <t xml:space="preserve">ジョウタイ </t>
    </rPh>
    <phoneticPr fontId="1"/>
  </si>
  <si>
    <t>●●公民館前広場
●●グラウンド
●●祭り倉庫</t>
    <rPh sb="2" eb="5">
      <t xml:space="preserve">コウミンカン </t>
    </rPh>
    <rPh sb="5" eb="6">
      <t xml:space="preserve">マエ </t>
    </rPh>
    <rPh sb="6" eb="8">
      <t xml:space="preserve">ヒロバ </t>
    </rPh>
    <rPh sb="19" eb="20">
      <t xml:space="preserve">マツリ </t>
    </rPh>
    <rPh sb="21" eb="23">
      <t>ソウコ</t>
    </rPh>
    <phoneticPr fontId="1"/>
  </si>
  <si>
    <t>水路・側溝（距離・範囲）</t>
    <rPh sb="0" eb="2">
      <t xml:space="preserve">スイロ </t>
    </rPh>
    <rPh sb="3" eb="5">
      <t xml:space="preserve">ソッコウ </t>
    </rPh>
    <rPh sb="6" eb="8">
      <t xml:space="preserve">キョリ </t>
    </rPh>
    <rPh sb="9" eb="11">
      <t xml:space="preserve">ハンイ </t>
    </rPh>
    <phoneticPr fontId="1"/>
  </si>
  <si>
    <t>●●川の水路
水路１：●●グラウンド横：100m
水路２：●●公民館前：30m</t>
    <rPh sb="2" eb="3">
      <t xml:space="preserve">ガワ </t>
    </rPh>
    <rPh sb="4" eb="6">
      <t xml:space="preserve">スイロ </t>
    </rPh>
    <rPh sb="7" eb="9">
      <t xml:space="preserve">スイロ </t>
    </rPh>
    <rPh sb="18" eb="19">
      <t xml:space="preserve">ヨコ </t>
    </rPh>
    <rPh sb="25" eb="27">
      <t xml:space="preserve">スイロ </t>
    </rPh>
    <rPh sb="31" eb="34">
      <t xml:space="preserve">コウミンカン </t>
    </rPh>
    <rPh sb="34" eb="35">
      <t xml:space="preserve">マエ </t>
    </rPh>
    <phoneticPr fontId="1"/>
  </si>
  <si>
    <t>集落・自治会保有のその他資産
（場所・建物・その他固定資産）</t>
    <rPh sb="0" eb="2">
      <t xml:space="preserve">シュウラク </t>
    </rPh>
    <rPh sb="3" eb="6">
      <t xml:space="preserve">ジチカイ </t>
    </rPh>
    <rPh sb="6" eb="8">
      <t xml:space="preserve">ホユウ </t>
    </rPh>
    <rPh sb="12" eb="14">
      <t xml:space="preserve">シサン </t>
    </rPh>
    <rPh sb="15" eb="17">
      <t xml:space="preserve">バショ </t>
    </rPh>
    <rPh sb="18" eb="20">
      <t xml:space="preserve">タテモノ </t>
    </rPh>
    <rPh sb="24" eb="28">
      <t xml:space="preserve">コテイシサン </t>
    </rPh>
    <phoneticPr fontId="1"/>
  </si>
  <si>
    <t>●●観音堂</t>
    <rPh sb="2" eb="5">
      <t>カンノンドウ</t>
    </rPh>
    <phoneticPr fontId="1"/>
  </si>
  <si>
    <t>公共施設</t>
    <rPh sb="0" eb="4">
      <t xml:space="preserve">コウキョウシセツ </t>
    </rPh>
    <phoneticPr fontId="1"/>
  </si>
  <si>
    <t>保育園・幼稚園</t>
    <rPh sb="0" eb="3">
      <t xml:space="preserve">ホイクエン </t>
    </rPh>
    <rPh sb="4" eb="7">
      <t xml:space="preserve">ヨウチエン </t>
    </rPh>
    <phoneticPr fontId="1"/>
  </si>
  <si>
    <t>●●幼稚園</t>
    <rPh sb="2" eb="5">
      <t xml:space="preserve">ヨウチエン </t>
    </rPh>
    <phoneticPr fontId="1"/>
  </si>
  <si>
    <t>小学校</t>
    <rPh sb="0" eb="3">
      <t xml:space="preserve">ショウガッコウ </t>
    </rPh>
    <phoneticPr fontId="1"/>
  </si>
  <si>
    <t>●●第一小学校、●●第二小学校</t>
    <rPh sb="2" eb="4">
      <t xml:space="preserve">ダイイチ </t>
    </rPh>
    <rPh sb="4" eb="7">
      <t xml:space="preserve">ショウガッコウ </t>
    </rPh>
    <rPh sb="10" eb="15">
      <t xml:space="preserve">ダイニショウガッコウ </t>
    </rPh>
    <phoneticPr fontId="1"/>
  </si>
  <si>
    <t>中学校</t>
    <rPh sb="0" eb="3">
      <t xml:space="preserve">チュウガッコウ </t>
    </rPh>
    <phoneticPr fontId="1"/>
  </si>
  <si>
    <t>●●中学校</t>
    <rPh sb="2" eb="5">
      <t xml:space="preserve">チュウガッコウ </t>
    </rPh>
    <phoneticPr fontId="1"/>
  </si>
  <si>
    <t>高校</t>
    <rPh sb="0" eb="2">
      <t xml:space="preserve">コウコウ </t>
    </rPh>
    <phoneticPr fontId="1"/>
  </si>
  <si>
    <t>●●高校</t>
    <rPh sb="2" eb="4">
      <t xml:space="preserve">コウコウ </t>
    </rPh>
    <phoneticPr fontId="1"/>
  </si>
  <si>
    <t>その他教育施設</t>
    <rPh sb="3" eb="7">
      <t xml:space="preserve">キョウイクシセツ </t>
    </rPh>
    <phoneticPr fontId="1"/>
  </si>
  <si>
    <t>児童福祉施設</t>
    <rPh sb="0" eb="6">
      <t xml:space="preserve">ジドウフクシシセツ </t>
    </rPh>
    <phoneticPr fontId="1"/>
  </si>
  <si>
    <t>●●学園</t>
    <rPh sb="2" eb="4">
      <t xml:space="preserve">ガクエン </t>
    </rPh>
    <phoneticPr fontId="1"/>
  </si>
  <si>
    <t>高齢福祉・障害福祉施設</t>
    <rPh sb="0" eb="4">
      <t xml:space="preserve">コウレイフクシ </t>
    </rPh>
    <rPh sb="5" eb="9">
      <t xml:space="preserve">ショウガイフクシ </t>
    </rPh>
    <rPh sb="9" eb="11">
      <t xml:space="preserve">シセツ </t>
    </rPh>
    <phoneticPr fontId="1"/>
  </si>
  <si>
    <t>特別養護老人ホーム　●●園
介護老人保健施設　●●荘</t>
    <rPh sb="0" eb="4">
      <t xml:space="preserve">トクベツヨウゴ </t>
    </rPh>
    <rPh sb="4" eb="6">
      <t xml:space="preserve">ロウジンホーム </t>
    </rPh>
    <rPh sb="12" eb="13">
      <t>_x0000__x0000__x0004_</t>
    </rPh>
    <rPh sb="14" eb="22">
      <t>_x0008__x0004__x0002__x0010__x000C__x0001__x0013__x000E__x0008_!_x0019__x0001__x0000__x0000_</t>
    </rPh>
    <rPh sb="25" eb="26">
      <t/>
    </rPh>
    <phoneticPr fontId="1"/>
  </si>
  <si>
    <t>集落基礎データ集</t>
    <rPh sb="7" eb="8">
      <t xml:space="preserve">シュウ </t>
    </rPh>
    <phoneticPr fontId="1"/>
  </si>
  <si>
    <t>寺</t>
    <rPh sb="0" eb="1">
      <t>テラ</t>
    </rPh>
    <phoneticPr fontId="1"/>
  </si>
  <si>
    <t>５．地域内組織・役員</t>
    <rPh sb="2" eb="5">
      <t xml:space="preserve">チイキナイ </t>
    </rPh>
    <rPh sb="5" eb="7">
      <t xml:space="preserve">ソシキ </t>
    </rPh>
    <rPh sb="8" eb="10">
      <t xml:space="preserve">ヤクイン </t>
    </rPh>
    <phoneticPr fontId="1"/>
  </si>
  <si>
    <t>組織名</t>
    <rPh sb="0" eb="3">
      <t xml:space="preserve">ソシキメイ </t>
    </rPh>
    <phoneticPr fontId="1"/>
  </si>
  <si>
    <t>組織</t>
    <rPh sb="0" eb="2">
      <t xml:space="preserve">ソシキ </t>
    </rPh>
    <phoneticPr fontId="1"/>
  </si>
  <si>
    <t>自治会</t>
    <rPh sb="0" eb="3">
      <t xml:space="preserve">ジチカイ </t>
    </rPh>
    <phoneticPr fontId="1"/>
  </si>
  <si>
    <t>●●区</t>
    <phoneticPr fontId="1"/>
  </si>
  <si>
    <t>自治会ヒアリング</t>
    <rPh sb="0" eb="3">
      <t>ジチカイヒ</t>
    </rPh>
    <phoneticPr fontId="1"/>
  </si>
  <si>
    <t>●●村づくり委員会</t>
    <phoneticPr fontId="1"/>
  </si>
  <si>
    <t>財産区</t>
    <rPh sb="0" eb="3">
      <t xml:space="preserve">ザイサンク </t>
    </rPh>
    <phoneticPr fontId="1"/>
  </si>
  <si>
    <t>●●財産区</t>
    <rPh sb="2" eb="5">
      <t xml:space="preserve">ザイサンク </t>
    </rPh>
    <phoneticPr fontId="1"/>
  </si>
  <si>
    <t>公民館関係</t>
    <rPh sb="0" eb="3">
      <t xml:space="preserve">コウミンカン </t>
    </rPh>
    <rPh sb="3" eb="5">
      <t xml:space="preserve">カンケイ </t>
    </rPh>
    <phoneticPr fontId="1"/>
  </si>
  <si>
    <t>●●公民館</t>
    <phoneticPr fontId="1"/>
  </si>
  <si>
    <t>寺関係</t>
    <rPh sb="0" eb="3">
      <t xml:space="preserve">テラカンケイ </t>
    </rPh>
    <phoneticPr fontId="1"/>
  </si>
  <si>
    <t>●●寺</t>
    <rPh sb="2" eb="3">
      <t xml:space="preserve">テラ </t>
    </rPh>
    <phoneticPr fontId="1"/>
  </si>
  <si>
    <t>神社関係</t>
    <rPh sb="0" eb="2">
      <t xml:space="preserve">ジンジャ </t>
    </rPh>
    <rPh sb="2" eb="4">
      <t xml:space="preserve">カンケイ </t>
    </rPh>
    <phoneticPr fontId="1"/>
  </si>
  <si>
    <t>●●神社</t>
    <rPh sb="2" eb="4">
      <t xml:space="preserve">ジンジャ </t>
    </rPh>
    <phoneticPr fontId="1"/>
  </si>
  <si>
    <t>まつり関係</t>
    <rPh sb="3" eb="5">
      <t xml:space="preserve">カンケイ </t>
    </rPh>
    <phoneticPr fontId="1"/>
  </si>
  <si>
    <t>●●祭り委員会</t>
    <phoneticPr fontId="1"/>
  </si>
  <si>
    <t>防災組織</t>
    <rPh sb="0" eb="4">
      <t xml:space="preserve">ボウサイソシキ </t>
    </rPh>
    <phoneticPr fontId="1"/>
  </si>
  <si>
    <t>●●消防団</t>
    <phoneticPr fontId="1"/>
  </si>
  <si>
    <t>子ども関係</t>
    <rPh sb="0" eb="1">
      <t xml:space="preserve">コドモ </t>
    </rPh>
    <rPh sb="3" eb="5">
      <t xml:space="preserve">カンケイ </t>
    </rPh>
    <phoneticPr fontId="1"/>
  </si>
  <si>
    <t>●●子ども会</t>
    <rPh sb="2" eb="3">
      <t xml:space="preserve">コドモカイ </t>
    </rPh>
    <phoneticPr fontId="1"/>
  </si>
  <si>
    <t>高齢者関係（老人会等）</t>
    <rPh sb="0" eb="3">
      <t xml:space="preserve">コウレイシャ </t>
    </rPh>
    <rPh sb="3" eb="5">
      <t xml:space="preserve">カンケイ </t>
    </rPh>
    <rPh sb="6" eb="9">
      <t xml:space="preserve">ロウジンカイ </t>
    </rPh>
    <rPh sb="9" eb="10">
      <t xml:space="preserve">トウ </t>
    </rPh>
    <phoneticPr fontId="1"/>
  </si>
  <si>
    <t>●●福祉委員会</t>
    <phoneticPr fontId="1"/>
  </si>
  <si>
    <t>女性関係（女性会・婦人会等）</t>
    <rPh sb="0" eb="4">
      <t xml:space="preserve">ジョセイカンケイ </t>
    </rPh>
    <rPh sb="5" eb="7">
      <t xml:space="preserve">ジョセイカイ </t>
    </rPh>
    <rPh sb="9" eb="11">
      <t xml:space="preserve">フジンカイトウ </t>
    </rPh>
    <rPh sb="11" eb="12">
      <t xml:space="preserve">カイ </t>
    </rPh>
    <rPh sb="12" eb="13">
      <t xml:space="preserve">トウ </t>
    </rPh>
    <phoneticPr fontId="1"/>
  </si>
  <si>
    <t>●●の会</t>
    <rPh sb="3" eb="4">
      <t xml:space="preserve">カイ </t>
    </rPh>
    <phoneticPr fontId="1"/>
  </si>
  <si>
    <t>農地組合・農会</t>
    <rPh sb="0" eb="4">
      <t xml:space="preserve">ノウチクミアイ </t>
    </rPh>
    <rPh sb="5" eb="7">
      <t xml:space="preserve">ノウカイ </t>
    </rPh>
    <phoneticPr fontId="1"/>
  </si>
  <si>
    <t>●●農事組合</t>
    <phoneticPr fontId="1"/>
  </si>
  <si>
    <t>●●水利組合</t>
    <phoneticPr fontId="1"/>
  </si>
  <si>
    <t>山・林関連の財産区等</t>
    <rPh sb="0" eb="1">
      <t xml:space="preserve">ヤマ </t>
    </rPh>
    <rPh sb="2" eb="3">
      <t xml:space="preserve">ハヤシ </t>
    </rPh>
    <rPh sb="3" eb="5">
      <t xml:space="preserve">カンレン </t>
    </rPh>
    <rPh sb="6" eb="10">
      <t xml:space="preserve">ザイサンクトウ </t>
    </rPh>
    <phoneticPr fontId="1"/>
  </si>
  <si>
    <t>●●森林振興協議会</t>
    <phoneticPr fontId="1"/>
  </si>
  <si>
    <t>漁業・漁港管理組織等</t>
    <rPh sb="0" eb="2">
      <t xml:space="preserve">ギョギョウ </t>
    </rPh>
    <rPh sb="3" eb="10">
      <t xml:space="preserve">ギョコウカンリソシキトウ </t>
    </rPh>
    <phoneticPr fontId="1"/>
  </si>
  <si>
    <t>●●漁村振興グループ</t>
    <phoneticPr fontId="1"/>
  </si>
  <si>
    <t>商店会関係組織</t>
    <rPh sb="0" eb="7">
      <t xml:space="preserve">ショウテンカイカンケイソシキ </t>
    </rPh>
    <phoneticPr fontId="1"/>
  </si>
  <si>
    <t>●●商店会</t>
    <rPh sb="2" eb="5">
      <t xml:space="preserve">ショウテンカイ </t>
    </rPh>
    <phoneticPr fontId="1"/>
  </si>
  <si>
    <r>
      <t xml:space="preserve">自治協議会
</t>
    </r>
    <r>
      <rPr>
        <b/>
        <sz val="12"/>
        <color rgb="FFFF0000"/>
        <rFont val="游ゴシック"/>
        <family val="3"/>
        <charset val="128"/>
      </rPr>
      <t>※小学校区単位の地域運営組織やそれに類する組織</t>
    </r>
    <rPh sb="0" eb="1">
      <t xml:space="preserve">ジチキョウギカイ </t>
    </rPh>
    <phoneticPr fontId="1"/>
  </si>
  <si>
    <t>○○自治協議会</t>
    <rPh sb="2" eb="7">
      <t xml:space="preserve">ジチキョウギカイ </t>
    </rPh>
    <phoneticPr fontId="1"/>
  </si>
  <si>
    <t>その他</t>
    <phoneticPr fontId="1"/>
  </si>
  <si>
    <t>●●若手会</t>
    <rPh sb="2" eb="5">
      <t xml:space="preserve">ワカテカイ </t>
    </rPh>
    <phoneticPr fontId="1"/>
  </si>
  <si>
    <t>名称</t>
    <rPh sb="0" eb="2">
      <t xml:space="preserve">メイショウ </t>
    </rPh>
    <phoneticPr fontId="1"/>
  </si>
  <si>
    <t>世帯数
（数値記入）</t>
    <rPh sb="0" eb="3">
      <t xml:space="preserve">セタイスウ </t>
    </rPh>
    <phoneticPr fontId="1"/>
  </si>
  <si>
    <t>隣保・組編成</t>
    <rPh sb="0" eb="2">
      <t xml:space="preserve">リンポ </t>
    </rPh>
    <rPh sb="3" eb="6">
      <t xml:space="preserve">クミヘンセイ </t>
    </rPh>
    <phoneticPr fontId="1"/>
  </si>
  <si>
    <t>隣保・組_1</t>
    <rPh sb="0" eb="2">
      <t xml:space="preserve">リンポ </t>
    </rPh>
    <rPh sb="3" eb="4">
      <t xml:space="preserve">クミ </t>
    </rPh>
    <phoneticPr fontId="1"/>
  </si>
  <si>
    <t>１組</t>
    <rPh sb="1" eb="2">
      <t xml:space="preserve">クミ </t>
    </rPh>
    <phoneticPr fontId="1"/>
  </si>
  <si>
    <t>境界や場所、記入情報</t>
    <rPh sb="0" eb="2">
      <t xml:space="preserve">キョウカイヤ </t>
    </rPh>
    <rPh sb="3" eb="5">
      <t xml:space="preserve">バショ </t>
    </rPh>
    <rPh sb="6" eb="8">
      <t xml:space="preserve">キニュウ </t>
    </rPh>
    <rPh sb="8" eb="10">
      <t xml:space="preserve">ジョウホウ </t>
    </rPh>
    <phoneticPr fontId="1"/>
  </si>
  <si>
    <t>隣保・組_2</t>
    <rPh sb="0" eb="2">
      <t xml:space="preserve">リンポ </t>
    </rPh>
    <rPh sb="3" eb="4">
      <t xml:space="preserve">クミ </t>
    </rPh>
    <phoneticPr fontId="1"/>
  </si>
  <si>
    <t>２組</t>
    <rPh sb="1" eb="2">
      <t xml:space="preserve">クミ </t>
    </rPh>
    <phoneticPr fontId="1"/>
  </si>
  <si>
    <t>隣保・組_3</t>
    <rPh sb="0" eb="2">
      <t xml:space="preserve">リンポ </t>
    </rPh>
    <rPh sb="3" eb="4">
      <t xml:space="preserve">クミ </t>
    </rPh>
    <phoneticPr fontId="1"/>
  </si>
  <si>
    <t>３組</t>
    <rPh sb="1" eb="2">
      <t xml:space="preserve">クミ </t>
    </rPh>
    <phoneticPr fontId="1"/>
  </si>
  <si>
    <t>隣保・組_4</t>
    <rPh sb="0" eb="2">
      <t xml:space="preserve">リンポ </t>
    </rPh>
    <rPh sb="3" eb="4">
      <t xml:space="preserve">クミ </t>
    </rPh>
    <phoneticPr fontId="1"/>
  </si>
  <si>
    <t>隣保・組_5</t>
    <rPh sb="0" eb="2">
      <t xml:space="preserve">リンポ </t>
    </rPh>
    <rPh sb="3" eb="4">
      <t xml:space="preserve">クミ </t>
    </rPh>
    <phoneticPr fontId="1"/>
  </si>
  <si>
    <t>隣保・組_6</t>
    <rPh sb="0" eb="2">
      <t xml:space="preserve">リンポ </t>
    </rPh>
    <rPh sb="3" eb="4">
      <t xml:space="preserve">クミ </t>
    </rPh>
    <phoneticPr fontId="1"/>
  </si>
  <si>
    <t>隣保・組_7</t>
    <rPh sb="0" eb="2">
      <t xml:space="preserve">リンポ </t>
    </rPh>
    <rPh sb="3" eb="4">
      <t xml:space="preserve">クミ </t>
    </rPh>
    <phoneticPr fontId="1"/>
  </si>
  <si>
    <t>隣保・組_8</t>
    <rPh sb="0" eb="2">
      <t xml:space="preserve">リンポ </t>
    </rPh>
    <rPh sb="3" eb="4">
      <t xml:space="preserve">クミ </t>
    </rPh>
    <phoneticPr fontId="1"/>
  </si>
  <si>
    <t>隣保・組_9</t>
    <rPh sb="0" eb="2">
      <t xml:space="preserve">リンポ </t>
    </rPh>
    <rPh sb="3" eb="4">
      <t xml:space="preserve">クミ </t>
    </rPh>
    <phoneticPr fontId="1"/>
  </si>
  <si>
    <t>隣保・組_10</t>
    <rPh sb="0" eb="2">
      <t xml:space="preserve">リンポ </t>
    </rPh>
    <rPh sb="3" eb="4">
      <t xml:space="preserve">クミ </t>
    </rPh>
    <phoneticPr fontId="1"/>
  </si>
  <si>
    <t>種類</t>
    <rPh sb="0" eb="2">
      <t xml:space="preserve">シュルイ </t>
    </rPh>
    <phoneticPr fontId="1"/>
  </si>
  <si>
    <t>任期</t>
    <phoneticPr fontId="1"/>
  </si>
  <si>
    <t>業務の例</t>
    <rPh sb="0" eb="2">
      <t xml:space="preserve">ニンズウ </t>
    </rPh>
    <phoneticPr fontId="1"/>
  </si>
  <si>
    <t>人数
（数値記入）</t>
    <rPh sb="0" eb="2">
      <t xml:space="preserve">ジカンスウ </t>
    </rPh>
    <phoneticPr fontId="1"/>
  </si>
  <si>
    <t>時間数
（数値記入）</t>
    <rPh sb="0" eb="1">
      <t xml:space="preserve">ノベジカン </t>
    </rPh>
    <phoneticPr fontId="1"/>
  </si>
  <si>
    <t>延べ時間</t>
    <phoneticPr fontId="1"/>
  </si>
  <si>
    <t>役職</t>
    <rPh sb="0" eb="2">
      <t xml:space="preserve">ヤクショク </t>
    </rPh>
    <phoneticPr fontId="1"/>
  </si>
  <si>
    <t>自治会長・区長</t>
    <rPh sb="0" eb="4">
      <t xml:space="preserve">ジチカイチョウ </t>
    </rPh>
    <rPh sb="5" eb="7">
      <t xml:space="preserve">クチョウ </t>
    </rPh>
    <phoneticPr fontId="1"/>
  </si>
  <si>
    <t>自治会役</t>
    <phoneticPr fontId="1"/>
  </si>
  <si>
    <t>区長</t>
    <rPh sb="0" eb="2">
      <t xml:space="preserve">クチョウ </t>
    </rPh>
    <phoneticPr fontId="1"/>
  </si>
  <si>
    <t>２年</t>
    <rPh sb="1" eb="2">
      <t xml:space="preserve">ネン </t>
    </rPh>
    <phoneticPr fontId="1"/>
  </si>
  <si>
    <t>総会、役員会等の会議の司会進行、資料作成、配布物の仕分け</t>
    <rPh sb="0" eb="2">
      <t xml:space="preserve">ソウカイ </t>
    </rPh>
    <rPh sb="3" eb="6">
      <t xml:space="preserve">ヤクインカイ </t>
    </rPh>
    <rPh sb="6" eb="7">
      <t xml:space="preserve">トウノ </t>
    </rPh>
    <rPh sb="8" eb="10">
      <t xml:space="preserve">カイギ </t>
    </rPh>
    <rPh sb="11" eb="15">
      <t xml:space="preserve">シカイシンコウ </t>
    </rPh>
    <rPh sb="16" eb="20">
      <t xml:space="preserve">シリョウサクセイ </t>
    </rPh>
    <rPh sb="21" eb="24">
      <t xml:space="preserve">ハイフブツノ </t>
    </rPh>
    <rPh sb="25" eb="27">
      <t xml:space="preserve">シワケ </t>
    </rPh>
    <phoneticPr fontId="1"/>
  </si>
  <si>
    <t>副自治会長・副区長</t>
    <rPh sb="1" eb="5">
      <t xml:space="preserve">ジチカイチョウ </t>
    </rPh>
    <rPh sb="6" eb="9">
      <t xml:space="preserve">フククチョウ </t>
    </rPh>
    <phoneticPr fontId="1"/>
  </si>
  <si>
    <t>副区長</t>
    <rPh sb="0" eb="3">
      <t xml:space="preserve">フククチョウ </t>
    </rPh>
    <phoneticPr fontId="1"/>
  </si>
  <si>
    <t>区長の補助、代理</t>
    <rPh sb="0" eb="2">
      <t xml:space="preserve">クチョウノ </t>
    </rPh>
    <rPh sb="3" eb="5">
      <t xml:space="preserve">ホジョ </t>
    </rPh>
    <rPh sb="6" eb="8">
      <t xml:space="preserve">ダイリ </t>
    </rPh>
    <phoneticPr fontId="1"/>
  </si>
  <si>
    <t>会計</t>
    <rPh sb="0" eb="2">
      <t xml:space="preserve">カイケイ </t>
    </rPh>
    <phoneticPr fontId="1"/>
  </si>
  <si>
    <t>区の会計管理、決算資料作成、会計報告</t>
    <rPh sb="0" eb="1">
      <t xml:space="preserve">クノ </t>
    </rPh>
    <rPh sb="2" eb="4">
      <t xml:space="preserve">カイケイ </t>
    </rPh>
    <rPh sb="4" eb="6">
      <t xml:space="preserve">カンリ </t>
    </rPh>
    <rPh sb="7" eb="9">
      <t xml:space="preserve">ケッサン </t>
    </rPh>
    <rPh sb="9" eb="13">
      <t xml:space="preserve">シリョウサクセイ </t>
    </rPh>
    <rPh sb="14" eb="18">
      <t xml:space="preserve">カイケイホウコク </t>
    </rPh>
    <phoneticPr fontId="1"/>
  </si>
  <si>
    <t>組長・役員・評議員等</t>
    <rPh sb="0" eb="2">
      <t xml:space="preserve">クミチョウ </t>
    </rPh>
    <rPh sb="3" eb="5">
      <t xml:space="preserve">ヤクイン </t>
    </rPh>
    <rPh sb="6" eb="10">
      <t xml:space="preserve">ヒョウギイントウ </t>
    </rPh>
    <phoneticPr fontId="1"/>
  </si>
  <si>
    <t>自治会役</t>
  </si>
  <si>
    <t>組長</t>
    <rPh sb="0" eb="2">
      <t xml:space="preserve">クミチョウ </t>
    </rPh>
    <phoneticPr fontId="1"/>
  </si>
  <si>
    <t>１年</t>
    <rPh sb="1" eb="2">
      <t xml:space="preserve">ネｎ </t>
    </rPh>
    <phoneticPr fontId="1"/>
  </si>
  <si>
    <t>配布物の配布、組の会議の司会進行、資料作成</t>
    <rPh sb="0" eb="3">
      <t xml:space="preserve">ハイフブツノ </t>
    </rPh>
    <rPh sb="4" eb="6">
      <t xml:space="preserve">ハイフ </t>
    </rPh>
    <rPh sb="7" eb="8">
      <t xml:space="preserve">クミノ </t>
    </rPh>
    <rPh sb="9" eb="11">
      <t xml:space="preserve">カイギノ </t>
    </rPh>
    <rPh sb="12" eb="16">
      <t xml:space="preserve">シカイシンコウ </t>
    </rPh>
    <rPh sb="17" eb="21">
      <t xml:space="preserve">シリョウサクセイ </t>
    </rPh>
    <phoneticPr fontId="1"/>
  </si>
  <si>
    <t>財産区長等　財産関係役</t>
    <rPh sb="0" eb="3">
      <t xml:space="preserve">ザイサンク </t>
    </rPh>
    <rPh sb="3" eb="4">
      <t xml:space="preserve">チョウ </t>
    </rPh>
    <rPh sb="4" eb="5">
      <t xml:space="preserve">トウ </t>
    </rPh>
    <rPh sb="6" eb="8">
      <t xml:space="preserve">ザイサンカンケイヤク </t>
    </rPh>
    <rPh sb="8" eb="10">
      <t xml:space="preserve">カンケイヤク </t>
    </rPh>
    <rPh sb="10" eb="11">
      <t xml:space="preserve">ヤク </t>
    </rPh>
    <phoneticPr fontId="1"/>
  </si>
  <si>
    <t>地域内任意団体役</t>
  </si>
  <si>
    <t>●●財産区　管理委員</t>
    <rPh sb="2" eb="4">
      <t xml:space="preserve">ザイサンクチョウ </t>
    </rPh>
    <rPh sb="4" eb="5">
      <t xml:space="preserve">ク </t>
    </rPh>
    <rPh sb="6" eb="10">
      <t xml:space="preserve">カンリイイン </t>
    </rPh>
    <phoneticPr fontId="1"/>
  </si>
  <si>
    <t>４年</t>
    <rPh sb="1" eb="2">
      <t xml:space="preserve">ネン </t>
    </rPh>
    <phoneticPr fontId="1"/>
  </si>
  <si>
    <t>会議への参加</t>
    <rPh sb="0" eb="2">
      <t xml:space="preserve">カイギヘノ </t>
    </rPh>
    <rPh sb="4" eb="6">
      <t xml:space="preserve">サンカ </t>
    </rPh>
    <phoneticPr fontId="1"/>
  </si>
  <si>
    <t>公民館長・公民館主事</t>
    <rPh sb="0" eb="4">
      <t xml:space="preserve">コウミンカンチョウ </t>
    </rPh>
    <rPh sb="5" eb="10">
      <t xml:space="preserve">コウミンカンシュジ </t>
    </rPh>
    <phoneticPr fontId="1"/>
  </si>
  <si>
    <t>●●公民館長</t>
    <rPh sb="2" eb="6">
      <t xml:space="preserve">コウミンカンチョウ </t>
    </rPh>
    <phoneticPr fontId="1"/>
  </si>
  <si>
    <t>公民館事業の企画運営、役員会の司会進行・資料作成、公民館の清掃</t>
    <rPh sb="0" eb="5">
      <t xml:space="preserve">コウミンカンジギョウノ </t>
    </rPh>
    <rPh sb="6" eb="8">
      <t xml:space="preserve">キカク </t>
    </rPh>
    <rPh sb="8" eb="10">
      <t xml:space="preserve">ウンエイ </t>
    </rPh>
    <rPh sb="11" eb="14">
      <t xml:space="preserve">ヤクインカイ </t>
    </rPh>
    <rPh sb="15" eb="19">
      <t xml:space="preserve">シカイシンコウ </t>
    </rPh>
    <rPh sb="20" eb="24">
      <t xml:space="preserve">シリョウサクセイ </t>
    </rPh>
    <rPh sb="25" eb="28">
      <t xml:space="preserve">コウミンカンノ </t>
    </rPh>
    <rPh sb="29" eb="31">
      <t xml:space="preserve">セイソウ </t>
    </rPh>
    <phoneticPr fontId="1"/>
  </si>
  <si>
    <t>寺総代等　寺関係役</t>
    <rPh sb="0" eb="3">
      <t xml:space="preserve">テラソウダイ </t>
    </rPh>
    <rPh sb="3" eb="4">
      <t xml:space="preserve">トウ </t>
    </rPh>
    <rPh sb="5" eb="9">
      <t xml:space="preserve">テラカンケイヤク </t>
    </rPh>
    <phoneticPr fontId="1"/>
  </si>
  <si>
    <t>●●寺　総代</t>
    <rPh sb="2" eb="3">
      <t xml:space="preserve">テラ </t>
    </rPh>
    <rPh sb="4" eb="6">
      <t xml:space="preserve">ソウダイ </t>
    </rPh>
    <phoneticPr fontId="1"/>
  </si>
  <si>
    <t>３年</t>
    <rPh sb="1" eb="2">
      <t xml:space="preserve">ネン </t>
    </rPh>
    <phoneticPr fontId="1"/>
  </si>
  <si>
    <t>寺の草刈り</t>
    <rPh sb="0" eb="1">
      <t xml:space="preserve">テラノ </t>
    </rPh>
    <rPh sb="2" eb="4">
      <t xml:space="preserve">クサカリ </t>
    </rPh>
    <phoneticPr fontId="1"/>
  </si>
  <si>
    <t>神社総代等　神社関係役</t>
    <rPh sb="0" eb="5">
      <t xml:space="preserve">ジンジャソウダイトウ </t>
    </rPh>
    <rPh sb="6" eb="11">
      <t xml:space="preserve">ジンジャカンケイヤク </t>
    </rPh>
    <phoneticPr fontId="1"/>
  </si>
  <si>
    <t>●●神社　総代</t>
    <rPh sb="2" eb="4">
      <t xml:space="preserve">ジンジャ </t>
    </rPh>
    <rPh sb="5" eb="7">
      <t xml:space="preserve">ソウダイ </t>
    </rPh>
    <phoneticPr fontId="1"/>
  </si>
  <si>
    <t>神社の清掃</t>
    <rPh sb="0" eb="2">
      <t xml:space="preserve">ジンジャノ </t>
    </rPh>
    <rPh sb="3" eb="5">
      <t xml:space="preserve">セイソウ </t>
    </rPh>
    <phoneticPr fontId="1"/>
  </si>
  <si>
    <t>まつり関係役</t>
    <rPh sb="3" eb="6">
      <t xml:space="preserve">カンケイヤク </t>
    </rPh>
    <phoneticPr fontId="1"/>
  </si>
  <si>
    <t>●●祭り委員会　委員長</t>
    <rPh sb="2" eb="3">
      <t xml:space="preserve">マツリ </t>
    </rPh>
    <rPh sb="4" eb="7">
      <t xml:space="preserve">イインカイ </t>
    </rPh>
    <rPh sb="8" eb="11">
      <t xml:space="preserve">イインチョウ </t>
    </rPh>
    <phoneticPr fontId="1"/>
  </si>
  <si>
    <t>委員会の司会進行</t>
    <rPh sb="0" eb="3">
      <t xml:space="preserve">イインカイノ </t>
    </rPh>
    <rPh sb="4" eb="8">
      <t xml:space="preserve">シカイシンコウ </t>
    </rPh>
    <phoneticPr fontId="1"/>
  </si>
  <si>
    <t>●●祭り委員会　副委員長</t>
    <rPh sb="2" eb="4">
      <t xml:space="preserve">マツリ </t>
    </rPh>
    <rPh sb="4" eb="5">
      <t xml:space="preserve">イインカイ </t>
    </rPh>
    <rPh sb="8" eb="12">
      <t xml:space="preserve">フクイインチョウ </t>
    </rPh>
    <phoneticPr fontId="1"/>
  </si>
  <si>
    <t>委員長の補助、代理</t>
    <rPh sb="0" eb="1">
      <t xml:space="preserve">イインチョウノ </t>
    </rPh>
    <rPh sb="4" eb="6">
      <t xml:space="preserve">ホジョ </t>
    </rPh>
    <rPh sb="7" eb="9">
      <t xml:space="preserve">ダイリ </t>
    </rPh>
    <phoneticPr fontId="1"/>
  </si>
  <si>
    <t>防災関係役（消防団含む）</t>
    <rPh sb="0" eb="5">
      <t xml:space="preserve">ボウサイカンケイヤク </t>
    </rPh>
    <rPh sb="6" eb="9">
      <t xml:space="preserve">ショウボウダン </t>
    </rPh>
    <rPh sb="9" eb="10">
      <t xml:space="preserve">フクム </t>
    </rPh>
    <phoneticPr fontId="1"/>
  </si>
  <si>
    <t>行政からの依頼役</t>
  </si>
  <si>
    <t>●●消防団員</t>
    <rPh sb="2" eb="5">
      <t xml:space="preserve">ショウボウダン </t>
    </rPh>
    <rPh sb="5" eb="6">
      <t xml:space="preserve">イｎ </t>
    </rPh>
    <phoneticPr fontId="1"/>
  </si>
  <si>
    <t>３年</t>
    <rPh sb="1" eb="2">
      <t xml:space="preserve">ネｎ </t>
    </rPh>
    <phoneticPr fontId="1"/>
  </si>
  <si>
    <t>訓練、研修、年末警戒</t>
    <rPh sb="0" eb="2">
      <t xml:space="preserve">クンレン </t>
    </rPh>
    <rPh sb="3" eb="5">
      <t xml:space="preserve">ケンシュウ </t>
    </rPh>
    <rPh sb="6" eb="10">
      <t xml:space="preserve">ネンマツケイカイ </t>
    </rPh>
    <phoneticPr fontId="1"/>
  </si>
  <si>
    <t>子ども会関係役職</t>
    <rPh sb="0" eb="1">
      <t xml:space="preserve">コドモ </t>
    </rPh>
    <rPh sb="3" eb="4">
      <t xml:space="preserve">カイ </t>
    </rPh>
    <rPh sb="4" eb="8">
      <t xml:space="preserve">カンケイヤクショク </t>
    </rPh>
    <phoneticPr fontId="1"/>
  </si>
  <si>
    <t>●●子ども会　会長</t>
    <phoneticPr fontId="1"/>
  </si>
  <si>
    <t>１年</t>
    <rPh sb="1" eb="2">
      <t xml:space="preserve">ネン </t>
    </rPh>
    <phoneticPr fontId="1"/>
  </si>
  <si>
    <t>定例会の司会進行、資料作成</t>
    <rPh sb="0" eb="3">
      <t xml:space="preserve">テイレイカイ </t>
    </rPh>
    <rPh sb="4" eb="8">
      <t xml:space="preserve">シカイシンコウ </t>
    </rPh>
    <rPh sb="9" eb="13">
      <t xml:space="preserve">シリョウサクセイ </t>
    </rPh>
    <phoneticPr fontId="1"/>
  </si>
  <si>
    <t>●●子ども会　会計</t>
    <rPh sb="7" eb="9">
      <t xml:space="preserve">カイケイ </t>
    </rPh>
    <phoneticPr fontId="1"/>
  </si>
  <si>
    <t>子ども会の会計管理</t>
    <rPh sb="0" eb="1">
      <t xml:space="preserve">コドモカイ </t>
    </rPh>
    <rPh sb="5" eb="7">
      <t xml:space="preserve">カイケイ </t>
    </rPh>
    <rPh sb="7" eb="9">
      <t xml:space="preserve">カンリ </t>
    </rPh>
    <phoneticPr fontId="1"/>
  </si>
  <si>
    <t>老人会等　高齢者関係役</t>
    <rPh sb="0" eb="3">
      <t xml:space="preserve">ロウジンカイ </t>
    </rPh>
    <rPh sb="3" eb="4">
      <t xml:space="preserve">トウ </t>
    </rPh>
    <rPh sb="5" eb="11">
      <t xml:space="preserve">コウレイシャカンケイヤク </t>
    </rPh>
    <phoneticPr fontId="1"/>
  </si>
  <si>
    <t>●●福祉委員会　委員長</t>
    <phoneticPr fontId="1"/>
  </si>
  <si>
    <t>委員会の司会進行、資料作成</t>
    <rPh sb="0" eb="3">
      <t xml:space="preserve">イインカイノ </t>
    </rPh>
    <rPh sb="4" eb="8">
      <t xml:space="preserve">シカイシンコウ </t>
    </rPh>
    <rPh sb="9" eb="13">
      <t xml:space="preserve">シリョウサクセイ </t>
    </rPh>
    <phoneticPr fontId="1"/>
  </si>
  <si>
    <t>●●福祉委員会　副委員長</t>
    <rPh sb="8" eb="9">
      <t>フク</t>
    </rPh>
    <phoneticPr fontId="1"/>
  </si>
  <si>
    <t>女性会等　女性団体役</t>
    <rPh sb="0" eb="3">
      <t xml:space="preserve">ジョセイカイ </t>
    </rPh>
    <rPh sb="3" eb="4">
      <t xml:space="preserve">トウ </t>
    </rPh>
    <rPh sb="5" eb="10">
      <t xml:space="preserve">ジョセイダンタイヤク </t>
    </rPh>
    <phoneticPr fontId="1"/>
  </si>
  <si>
    <t>●●の会　会長</t>
    <phoneticPr fontId="1"/>
  </si>
  <si>
    <t>民生委員・児童委員・福祉委員等福祉関係</t>
    <rPh sb="0" eb="4">
      <t xml:space="preserve">ミンセイイイン </t>
    </rPh>
    <rPh sb="5" eb="9">
      <t xml:space="preserve">ジドウイイｎ </t>
    </rPh>
    <rPh sb="10" eb="12">
      <t xml:space="preserve">フクシイイン </t>
    </rPh>
    <rPh sb="12" eb="14">
      <t xml:space="preserve">イイｎ </t>
    </rPh>
    <rPh sb="14" eb="15">
      <t xml:space="preserve">トウ </t>
    </rPh>
    <rPh sb="15" eb="19">
      <t xml:space="preserve">フクシカンケイ </t>
    </rPh>
    <phoneticPr fontId="1"/>
  </si>
  <si>
    <t>民生委員</t>
    <phoneticPr fontId="1"/>
  </si>
  <si>
    <t>調査、相談、生活支援事業</t>
    <rPh sb="0" eb="2">
      <t xml:space="preserve">チョウサ </t>
    </rPh>
    <rPh sb="3" eb="5">
      <t xml:space="preserve">ソウダン </t>
    </rPh>
    <rPh sb="6" eb="10">
      <t xml:space="preserve">セイカツシエン </t>
    </rPh>
    <rPh sb="10" eb="12">
      <t xml:space="preserve">ジギョウ </t>
    </rPh>
    <phoneticPr fontId="1"/>
  </si>
  <si>
    <t>民生協力委員</t>
    <phoneticPr fontId="1"/>
  </si>
  <si>
    <t>民生委員のサポート</t>
    <rPh sb="0" eb="4">
      <t xml:space="preserve">ミンセイイイン </t>
    </rPh>
    <phoneticPr fontId="1"/>
  </si>
  <si>
    <t>農地組合・農会長</t>
    <rPh sb="0" eb="4">
      <t xml:space="preserve">ノウチクミアイ </t>
    </rPh>
    <rPh sb="5" eb="8">
      <t xml:space="preserve">ノウカイチョウ </t>
    </rPh>
    <phoneticPr fontId="1"/>
  </si>
  <si>
    <t>●●農事組合　役員</t>
    <rPh sb="0" eb="2">
      <t xml:space="preserve">クミアイチョウ </t>
    </rPh>
    <rPh sb="7" eb="9">
      <t xml:space="preserve">ヤクイン </t>
    </rPh>
    <phoneticPr fontId="1"/>
  </si>
  <si>
    <t>２年</t>
    <rPh sb="1" eb="2">
      <t xml:space="preserve">ネｎ </t>
    </rPh>
    <phoneticPr fontId="1"/>
  </si>
  <si>
    <t>会議への参加、資料配布</t>
    <rPh sb="0" eb="1">
      <t xml:space="preserve">カイギノ </t>
    </rPh>
    <rPh sb="2" eb="4">
      <t>ヘノ</t>
    </rPh>
    <rPh sb="4" eb="5">
      <t xml:space="preserve">サンカ </t>
    </rPh>
    <rPh sb="7" eb="11">
      <t xml:space="preserve">シリョウハイフ </t>
    </rPh>
    <phoneticPr fontId="1"/>
  </si>
  <si>
    <t>●●水利組合　役員</t>
    <rPh sb="7" eb="9">
      <t xml:space="preserve">ヤクイン </t>
    </rPh>
    <phoneticPr fontId="1"/>
  </si>
  <si>
    <t>山・林関連の財産区等の長</t>
    <rPh sb="0" eb="1">
      <t xml:space="preserve">ヤマ </t>
    </rPh>
    <rPh sb="2" eb="3">
      <t xml:space="preserve">ハヤシ </t>
    </rPh>
    <rPh sb="3" eb="5">
      <t xml:space="preserve">カンレンノ </t>
    </rPh>
    <rPh sb="6" eb="9">
      <t xml:space="preserve">ザイサンクトウノ </t>
    </rPh>
    <rPh sb="9" eb="10">
      <t xml:space="preserve">トウ </t>
    </rPh>
    <rPh sb="11" eb="12">
      <t xml:space="preserve">チョウ </t>
    </rPh>
    <phoneticPr fontId="1"/>
  </si>
  <si>
    <t>●●森林振興協議会　役員</t>
    <phoneticPr fontId="1"/>
  </si>
  <si>
    <t>協議会への参加</t>
    <rPh sb="0" eb="3">
      <t xml:space="preserve">キョウギカイヘノ </t>
    </rPh>
    <rPh sb="5" eb="7">
      <t xml:space="preserve">サンカ </t>
    </rPh>
    <phoneticPr fontId="1"/>
  </si>
  <si>
    <t>漁業・漁港管理組織等の長</t>
    <phoneticPr fontId="1"/>
  </si>
  <si>
    <t>●●漁村振興グループ　役員</t>
    <phoneticPr fontId="1"/>
  </si>
  <si>
    <t>振興事業の実施、会議への参加</t>
    <rPh sb="0" eb="4">
      <t xml:space="preserve">シンコウジギョウ </t>
    </rPh>
    <rPh sb="5" eb="7">
      <t xml:space="preserve">ジッシ </t>
    </rPh>
    <rPh sb="8" eb="10">
      <t xml:space="preserve">カイギ </t>
    </rPh>
    <rPh sb="12" eb="14">
      <t xml:space="preserve">サンカ </t>
    </rPh>
    <phoneticPr fontId="1"/>
  </si>
  <si>
    <t>商店会関係組織の長</t>
    <rPh sb="0" eb="7">
      <t xml:space="preserve">ショウテンカイカンケイソシキノ </t>
    </rPh>
    <rPh sb="8" eb="9">
      <t xml:space="preserve">オサ </t>
    </rPh>
    <phoneticPr fontId="1"/>
  </si>
  <si>
    <t>●●商店会　会長</t>
    <phoneticPr fontId="1"/>
  </si>
  <si>
    <t>●●商店会　副会長</t>
    <phoneticPr fontId="1"/>
  </si>
  <si>
    <t>会長の補助</t>
    <rPh sb="0" eb="2">
      <t xml:space="preserve">カイチョウノ </t>
    </rPh>
    <rPh sb="3" eb="5">
      <t xml:space="preserve">ホジョ </t>
    </rPh>
    <phoneticPr fontId="1"/>
  </si>
  <si>
    <t>自治協議会の役</t>
    <rPh sb="0" eb="5">
      <t xml:space="preserve">ジチキョウギカイ </t>
    </rPh>
    <phoneticPr fontId="1"/>
  </si>
  <si>
    <t>自治協議会役</t>
  </si>
  <si>
    <t>○○自治協議会　役員</t>
    <rPh sb="2" eb="7">
      <t xml:space="preserve">ジチキョウギカイ </t>
    </rPh>
    <rPh sb="8" eb="10">
      <t xml:space="preserve">ヤクイン </t>
    </rPh>
    <phoneticPr fontId="1"/>
  </si>
  <si>
    <t>総会、役員会への参加</t>
    <rPh sb="0" eb="1">
      <t xml:space="preserve">ソウカイ </t>
    </rPh>
    <rPh sb="2" eb="3">
      <t>、</t>
    </rPh>
    <rPh sb="3" eb="4">
      <t xml:space="preserve">ヤクインカイヘノ </t>
    </rPh>
    <rPh sb="8" eb="10">
      <t xml:space="preserve">サンカ </t>
    </rPh>
    <phoneticPr fontId="1"/>
  </si>
  <si>
    <t>●●若手会　役員</t>
    <rPh sb="2" eb="5">
      <t xml:space="preserve">ワカテカイ </t>
    </rPh>
    <rPh sb="6" eb="8">
      <t xml:space="preserve">ヤクイン </t>
    </rPh>
    <phoneticPr fontId="1"/>
  </si>
  <si>
    <t>交流会への参加</t>
    <rPh sb="0" eb="3">
      <t xml:space="preserve">コウリュウカイ </t>
    </rPh>
    <rPh sb="5" eb="7">
      <t xml:space="preserve">サンカ </t>
    </rPh>
    <phoneticPr fontId="1"/>
  </si>
  <si>
    <r>
      <t xml:space="preserve">自治協議会
</t>
    </r>
    <r>
      <rPr>
        <sz val="12"/>
        <color theme="1"/>
        <rFont val="游ゴシック"/>
        <family val="3"/>
        <charset val="128"/>
      </rPr>
      <t>※小学校区単位の地域運営組織やそれに類する組織</t>
    </r>
    <rPh sb="0" eb="1">
      <t xml:space="preserve">ジチキョウギカイ </t>
    </rPh>
    <phoneticPr fontId="1"/>
  </si>
  <si>
    <t>自治協議会の役</t>
    <rPh sb="0" eb="7">
      <t xml:space="preserve">ショウテンカイカンケイソシキノ オサ </t>
    </rPh>
    <phoneticPr fontId="1"/>
  </si>
  <si>
    <t>活動分類リスト</t>
    <rPh sb="0" eb="4">
      <t xml:space="preserve">カツドウブンルイ </t>
    </rPh>
    <phoneticPr fontId="1"/>
  </si>
  <si>
    <t>活動例</t>
    <rPh sb="0" eb="3">
      <t xml:space="preserve">カツドウレイ </t>
    </rPh>
    <phoneticPr fontId="1"/>
  </si>
  <si>
    <t>寄り合い・話し合いの場</t>
    <phoneticPr fontId="1"/>
  </si>
  <si>
    <t>例）常会・役員会　など（定期的にあるもの）</t>
    <phoneticPr fontId="1"/>
  </si>
  <si>
    <t>伝統・文化活動</t>
    <phoneticPr fontId="1"/>
  </si>
  <si>
    <t>例）どんど焼き、互礼会・講関係・神事・地蔵盆・秋祭りなど</t>
    <phoneticPr fontId="1"/>
  </si>
  <si>
    <t>草刈り・清掃等活動</t>
    <phoneticPr fontId="1"/>
  </si>
  <si>
    <t>例）草刈り・泥上げ・クリーン作戦・共有管理場所の清掃（寺・神社含む）・ため池管理　など</t>
    <phoneticPr fontId="1"/>
  </si>
  <si>
    <t>対象となる場所</t>
    <rPh sb="0" eb="2">
      <t xml:space="preserve">タイショウトナル </t>
    </rPh>
    <rPh sb="5" eb="7">
      <t xml:space="preserve">バショ </t>
    </rPh>
    <phoneticPr fontId="1"/>
  </si>
  <si>
    <t>獣害対策・除雪・景観保全等活動</t>
    <phoneticPr fontId="1"/>
  </si>
  <si>
    <t>例）獣害対策活動（柵点検・設置など）、除雪、農地・景観保全活動　など</t>
    <phoneticPr fontId="1"/>
  </si>
  <si>
    <t>対象となる場所、状態、長さ（柵）</t>
    <rPh sb="0" eb="1">
      <t xml:space="preserve">タイショウトナル </t>
    </rPh>
    <rPh sb="5" eb="6">
      <t xml:space="preserve">バショ </t>
    </rPh>
    <rPh sb="8" eb="10">
      <t xml:space="preserve">ジョウタイ </t>
    </rPh>
    <rPh sb="11" eb="12">
      <t xml:space="preserve">ナガサ </t>
    </rPh>
    <rPh sb="14" eb="15">
      <t xml:space="preserve">サク </t>
    </rPh>
    <phoneticPr fontId="1"/>
  </si>
  <si>
    <t>その他の環境・資産維持活動</t>
    <phoneticPr fontId="1"/>
  </si>
  <si>
    <t>例）ため池管理　など</t>
    <phoneticPr fontId="1"/>
  </si>
  <si>
    <t>場所、状態</t>
    <rPh sb="0" eb="2">
      <t xml:space="preserve">バショ </t>
    </rPh>
    <rPh sb="3" eb="5">
      <t xml:space="preserve">ジョウタイ </t>
    </rPh>
    <phoneticPr fontId="1"/>
  </si>
  <si>
    <t>農業に関する共同活動</t>
    <rPh sb="3" eb="4">
      <t>カン</t>
    </rPh>
    <rPh sb="6" eb="8">
      <t>キョウドウ</t>
    </rPh>
    <phoneticPr fontId="1"/>
  </si>
  <si>
    <t>集落・自治会等共同で活動するもの</t>
    <phoneticPr fontId="1"/>
  </si>
  <si>
    <t>林業に関する共同活動</t>
    <phoneticPr fontId="1"/>
  </si>
  <si>
    <t>漁業に関する共同活動</t>
    <phoneticPr fontId="1"/>
  </si>
  <si>
    <t>防災活動</t>
    <phoneticPr fontId="1"/>
  </si>
  <si>
    <t>例）防災訓練・消防団活動　など</t>
    <phoneticPr fontId="1"/>
  </si>
  <si>
    <t>公民館活動</t>
    <phoneticPr fontId="1"/>
  </si>
  <si>
    <t>例）人権学習、生涯学習講座、交流活動など</t>
    <phoneticPr fontId="1"/>
  </si>
  <si>
    <t>支え合い活動</t>
    <phoneticPr fontId="1"/>
  </si>
  <si>
    <t>例）敬老会、お茶のみサロン、健康体操、個別訪問　など</t>
    <phoneticPr fontId="1"/>
  </si>
  <si>
    <t>体育活動</t>
    <phoneticPr fontId="1"/>
  </si>
  <si>
    <t>例）運動会、スポーツ大会、ラジオ体操　など</t>
    <phoneticPr fontId="1"/>
  </si>
  <si>
    <t>活性化に向けた活動</t>
    <phoneticPr fontId="1"/>
  </si>
  <si>
    <t>例）空き家活用、特産品づくり、マルシェ、移住者受入、外部交流　など</t>
    <phoneticPr fontId="1"/>
  </si>
  <si>
    <t>情報発信共有方法</t>
    <phoneticPr fontId="1"/>
  </si>
  <si>
    <t>例）放送、回覧板、電子媒体</t>
    <phoneticPr fontId="1"/>
  </si>
  <si>
    <t>放送拠点や掲示板の場所　等</t>
    <rPh sb="0" eb="4">
      <t xml:space="preserve">ホウソウキョテン </t>
    </rPh>
    <rPh sb="5" eb="8">
      <t xml:space="preserve">ケイジバンノ </t>
    </rPh>
    <rPh sb="9" eb="11">
      <t xml:space="preserve">バショ </t>
    </rPh>
    <rPh sb="12" eb="13">
      <t xml:space="preserve">トウ </t>
    </rPh>
    <phoneticPr fontId="1"/>
  </si>
  <si>
    <t>４．共同活動・作業（記入例）</t>
    <rPh sb="2" eb="6">
      <t xml:space="preserve">キョウドウカツドウ </t>
    </rPh>
    <rPh sb="7" eb="9">
      <t xml:space="preserve">サギョウ </t>
    </rPh>
    <rPh sb="10" eb="13">
      <t xml:space="preserve">キニュウレイ </t>
    </rPh>
    <phoneticPr fontId="1"/>
  </si>
  <si>
    <t>有無</t>
    <rPh sb="0" eb="2">
      <t xml:space="preserve">ウム </t>
    </rPh>
    <phoneticPr fontId="1"/>
  </si>
  <si>
    <t>具体性</t>
    <rPh sb="0" eb="3">
      <t xml:space="preserve">グタイセイ </t>
    </rPh>
    <phoneticPr fontId="1"/>
  </si>
  <si>
    <t>年間活動計画</t>
    <rPh sb="0" eb="4">
      <t xml:space="preserve">ネンカンカツドウ </t>
    </rPh>
    <rPh sb="4" eb="6">
      <t xml:space="preserve">ケイカク </t>
    </rPh>
    <phoneticPr fontId="1"/>
  </si>
  <si>
    <t>有</t>
    <rPh sb="0" eb="1">
      <t xml:space="preserve">アリ </t>
    </rPh>
    <phoneticPr fontId="1"/>
  </si>
  <si>
    <t>役員会で次年度の年間活動を検討し、計画を策定し、区総会で承認する</t>
    <rPh sb="0" eb="3">
      <t xml:space="preserve">ヤクインカイデ </t>
    </rPh>
    <rPh sb="4" eb="7">
      <t xml:space="preserve">ジネンドノ </t>
    </rPh>
    <rPh sb="8" eb="12">
      <t xml:space="preserve">ネンカンカツドウヲ </t>
    </rPh>
    <rPh sb="13" eb="15">
      <t xml:space="preserve">ケントウ </t>
    </rPh>
    <rPh sb="17" eb="19">
      <t xml:space="preserve">ケイカクヲ </t>
    </rPh>
    <rPh sb="20" eb="22">
      <t xml:space="preserve">サクテイシ </t>
    </rPh>
    <rPh sb="24" eb="25">
      <t xml:space="preserve">ク </t>
    </rPh>
    <rPh sb="25" eb="27">
      <t xml:space="preserve">ソウカイジニ </t>
    </rPh>
    <rPh sb="28" eb="30">
      <t xml:space="preserve">ショウニン </t>
    </rPh>
    <phoneticPr fontId="1"/>
  </si>
  <si>
    <t>活動分類</t>
    <rPh sb="0" eb="4">
      <t xml:space="preserve">カツドウブンルイ </t>
    </rPh>
    <phoneticPr fontId="1"/>
  </si>
  <si>
    <t>活動主体（活動団体・組織）</t>
    <rPh sb="0" eb="4">
      <t xml:space="preserve">カツドウシュタイ </t>
    </rPh>
    <phoneticPr fontId="1"/>
  </si>
  <si>
    <t>活動名</t>
    <rPh sb="0" eb="3">
      <t xml:space="preserve">カツドウメイ </t>
    </rPh>
    <phoneticPr fontId="1"/>
  </si>
  <si>
    <t>活動内容</t>
    <rPh sb="0" eb="4">
      <t xml:space="preserve">カツドウナイヨウ </t>
    </rPh>
    <phoneticPr fontId="1"/>
  </si>
  <si>
    <t>活動時間</t>
    <rPh sb="0" eb="4">
      <t xml:space="preserve">カツドウジカン </t>
    </rPh>
    <phoneticPr fontId="1"/>
  </si>
  <si>
    <t>延べ人数
（人）</t>
    <rPh sb="0" eb="1">
      <t xml:space="preserve">ノベニンズウ </t>
    </rPh>
    <rPh sb="6" eb="7">
      <t xml:space="preserve">ニン </t>
    </rPh>
    <phoneticPr fontId="1"/>
  </si>
  <si>
    <t>参加人数
（人）</t>
    <rPh sb="0" eb="4">
      <t xml:space="preserve">サンカニンズウ </t>
    </rPh>
    <rPh sb="6" eb="7">
      <t xml:space="preserve">ニン </t>
    </rPh>
    <phoneticPr fontId="1"/>
  </si>
  <si>
    <t>時間数
（時間）</t>
    <rPh sb="0" eb="3">
      <t xml:space="preserve">ジカンスウ </t>
    </rPh>
    <rPh sb="5" eb="7">
      <t xml:space="preserve">ジカン </t>
    </rPh>
    <phoneticPr fontId="1"/>
  </si>
  <si>
    <t>年間回数
（回）</t>
    <rPh sb="0" eb="4">
      <t xml:space="preserve">ネンカンカイスウ </t>
    </rPh>
    <phoneticPr fontId="1"/>
  </si>
  <si>
    <t>延べ時間
（時間）</t>
    <rPh sb="0" eb="1">
      <t xml:space="preserve">ノベジカン </t>
    </rPh>
    <rPh sb="6" eb="8">
      <t xml:space="preserve">ジカン </t>
    </rPh>
    <phoneticPr fontId="1"/>
  </si>
  <si>
    <t>寄り合い・話し合いの場</t>
  </si>
  <si>
    <t>●●区</t>
    <rPh sb="2" eb="3">
      <t xml:space="preserve">ク </t>
    </rPh>
    <phoneticPr fontId="1"/>
  </si>
  <si>
    <t>総会</t>
    <rPh sb="0" eb="2">
      <t xml:space="preserve">ソウカイ </t>
    </rPh>
    <phoneticPr fontId="1"/>
  </si>
  <si>
    <t>前年度の事業報告・決算報告・今年度の事業計画(案)・予算(案)の決議</t>
    <phoneticPr fontId="1"/>
  </si>
  <si>
    <t>役員会</t>
    <rPh sb="0" eb="3">
      <t xml:space="preserve">ヤクインカイ </t>
    </rPh>
    <phoneticPr fontId="1"/>
  </si>
  <si>
    <t>常会</t>
    <rPh sb="0" eb="2">
      <t xml:space="preserve">ジョウカイ </t>
    </rPh>
    <phoneticPr fontId="1"/>
  </si>
  <si>
    <t>●●公民館</t>
    <rPh sb="2" eb="5">
      <t xml:space="preserve">コウミンカン </t>
    </rPh>
    <phoneticPr fontId="1"/>
  </si>
  <si>
    <t>部会</t>
    <rPh sb="0" eb="2">
      <t xml:space="preserve">ブカイ </t>
    </rPh>
    <phoneticPr fontId="1"/>
  </si>
  <si>
    <t>事業・会計報告等</t>
    <phoneticPr fontId="1"/>
  </si>
  <si>
    <t>消防団決定事項の周知と活動内容の調整等</t>
    <phoneticPr fontId="1"/>
  </si>
  <si>
    <t>定例会議</t>
    <rPh sb="0" eb="4">
      <t xml:space="preserve">テイレイカイギ </t>
    </rPh>
    <phoneticPr fontId="1"/>
  </si>
  <si>
    <t>他地域の実情の交流・学習会</t>
    <phoneticPr fontId="1"/>
  </si>
  <si>
    <t>伝統・文化活動</t>
  </si>
  <si>
    <t>●●祭り委員会</t>
    <rPh sb="0" eb="7">
      <t xml:space="preserve">ジッコウイインカイ </t>
    </rPh>
    <phoneticPr fontId="1"/>
  </si>
  <si>
    <t>●●フェスティバル</t>
    <phoneticPr fontId="1"/>
  </si>
  <si>
    <t>準備</t>
    <rPh sb="0" eb="2">
      <t xml:space="preserve">ジュンビ </t>
    </rPh>
    <phoneticPr fontId="1"/>
  </si>
  <si>
    <t>当日運営・片付け</t>
    <rPh sb="0" eb="2">
      <t xml:space="preserve">トウジツ </t>
    </rPh>
    <rPh sb="2" eb="4">
      <t xml:space="preserve">ウンエイ </t>
    </rPh>
    <rPh sb="5" eb="7">
      <t xml:space="preserve">カタヅケ </t>
    </rPh>
    <phoneticPr fontId="1"/>
  </si>
  <si>
    <t>秋祭り</t>
    <rPh sb="0" eb="2">
      <t xml:space="preserve">アキマツリ </t>
    </rPh>
    <phoneticPr fontId="1"/>
  </si>
  <si>
    <t>舞の練習</t>
    <rPh sb="0" eb="1">
      <t xml:space="preserve">マイノ </t>
    </rPh>
    <rPh sb="2" eb="4">
      <t xml:space="preserve">レンシュウ </t>
    </rPh>
    <phoneticPr fontId="1"/>
  </si>
  <si>
    <t>準備</t>
    <phoneticPr fontId="1"/>
  </si>
  <si>
    <t>片付け</t>
    <rPh sb="0" eb="2">
      <t xml:space="preserve">カタヅケ </t>
    </rPh>
    <phoneticPr fontId="1"/>
  </si>
  <si>
    <t>草刈り・清掃等活動</t>
  </si>
  <si>
    <t>▲▲川　クリーン作戦</t>
    <rPh sb="2" eb="3">
      <t xml:space="preserve">カワノ </t>
    </rPh>
    <phoneticPr fontId="1"/>
  </si>
  <si>
    <t>全世帯での草刈り、溝掃除（６月）</t>
    <rPh sb="0" eb="3">
      <t xml:space="preserve">ゼンセタイ </t>
    </rPh>
    <rPh sb="5" eb="7">
      <t xml:space="preserve">クサカリ </t>
    </rPh>
    <rPh sb="9" eb="10">
      <t xml:space="preserve">ミゾサライ </t>
    </rPh>
    <rPh sb="10" eb="12">
      <t xml:space="preserve">ソウジ </t>
    </rPh>
    <rPh sb="14" eb="15">
      <t xml:space="preserve">ガツ </t>
    </rPh>
    <phoneticPr fontId="1"/>
  </si>
  <si>
    <t>刈草の焼却</t>
    <rPh sb="0" eb="2">
      <t xml:space="preserve">カリクサ </t>
    </rPh>
    <rPh sb="3" eb="5">
      <t xml:space="preserve">ショウキャク </t>
    </rPh>
    <phoneticPr fontId="1"/>
  </si>
  <si>
    <t>●●グラウンド　草刈り</t>
    <rPh sb="8" eb="10">
      <t xml:space="preserve">クサカリ </t>
    </rPh>
    <phoneticPr fontId="1"/>
  </si>
  <si>
    <t>草刈り（６月）</t>
    <rPh sb="0" eb="2">
      <t xml:space="preserve">クサカリ </t>
    </rPh>
    <rPh sb="5" eb="6">
      <t xml:space="preserve">ガツ </t>
    </rPh>
    <phoneticPr fontId="1"/>
  </si>
  <si>
    <t>■■神社　草刈り</t>
    <rPh sb="2" eb="4">
      <t xml:space="preserve">ジンジャ </t>
    </rPh>
    <rPh sb="5" eb="7">
      <t xml:space="preserve">クサカリ </t>
    </rPh>
    <phoneticPr fontId="1"/>
  </si>
  <si>
    <t>草刈り（５月、８月）</t>
    <rPh sb="0" eb="2">
      <t xml:space="preserve">クサカリ </t>
    </rPh>
    <rPh sb="5" eb="6">
      <t xml:space="preserve">ガツ </t>
    </rPh>
    <rPh sb="8" eb="9">
      <t xml:space="preserve">ガツ </t>
    </rPh>
    <phoneticPr fontId="1"/>
  </si>
  <si>
    <t>●●公民館　清掃</t>
    <rPh sb="2" eb="5">
      <t xml:space="preserve">コウミンカン </t>
    </rPh>
    <rPh sb="6" eb="8">
      <t xml:space="preserve">セイソウ </t>
    </rPh>
    <phoneticPr fontId="1"/>
  </si>
  <si>
    <t>トイレ掃除</t>
    <phoneticPr fontId="1"/>
  </si>
  <si>
    <t>大掃除</t>
    <rPh sb="0" eb="3">
      <t xml:space="preserve">オオソウジ </t>
    </rPh>
    <phoneticPr fontId="1"/>
  </si>
  <si>
    <t>●●水利組合</t>
    <rPh sb="2" eb="4">
      <t xml:space="preserve">スイリ </t>
    </rPh>
    <rPh sb="4" eb="6">
      <t xml:space="preserve">クミアイ </t>
    </rPh>
    <phoneticPr fontId="1"/>
  </si>
  <si>
    <t>ため池管理</t>
    <rPh sb="3" eb="5">
      <t xml:space="preserve">カンリ </t>
    </rPh>
    <phoneticPr fontId="1"/>
  </si>
  <si>
    <t>ため池周辺の草刈り・水路清掃</t>
    <rPh sb="3" eb="5">
      <t xml:space="preserve">シュウヘンオ </t>
    </rPh>
    <rPh sb="6" eb="8">
      <t xml:space="preserve">クサカリ </t>
    </rPh>
    <rPh sb="10" eb="14">
      <t xml:space="preserve">スイロセイソウ </t>
    </rPh>
    <phoneticPr fontId="1"/>
  </si>
  <si>
    <t>獣害対策・除雪・景観保全等活動</t>
  </si>
  <si>
    <t>有害鳥獣防止フェンス設置</t>
    <phoneticPr fontId="1"/>
  </si>
  <si>
    <t>農地の外周に有害鳥獣防止フェンス設置</t>
    <phoneticPr fontId="1"/>
  </si>
  <si>
    <t>有害鳥獣防止フェンス維持・管理</t>
    <rPh sb="10" eb="12">
      <t xml:space="preserve">イジ </t>
    </rPh>
    <rPh sb="13" eb="15">
      <t xml:space="preserve">カンリ </t>
    </rPh>
    <phoneticPr fontId="1"/>
  </si>
  <si>
    <t>農地の外周に設置した有害鳥獣防止フェンスに穴や破損がないか定期的に見回りを行う</t>
    <phoneticPr fontId="1"/>
  </si>
  <si>
    <t>除雪</t>
    <rPh sb="0" eb="2">
      <t xml:space="preserve">ジョセツ </t>
    </rPh>
    <phoneticPr fontId="1"/>
  </si>
  <si>
    <t>区の主要道路の除雪を行う。例年、年間３回程度。</t>
    <rPh sb="0" eb="1">
      <t xml:space="preserve">クノ </t>
    </rPh>
    <rPh sb="2" eb="6">
      <t xml:space="preserve">シュヨウドウロ </t>
    </rPh>
    <rPh sb="7" eb="9">
      <t xml:space="preserve">ジョセツ </t>
    </rPh>
    <rPh sb="10" eb="11">
      <t xml:space="preserve">オコナウ </t>
    </rPh>
    <rPh sb="13" eb="15">
      <t xml:space="preserve">レイネン </t>
    </rPh>
    <rPh sb="16" eb="18">
      <t xml:space="preserve">ネンカン </t>
    </rPh>
    <rPh sb="19" eb="22">
      <t xml:space="preserve">カイテイド </t>
    </rPh>
    <phoneticPr fontId="1"/>
  </si>
  <si>
    <t>花植え活動</t>
    <rPh sb="0" eb="2">
      <t xml:space="preserve">ハナウエ </t>
    </rPh>
    <rPh sb="3" eb="5">
      <t xml:space="preserve">カツドウ </t>
    </rPh>
    <phoneticPr fontId="1"/>
  </si>
  <si>
    <t>有志で花壇での花の栽培管理</t>
    <rPh sb="0" eb="2">
      <t xml:space="preserve">ユウシ </t>
    </rPh>
    <rPh sb="3" eb="5">
      <t xml:space="preserve">カダン </t>
    </rPh>
    <rPh sb="7" eb="8">
      <t xml:space="preserve">ハナノ </t>
    </rPh>
    <rPh sb="9" eb="11">
      <t xml:space="preserve">サイバイ </t>
    </rPh>
    <rPh sb="11" eb="13">
      <t xml:space="preserve">カンリ </t>
    </rPh>
    <phoneticPr fontId="1"/>
  </si>
  <si>
    <t>その他の環境・資産維持活動</t>
  </si>
  <si>
    <t>水位管理、設備点検</t>
    <rPh sb="0" eb="2">
      <t xml:space="preserve">スイイ </t>
    </rPh>
    <rPh sb="2" eb="4">
      <t xml:space="preserve">カンリ </t>
    </rPh>
    <rPh sb="5" eb="9">
      <t xml:space="preserve">セツビテンケン </t>
    </rPh>
    <phoneticPr fontId="1"/>
  </si>
  <si>
    <t>登山道整備</t>
    <rPh sb="0" eb="3">
      <t xml:space="preserve">トザンドウ </t>
    </rPh>
    <rPh sb="3" eb="5">
      <t xml:space="preserve">セイビ </t>
    </rPh>
    <phoneticPr fontId="1"/>
  </si>
  <si>
    <t>農業活動</t>
  </si>
  <si>
    <t>●●村づくり委員会</t>
    <rPh sb="2" eb="3">
      <t xml:space="preserve">ムラヅクリ </t>
    </rPh>
    <rPh sb="6" eb="9">
      <t xml:space="preserve">イインカイ </t>
    </rPh>
    <phoneticPr fontId="1"/>
  </si>
  <si>
    <t>遊休農地でのサツマイモ栽培</t>
    <rPh sb="0" eb="4">
      <t xml:space="preserve">ユウキュウノウチデノ </t>
    </rPh>
    <rPh sb="11" eb="13">
      <t xml:space="preserve">サイバイ </t>
    </rPh>
    <phoneticPr fontId="1"/>
  </si>
  <si>
    <t>栽培管理</t>
    <rPh sb="0" eb="4">
      <t xml:space="preserve">サイバイカンリ </t>
    </rPh>
    <phoneticPr fontId="1"/>
  </si>
  <si>
    <t>遊休農地での芋掘り体験</t>
    <rPh sb="0" eb="4">
      <t xml:space="preserve">ユウキュウノウチデノ </t>
    </rPh>
    <rPh sb="6" eb="8">
      <t xml:space="preserve">イモホリ </t>
    </rPh>
    <rPh sb="9" eb="11">
      <t xml:space="preserve">タイケン </t>
    </rPh>
    <phoneticPr fontId="1"/>
  </si>
  <si>
    <t>イベント準備</t>
    <rPh sb="4" eb="6">
      <t xml:space="preserve">ジュンビ </t>
    </rPh>
    <phoneticPr fontId="1"/>
  </si>
  <si>
    <t>イベント当日運営・片付け</t>
    <rPh sb="0" eb="2">
      <t>イベント</t>
    </rPh>
    <rPh sb="4" eb="6">
      <t xml:space="preserve">トウジツ </t>
    </rPh>
    <rPh sb="6" eb="8">
      <t xml:space="preserve">ウンエイ </t>
    </rPh>
    <rPh sb="9" eb="11">
      <t xml:space="preserve">カタヅケ </t>
    </rPh>
    <phoneticPr fontId="1"/>
  </si>
  <si>
    <t>林業活動</t>
  </si>
  <si>
    <t>●●森林振興協議会</t>
    <rPh sb="2" eb="9">
      <t xml:space="preserve">シンリンシンコウキョウギカイ </t>
    </rPh>
    <phoneticPr fontId="1"/>
  </si>
  <si>
    <t>間伐材を利用した薪の生産・販売</t>
    <rPh sb="0" eb="3">
      <t xml:space="preserve">カンバツザイ </t>
    </rPh>
    <rPh sb="4" eb="6">
      <t xml:space="preserve">リヨウシタ </t>
    </rPh>
    <rPh sb="8" eb="9">
      <t xml:space="preserve">マキノ </t>
    </rPh>
    <rPh sb="10" eb="12">
      <t xml:space="preserve">セイサン </t>
    </rPh>
    <rPh sb="13" eb="15">
      <t xml:space="preserve">ハンバイ </t>
    </rPh>
    <phoneticPr fontId="1"/>
  </si>
  <si>
    <t>間伐</t>
    <rPh sb="0" eb="2">
      <t xml:space="preserve">カンバツ </t>
    </rPh>
    <phoneticPr fontId="1"/>
  </si>
  <si>
    <t>薪の生産</t>
    <rPh sb="0" eb="1">
      <t xml:space="preserve">マキノ </t>
    </rPh>
    <rPh sb="2" eb="4">
      <t xml:space="preserve">セイサン </t>
    </rPh>
    <phoneticPr fontId="1"/>
  </si>
  <si>
    <t>キャンプ場での薪の委託販売のための運搬</t>
    <rPh sb="7" eb="9">
      <t xml:space="preserve">マキノ </t>
    </rPh>
    <rPh sb="9" eb="11">
      <t xml:space="preserve">イタク </t>
    </rPh>
    <rPh sb="11" eb="13">
      <t xml:space="preserve">ハンバイ </t>
    </rPh>
    <rPh sb="17" eb="19">
      <t xml:space="preserve">ウンパン </t>
    </rPh>
    <phoneticPr fontId="1"/>
  </si>
  <si>
    <t>漁業活動</t>
  </si>
  <si>
    <t>●●漁村振興グループ</t>
    <rPh sb="2" eb="6">
      <t xml:space="preserve">ギョソンシンコウ </t>
    </rPh>
    <phoneticPr fontId="1"/>
  </si>
  <si>
    <t>未利用魚の活用</t>
    <rPh sb="0" eb="4">
      <t xml:space="preserve">ミリヨウギョノ </t>
    </rPh>
    <rPh sb="5" eb="7">
      <t xml:space="preserve">カツヨウ </t>
    </rPh>
    <phoneticPr fontId="1"/>
  </si>
  <si>
    <t>未利用魚の加工</t>
    <rPh sb="0" eb="4">
      <t xml:space="preserve">ミリヨウギョノ </t>
    </rPh>
    <rPh sb="5" eb="7">
      <t xml:space="preserve">カコウ </t>
    </rPh>
    <phoneticPr fontId="1"/>
  </si>
  <si>
    <t>未利用魚の販売</t>
    <rPh sb="0" eb="1">
      <t xml:space="preserve">ミリヨウギョノ </t>
    </rPh>
    <rPh sb="5" eb="7">
      <t xml:space="preserve">ハンバイ </t>
    </rPh>
    <phoneticPr fontId="1"/>
  </si>
  <si>
    <t>防災活動</t>
  </si>
  <si>
    <t>区民防災訓練</t>
    <rPh sb="0" eb="2">
      <t xml:space="preserve">クミン </t>
    </rPh>
    <rPh sb="2" eb="6">
      <t xml:space="preserve">ボウサイクンレン </t>
    </rPh>
    <phoneticPr fontId="1"/>
  </si>
  <si>
    <t>全区民参加の災害対応訓　準備・運営</t>
    <rPh sb="0" eb="1">
      <t xml:space="preserve">ゼンクミン </t>
    </rPh>
    <rPh sb="3" eb="5">
      <t xml:space="preserve">サンカノ </t>
    </rPh>
    <rPh sb="6" eb="11">
      <t xml:space="preserve">サイガイタイオウクンレン </t>
    </rPh>
    <rPh sb="12" eb="14">
      <t xml:space="preserve">ジュンビ </t>
    </rPh>
    <rPh sb="15" eb="17">
      <t xml:space="preserve">ウンエイ </t>
    </rPh>
    <phoneticPr fontId="1"/>
  </si>
  <si>
    <t>全区民参加の災害対応訓練　当日</t>
    <rPh sb="0" eb="1">
      <t xml:space="preserve">ゼンクミン </t>
    </rPh>
    <rPh sb="3" eb="5">
      <t xml:space="preserve">サンカノ </t>
    </rPh>
    <rPh sb="6" eb="12">
      <t xml:space="preserve">サイガイタイオウクンレン </t>
    </rPh>
    <rPh sb="13" eb="15">
      <t xml:space="preserve">トウジツ </t>
    </rPh>
    <phoneticPr fontId="1"/>
  </si>
  <si>
    <t>公民館活動</t>
  </si>
  <si>
    <t>広報誌発行</t>
    <rPh sb="0" eb="3">
      <t xml:space="preserve">コウホウシ </t>
    </rPh>
    <rPh sb="3" eb="5">
      <t xml:space="preserve">ハッコウ </t>
    </rPh>
    <phoneticPr fontId="1"/>
  </si>
  <si>
    <t>広報誌作成</t>
    <rPh sb="0" eb="3">
      <t xml:space="preserve">コウホウシ </t>
    </rPh>
    <rPh sb="3" eb="5">
      <t xml:space="preserve">サクセイ </t>
    </rPh>
    <phoneticPr fontId="1"/>
  </si>
  <si>
    <t>生涯学習講座</t>
    <rPh sb="0" eb="4">
      <t xml:space="preserve">ショウガイガクシュウコウザ </t>
    </rPh>
    <rPh sb="4" eb="6">
      <t xml:space="preserve">コウザ </t>
    </rPh>
    <phoneticPr fontId="1"/>
  </si>
  <si>
    <t>運営</t>
    <rPh sb="0" eb="2">
      <t xml:space="preserve">ウンエイ </t>
    </rPh>
    <phoneticPr fontId="1"/>
  </si>
  <si>
    <t>納涼祭</t>
    <rPh sb="0" eb="3">
      <t xml:space="preserve">ノウリョウサイ </t>
    </rPh>
    <phoneticPr fontId="1"/>
  </si>
  <si>
    <t>支え合い活動</t>
  </si>
  <si>
    <t>●●福祉委員会</t>
    <rPh sb="2" eb="4">
      <t xml:space="preserve">フクシ </t>
    </rPh>
    <rPh sb="4" eb="7">
      <t xml:space="preserve">イインカイ </t>
    </rPh>
    <phoneticPr fontId="1"/>
  </si>
  <si>
    <t>ふれあいサロン</t>
    <phoneticPr fontId="1"/>
  </si>
  <si>
    <t>企画</t>
    <rPh sb="0" eb="2">
      <t xml:space="preserve">キカク </t>
    </rPh>
    <phoneticPr fontId="1"/>
  </si>
  <si>
    <t>準備・運営</t>
    <rPh sb="0" eb="2">
      <t xml:space="preserve">ジュンビ </t>
    </rPh>
    <rPh sb="3" eb="5">
      <t xml:space="preserve">ウンエイ </t>
    </rPh>
    <phoneticPr fontId="1"/>
  </si>
  <si>
    <t>民生委員</t>
    <rPh sb="0" eb="1">
      <t xml:space="preserve">ミンセイイイン </t>
    </rPh>
    <phoneticPr fontId="1"/>
  </si>
  <si>
    <t>見守り活動</t>
    <rPh sb="0" eb="2">
      <t xml:space="preserve">ミマモリ </t>
    </rPh>
    <rPh sb="3" eb="5">
      <t xml:space="preserve">カツドウ </t>
    </rPh>
    <phoneticPr fontId="1"/>
  </si>
  <si>
    <t>地域内の年配の方の家を定期的に訪問</t>
    <rPh sb="0" eb="3">
      <t xml:space="preserve">チイキナイノ </t>
    </rPh>
    <rPh sb="4" eb="6">
      <t xml:space="preserve">ネンパイノ </t>
    </rPh>
    <rPh sb="7" eb="8">
      <t xml:space="preserve">カタノ </t>
    </rPh>
    <rPh sb="9" eb="10">
      <t xml:space="preserve">イエヲ </t>
    </rPh>
    <rPh sb="11" eb="14">
      <t xml:space="preserve">テイキテキニ </t>
    </rPh>
    <rPh sb="15" eb="17">
      <t xml:space="preserve">ホウモン </t>
    </rPh>
    <phoneticPr fontId="1"/>
  </si>
  <si>
    <t>体育活動</t>
  </si>
  <si>
    <t>ラジオ体操</t>
    <phoneticPr fontId="1"/>
  </si>
  <si>
    <t>体育大会</t>
    <rPh sb="0" eb="4">
      <t xml:space="preserve">タイイクタイカイ </t>
    </rPh>
    <phoneticPr fontId="1"/>
  </si>
  <si>
    <t>準備</t>
    <rPh sb="0" eb="1">
      <t xml:space="preserve">ジュンビ </t>
    </rPh>
    <phoneticPr fontId="1"/>
  </si>
  <si>
    <t>活性化に向けた活動</t>
  </si>
  <si>
    <t>空き家活用</t>
    <rPh sb="0" eb="1">
      <t xml:space="preserve">アキヤ </t>
    </rPh>
    <rPh sb="3" eb="5">
      <t xml:space="preserve">カツヨウ </t>
    </rPh>
    <phoneticPr fontId="1"/>
  </si>
  <si>
    <t>空き家情報の把握、発信</t>
    <rPh sb="0" eb="1">
      <t xml:space="preserve">アキヤ </t>
    </rPh>
    <rPh sb="3" eb="5">
      <t xml:space="preserve">ジョウホウ </t>
    </rPh>
    <rPh sb="6" eb="8">
      <t xml:space="preserve">ハアク </t>
    </rPh>
    <rPh sb="9" eb="11">
      <t xml:space="preserve">ハッシン </t>
    </rPh>
    <phoneticPr fontId="1"/>
  </si>
  <si>
    <t>移住者受け入れ促進活動</t>
    <rPh sb="0" eb="3">
      <t xml:space="preserve">イジュウシャ </t>
    </rPh>
    <rPh sb="3" eb="4">
      <t xml:space="preserve">ウケイレ </t>
    </rPh>
    <rPh sb="7" eb="9">
      <t xml:space="preserve">ソクシン </t>
    </rPh>
    <rPh sb="9" eb="11">
      <t xml:space="preserve">カツドウ </t>
    </rPh>
    <phoneticPr fontId="1"/>
  </si>
  <si>
    <t>●●区暮らし体験イベントの企画・運営</t>
    <rPh sb="2" eb="3">
      <t xml:space="preserve">ク </t>
    </rPh>
    <rPh sb="3" eb="4">
      <t xml:space="preserve">クラシ </t>
    </rPh>
    <rPh sb="6" eb="8">
      <t xml:space="preserve">タイケン </t>
    </rPh>
    <rPh sb="13" eb="15">
      <t xml:space="preserve">キカク </t>
    </rPh>
    <rPh sb="16" eb="18">
      <t xml:space="preserve">ウンエイ </t>
    </rPh>
    <phoneticPr fontId="1"/>
  </si>
  <si>
    <t>情報発信共有方法</t>
  </si>
  <si>
    <t>配布物の配布</t>
    <rPh sb="0" eb="3">
      <t xml:space="preserve">ハイフブツノ </t>
    </rPh>
    <rPh sb="4" eb="6">
      <t xml:space="preserve">ハイフ </t>
    </rPh>
    <phoneticPr fontId="1"/>
  </si>
  <si>
    <t>区長による準備</t>
    <rPh sb="5" eb="7">
      <t xml:space="preserve">ジュンビ </t>
    </rPh>
    <phoneticPr fontId="1"/>
  </si>
  <si>
    <t>組長からの配布</t>
    <rPh sb="0" eb="2">
      <t xml:space="preserve">クミチョウ </t>
    </rPh>
    <rPh sb="5" eb="7">
      <t xml:space="preserve">ハイフ </t>
    </rPh>
    <phoneticPr fontId="1"/>
  </si>
  <si>
    <t>４．共同活動・作業</t>
    <rPh sb="2" eb="6">
      <t xml:space="preserve">キョウドウカツドウ </t>
    </rPh>
    <rPh sb="7" eb="9">
      <t xml:space="preserve">サギョウ </t>
    </rPh>
    <phoneticPr fontId="1"/>
  </si>
  <si>
    <t>活動主体
（活動団体・組織）</t>
    <rPh sb="0" eb="4">
      <t xml:space="preserve">カツドウシュタイ </t>
    </rPh>
    <phoneticPr fontId="1"/>
  </si>
  <si>
    <t>６．参加機会</t>
    <rPh sb="2" eb="6">
      <t xml:space="preserve">サンカキカイ </t>
    </rPh>
    <phoneticPr fontId="1"/>
  </si>
  <si>
    <t>１回あたりの参加者数
（人）</t>
    <rPh sb="1" eb="2">
      <t xml:space="preserve">カイ </t>
    </rPh>
    <rPh sb="6" eb="9">
      <t xml:space="preserve">サンカシャスウ </t>
    </rPh>
    <rPh sb="11" eb="12">
      <t xml:space="preserve">ニン </t>
    </rPh>
    <phoneticPr fontId="1"/>
  </si>
  <si>
    <t>年間回数
（回）</t>
    <rPh sb="0" eb="4">
      <t xml:space="preserve">ネンカンカイスウ </t>
    </rPh>
    <rPh sb="6" eb="7">
      <t xml:space="preserve">カイ </t>
    </rPh>
    <phoneticPr fontId="1"/>
  </si>
  <si>
    <t>女性</t>
    <rPh sb="0" eb="2">
      <t xml:space="preserve">ジョセイ </t>
    </rPh>
    <phoneticPr fontId="1"/>
  </si>
  <si>
    <t>女性が複数・定例で集まる機会や場</t>
    <rPh sb="0" eb="2">
      <t xml:space="preserve">ジョセイガ </t>
    </rPh>
    <rPh sb="3" eb="5">
      <t xml:space="preserve">フクスウ </t>
    </rPh>
    <rPh sb="6" eb="8">
      <t xml:space="preserve">テイレイデ </t>
    </rPh>
    <rPh sb="9" eb="10">
      <t xml:space="preserve">アツマル </t>
    </rPh>
    <rPh sb="12" eb="14">
      <t xml:space="preserve">キカイ </t>
    </rPh>
    <rPh sb="15" eb="16">
      <t xml:space="preserve">バ </t>
    </rPh>
    <phoneticPr fontId="1"/>
  </si>
  <si>
    <t>●●の会　定例会</t>
    <rPh sb="3" eb="4">
      <t xml:space="preserve">カイ </t>
    </rPh>
    <rPh sb="5" eb="8">
      <t xml:space="preserve">テイレイカイ </t>
    </rPh>
    <phoneticPr fontId="1"/>
  </si>
  <si>
    <t>交流会</t>
    <rPh sb="0" eb="3">
      <t xml:space="preserve">コウリュウカイ </t>
    </rPh>
    <phoneticPr fontId="1"/>
  </si>
  <si>
    <t>自治会ヒアリング</t>
    <rPh sb="0" eb="3">
      <t xml:space="preserve">ジチカイ </t>
    </rPh>
    <phoneticPr fontId="1"/>
  </si>
  <si>
    <t>若者</t>
    <rPh sb="0" eb="2">
      <t xml:space="preserve">ワカモノ </t>
    </rPh>
    <phoneticPr fontId="1"/>
  </si>
  <si>
    <t>若者（概ね10〜40代）が複数・定例で集まる機会や場</t>
    <rPh sb="0" eb="2">
      <t xml:space="preserve">ワカモノ </t>
    </rPh>
    <rPh sb="3" eb="4">
      <t xml:space="preserve">オオムネ </t>
    </rPh>
    <rPh sb="10" eb="11">
      <t xml:space="preserve">ダイ </t>
    </rPh>
    <rPh sb="13" eb="15">
      <t xml:space="preserve">フクスウ </t>
    </rPh>
    <rPh sb="16" eb="18">
      <t xml:space="preserve">テイレイ </t>
    </rPh>
    <rPh sb="19" eb="20">
      <t xml:space="preserve">アツマル </t>
    </rPh>
    <rPh sb="22" eb="24">
      <t xml:space="preserve">キカイ </t>
    </rPh>
    <rPh sb="25" eb="26">
      <t xml:space="preserve">バ </t>
    </rPh>
    <phoneticPr fontId="1"/>
  </si>
  <si>
    <t>●●若手会　交流会</t>
    <rPh sb="2" eb="5">
      <t xml:space="preserve">ワカテカイ </t>
    </rPh>
    <rPh sb="6" eb="9">
      <t xml:space="preserve">コウリュウカイ </t>
    </rPh>
    <phoneticPr fontId="1"/>
  </si>
  <si>
    <t>交流会、飲み会</t>
    <rPh sb="0" eb="1">
      <t xml:space="preserve">コウリュウカイ </t>
    </rPh>
    <rPh sb="4" eb="5">
      <t xml:space="preserve">ノミカイ </t>
    </rPh>
    <phoneticPr fontId="1"/>
  </si>
  <si>
    <t>外部人材（他出者含む）</t>
    <rPh sb="0" eb="4">
      <t xml:space="preserve">ガイブジンザイ </t>
    </rPh>
    <rPh sb="5" eb="8">
      <t xml:space="preserve">タシュツシャ </t>
    </rPh>
    <rPh sb="8" eb="9">
      <t xml:space="preserve">フクム </t>
    </rPh>
    <phoneticPr fontId="1"/>
  </si>
  <si>
    <t>外部人材（関係人口・他出者・専門家やアドバイザー等）が複数・定例で集まる機会や場</t>
    <rPh sb="0" eb="4">
      <t xml:space="preserve">ガイブジンザイ </t>
    </rPh>
    <phoneticPr fontId="1"/>
  </si>
  <si>
    <t>●●共同活動見直し会議</t>
    <rPh sb="2" eb="6">
      <t xml:space="preserve">キョウドウカツドウ </t>
    </rPh>
    <rPh sb="6" eb="8">
      <t xml:space="preserve">ミナオシ </t>
    </rPh>
    <rPh sb="9" eb="11">
      <t xml:space="preserve">カイギ </t>
    </rPh>
    <phoneticPr fontId="1"/>
  </si>
  <si>
    <t>共同活動の具体的な見直し</t>
    <rPh sb="0" eb="4">
      <t xml:space="preserve">キョウドウカツドウノ </t>
    </rPh>
    <rPh sb="5" eb="8">
      <t xml:space="preserve">グタイテキナ </t>
    </rPh>
    <rPh sb="9" eb="11">
      <t xml:space="preserve">ミナオシ </t>
    </rPh>
    <phoneticPr fontId="1"/>
  </si>
  <si>
    <t>７．組織連携</t>
    <rPh sb="2" eb="6">
      <t xml:space="preserve">ソシキレンケイ </t>
    </rPh>
    <phoneticPr fontId="1"/>
  </si>
  <si>
    <t>地域運営組織</t>
    <rPh sb="0" eb="6">
      <t xml:space="preserve">チイキウンエイソシキ </t>
    </rPh>
    <phoneticPr fontId="1"/>
  </si>
  <si>
    <t>広域の地域運営組織との連携の有無</t>
    <rPh sb="0" eb="2">
      <t xml:space="preserve">コウイキノ </t>
    </rPh>
    <rPh sb="3" eb="9">
      <t xml:space="preserve">チイキウンエイソシキ </t>
    </rPh>
    <rPh sb="11" eb="13">
      <t xml:space="preserve">レンケイ </t>
    </rPh>
    <rPh sb="14" eb="16">
      <t xml:space="preserve">ウム </t>
    </rPh>
    <phoneticPr fontId="1"/>
  </si>
  <si>
    <t>有</t>
    <rPh sb="0" eb="1">
      <t>アリ</t>
    </rPh>
    <phoneticPr fontId="1"/>
  </si>
  <si>
    <t>校区20区の○○自治協議会との連携</t>
    <rPh sb="0" eb="2">
      <t xml:space="preserve">コウク </t>
    </rPh>
    <rPh sb="4" eb="5">
      <t xml:space="preserve">ク </t>
    </rPh>
    <rPh sb="8" eb="13">
      <t>ワダヤマジチキョウギカイ</t>
    </rPh>
    <rPh sb="15" eb="17">
      <t>レンケイ</t>
    </rPh>
    <phoneticPr fontId="1"/>
  </si>
  <si>
    <t>周辺組織</t>
    <rPh sb="0" eb="4">
      <t xml:space="preserve">シュウヘンソシキ </t>
    </rPh>
    <phoneticPr fontId="1"/>
  </si>
  <si>
    <t>周辺自治会・集落・関係組織との連携の有無</t>
    <rPh sb="0" eb="5">
      <t xml:space="preserve">シュウヘンジチカイ </t>
    </rPh>
    <rPh sb="6" eb="8">
      <t xml:space="preserve">シュウラク </t>
    </rPh>
    <rPh sb="9" eb="13">
      <t xml:space="preserve">カンケイソシキ </t>
    </rPh>
    <rPh sb="15" eb="17">
      <t xml:space="preserve">レンケイ </t>
    </rPh>
    <rPh sb="18" eb="20">
      <t xml:space="preserve">ウム </t>
    </rPh>
    <phoneticPr fontId="1"/>
  </si>
  <si>
    <t>■■地域協議会との合同交流会</t>
    <rPh sb="2" eb="4">
      <t xml:space="preserve">チイキ </t>
    </rPh>
    <rPh sb="4" eb="7">
      <t>キョウギカイ</t>
    </rPh>
    <rPh sb="9" eb="11">
      <t xml:space="preserve">ゴウドウギョウジ </t>
    </rPh>
    <rPh sb="11" eb="14">
      <t xml:space="preserve">コウリュウカイ </t>
    </rPh>
    <phoneticPr fontId="1"/>
  </si>
  <si>
    <t>８．資金・資産</t>
    <rPh sb="2" eb="4">
      <t xml:space="preserve">シキン </t>
    </rPh>
    <rPh sb="5" eb="7">
      <t xml:space="preserve">シサン </t>
    </rPh>
    <phoneticPr fontId="1"/>
  </si>
  <si>
    <t>金額
（１会員あたり・年・月ごとなど）</t>
    <rPh sb="0" eb="2">
      <t xml:space="preserve">キンガク </t>
    </rPh>
    <rPh sb="4" eb="6">
      <t xml:space="preserve">カイイン </t>
    </rPh>
    <rPh sb="10" eb="11">
      <t xml:space="preserve">ネン </t>
    </rPh>
    <rPh sb="12" eb="13">
      <t xml:space="preserve">ツキ </t>
    </rPh>
    <phoneticPr fontId="1"/>
  </si>
  <si>
    <t>自治会費・区費</t>
    <rPh sb="0" eb="4">
      <t xml:space="preserve">ジチカイヒ </t>
    </rPh>
    <rPh sb="5" eb="7">
      <t xml:space="preserve">クヒ </t>
    </rPh>
    <phoneticPr fontId="1"/>
  </si>
  <si>
    <t>区費：6,000円/年・戸
協議会費：2,000円/年・戸</t>
    <rPh sb="0" eb="2">
      <t xml:space="preserve">クヒ </t>
    </rPh>
    <rPh sb="8" eb="9">
      <t xml:space="preserve">エン </t>
    </rPh>
    <rPh sb="10" eb="11">
      <t xml:space="preserve">ネン </t>
    </rPh>
    <rPh sb="12" eb="13">
      <t>_x0000__x0000_</t>
    </rPh>
    <rPh sb="14" eb="18">
      <t xml:space="preserve">_x0002__x0003__x0008__x0001__x0006_
_x0001_	</t>
    </rPh>
    <rPh sb="24" eb="25">
      <t>_x000C__x0001__x000B_</t>
    </rPh>
    <rPh sb="26" eb="27">
      <t>_x000E__x0004__x0013_</t>
    </rPh>
    <rPh sb="28" eb="29">
      <t/>
    </rPh>
    <phoneticPr fontId="1"/>
  </si>
  <si>
    <t>集落基礎データ集（概要版）</t>
    <rPh sb="9" eb="12">
      <t xml:space="preserve">ガイヨウバン </t>
    </rPh>
    <phoneticPr fontId="1"/>
  </si>
  <si>
    <t>■人口推移</t>
    <rPh sb="1" eb="5">
      <t xml:space="preserve">ジンコウスイイ </t>
    </rPh>
    <phoneticPr fontId="1"/>
  </si>
  <si>
    <t>■世帯・組情報</t>
    <rPh sb="1" eb="3">
      <t xml:space="preserve">セタイ </t>
    </rPh>
    <rPh sb="4" eb="7">
      <t xml:space="preserve">クミジョウホウ </t>
    </rPh>
    <phoneticPr fontId="1"/>
  </si>
  <si>
    <t>■共有管理財産</t>
    <rPh sb="1" eb="7">
      <t xml:space="preserve">キョウユウカンリザイサン </t>
    </rPh>
    <phoneticPr fontId="1"/>
  </si>
  <si>
    <t>年少人口
（0〜17歳）</t>
    <rPh sb="4" eb="5">
      <t xml:space="preserve">サイ </t>
    </rPh>
    <phoneticPr fontId="1"/>
  </si>
  <si>
    <t>生産年齢人口
（18〜64歳）</t>
    <rPh sb="5" eb="6">
      <t xml:space="preserve">サイ </t>
    </rPh>
    <phoneticPr fontId="1"/>
  </si>
  <si>
    <t>前期高齢者
（65〜74歳）</t>
    <rPh sb="5" eb="6">
      <t xml:space="preserve">サイ </t>
    </rPh>
    <phoneticPr fontId="1"/>
  </si>
  <si>
    <t>後期高齢者
（75歳〜）</t>
    <rPh sb="2" eb="3">
      <t xml:space="preserve">サイ </t>
    </rPh>
    <phoneticPr fontId="1"/>
  </si>
  <si>
    <t>組数</t>
    <rPh sb="0" eb="2">
      <t xml:space="preserve">クミスウ </t>
    </rPh>
    <phoneticPr fontId="1"/>
  </si>
  <si>
    <t>空き家数</t>
    <rPh sb="0" eb="1">
      <t xml:space="preserve">アキヤスウ </t>
    </rPh>
    <phoneticPr fontId="1"/>
  </si>
  <si>
    <t>公民館／集会所</t>
    <rPh sb="0" eb="3">
      <t xml:space="preserve">コウミンカン </t>
    </rPh>
    <rPh sb="4" eb="7">
      <t xml:space="preserve">シュウカイジョ </t>
    </rPh>
    <phoneticPr fontId="1"/>
  </si>
  <si>
    <t>●●公民館
●●研修センター</t>
    <phoneticPr fontId="1"/>
  </si>
  <si>
    <t>土地・広場</t>
    <rPh sb="0" eb="2">
      <t xml:space="preserve">トチ </t>
    </rPh>
    <rPh sb="3" eb="5">
      <t xml:space="preserve">ヒロバ </t>
    </rPh>
    <phoneticPr fontId="1"/>
  </si>
  <si>
    <t>●●公民館前広場、●●グラウンド、
●●祭り倉庫</t>
    <phoneticPr fontId="1"/>
  </si>
  <si>
    <t>水路・側溝</t>
    <rPh sb="0" eb="2">
      <t xml:space="preserve">スイロ </t>
    </rPh>
    <rPh sb="3" eb="5">
      <t xml:space="preserve">ソッコウ </t>
    </rPh>
    <phoneticPr fontId="1"/>
  </si>
  <si>
    <t>●●川の水路</t>
    <phoneticPr fontId="1"/>
  </si>
  <si>
    <t>●●観音堂</t>
    <phoneticPr fontId="1"/>
  </si>
  <si>
    <t>増加</t>
    <rPh sb="0" eb="2">
      <t xml:space="preserve">ゾウカ </t>
    </rPh>
    <phoneticPr fontId="1"/>
  </si>
  <si>
    <t>0〜25％減少</t>
    <rPh sb="5" eb="7">
      <t xml:space="preserve">ゲンショウ </t>
    </rPh>
    <phoneticPr fontId="1"/>
  </si>
  <si>
    <t>25〜50％減少</t>
    <rPh sb="6" eb="8">
      <t xml:space="preserve">ゲンショウ </t>
    </rPh>
    <phoneticPr fontId="1"/>
  </si>
  <si>
    <t>50〜100％減少</t>
    <rPh sb="7" eb="9">
      <t xml:space="preserve">ゲンショウ </t>
    </rPh>
    <phoneticPr fontId="1"/>
  </si>
  <si>
    <t>地域の役職数と人数</t>
    <rPh sb="0" eb="2">
      <t xml:space="preserve">チイキノ </t>
    </rPh>
    <rPh sb="3" eb="6">
      <t xml:space="preserve">ヤクショクスウ </t>
    </rPh>
    <rPh sb="7" eb="9">
      <t xml:space="preserve">ニンズウ </t>
    </rPh>
    <phoneticPr fontId="1"/>
  </si>
  <si>
    <t>役職数</t>
    <rPh sb="0" eb="3">
      <t xml:space="preserve">ヤクショクスウ </t>
    </rPh>
    <phoneticPr fontId="1"/>
  </si>
  <si>
    <t>述べ役員数</t>
    <rPh sb="0" eb="1">
      <t xml:space="preserve">ノベヤクインスウ </t>
    </rPh>
    <phoneticPr fontId="1"/>
  </si>
  <si>
    <t>※ボランティアや会員は除く</t>
    <phoneticPr fontId="1"/>
  </si>
  <si>
    <t>■共同活動の総量（年間）</t>
    <rPh sb="1" eb="5">
      <t xml:space="preserve">キョウドウカツドウノ </t>
    </rPh>
    <rPh sb="6" eb="8">
      <t xml:space="preserve">ソウリョウ </t>
    </rPh>
    <rPh sb="9" eb="11">
      <t xml:space="preserve">ネンカン </t>
    </rPh>
    <phoneticPr fontId="1"/>
  </si>
  <si>
    <t>組織運営</t>
    <rPh sb="0" eb="4">
      <t xml:space="preserve">ソシキウンエイ </t>
    </rPh>
    <phoneticPr fontId="1"/>
  </si>
  <si>
    <t>地域活動</t>
    <rPh sb="0" eb="4">
      <t xml:space="preserve">チイキカツドウ </t>
    </rPh>
    <phoneticPr fontId="1"/>
  </si>
  <si>
    <t>自治会役</t>
    <rPh sb="0" eb="4">
      <t xml:space="preserve">ジチカイヤク </t>
    </rPh>
    <phoneticPr fontId="1"/>
  </si>
  <si>
    <t>寄り合い・話し合いの場</t>
    <rPh sb="0" eb="1">
      <t xml:space="preserve">ヨリアイ </t>
    </rPh>
    <rPh sb="5" eb="6">
      <t xml:space="preserve">ハナシアイ </t>
    </rPh>
    <rPh sb="10" eb="11">
      <t xml:space="preserve">バ </t>
    </rPh>
    <phoneticPr fontId="1"/>
  </si>
  <si>
    <t>自治会長、副自治会長、会計、組長、公民館長、会計監査など</t>
    <phoneticPr fontId="1"/>
  </si>
  <si>
    <t>常会・役員会など</t>
    <rPh sb="0" eb="2">
      <t xml:space="preserve">ジョウカイ </t>
    </rPh>
    <rPh sb="3" eb="6">
      <t xml:space="preserve">ヤクインカイ </t>
    </rPh>
    <phoneticPr fontId="1"/>
  </si>
  <si>
    <t>自治協議会役</t>
    <rPh sb="0" eb="6">
      <t xml:space="preserve">ジチキョウギカイヤク </t>
    </rPh>
    <phoneticPr fontId="1"/>
  </si>
  <si>
    <t>伝統・文化活動</t>
    <rPh sb="0" eb="2">
      <t xml:space="preserve">デントウ </t>
    </rPh>
    <rPh sb="3" eb="7">
      <t xml:space="preserve">ブンカカツドウ </t>
    </rPh>
    <phoneticPr fontId="1"/>
  </si>
  <si>
    <t>協議会理事、会長、副会長、会計、会計監査など</t>
    <phoneticPr fontId="1"/>
  </si>
  <si>
    <t>どんど焼き、互礼会・講関係・神事・地蔵盆・秋祭りなど</t>
    <phoneticPr fontId="1"/>
  </si>
  <si>
    <t>地域内任意団体役</t>
    <rPh sb="0" eb="8">
      <t xml:space="preserve">チイキナイニンイダンタイヤク </t>
    </rPh>
    <phoneticPr fontId="1"/>
  </si>
  <si>
    <t>防災活動</t>
    <rPh sb="0" eb="4">
      <t xml:space="preserve">ボウサイカツドウ </t>
    </rPh>
    <phoneticPr fontId="1"/>
  </si>
  <si>
    <t>防災訓練・消防団活動　など</t>
    <phoneticPr fontId="1"/>
  </si>
  <si>
    <t>行政からの依頼役</t>
    <rPh sb="0" eb="2">
      <t xml:space="preserve">ギョウセイカラノ </t>
    </rPh>
    <rPh sb="5" eb="8">
      <t xml:space="preserve">イライヤク </t>
    </rPh>
    <phoneticPr fontId="1"/>
  </si>
  <si>
    <t>公民館活動</t>
    <rPh sb="0" eb="5">
      <t xml:space="preserve">コウミンカンカツドウ </t>
    </rPh>
    <phoneticPr fontId="1"/>
  </si>
  <si>
    <t>人権学習、生涯学習講座、交流活動など</t>
    <phoneticPr fontId="1"/>
  </si>
  <si>
    <t>合計時間</t>
    <rPh sb="0" eb="4">
      <t xml:space="preserve">ゴウケイジカｎ </t>
    </rPh>
    <phoneticPr fontId="1"/>
  </si>
  <si>
    <t>支え合い活動</t>
    <rPh sb="0" eb="1">
      <t xml:space="preserve">ササエアイ </t>
    </rPh>
    <rPh sb="4" eb="6">
      <t xml:space="preserve">カツドウ </t>
    </rPh>
    <phoneticPr fontId="1"/>
  </si>
  <si>
    <t>敬老会、お茶のみサロン、健康体操、個別訪問　など</t>
    <phoneticPr fontId="1"/>
  </si>
  <si>
    <t>地域の維持管理</t>
    <rPh sb="0" eb="2">
      <t xml:space="preserve">チイキノ </t>
    </rPh>
    <rPh sb="3" eb="7">
      <t xml:space="preserve">イジカンリ </t>
    </rPh>
    <phoneticPr fontId="1"/>
  </si>
  <si>
    <t>草刈り・清掃等活動</t>
    <rPh sb="0" eb="2">
      <t xml:space="preserve">クサカリ </t>
    </rPh>
    <rPh sb="4" eb="9">
      <t xml:space="preserve">セイソウカツドウ </t>
    </rPh>
    <phoneticPr fontId="1"/>
  </si>
  <si>
    <t>体育活動</t>
    <rPh sb="0" eb="4">
      <t xml:space="preserve">タイイクカツドウ </t>
    </rPh>
    <phoneticPr fontId="1"/>
  </si>
  <si>
    <t>草刈り、泥あげ、クリーン作戦、共有管理場所の清掃（寺、神社含む）など</t>
    <rPh sb="0" eb="2">
      <t xml:space="preserve">クサカリ </t>
    </rPh>
    <rPh sb="4" eb="5">
      <t xml:space="preserve">ドロアゲ </t>
    </rPh>
    <rPh sb="12" eb="14">
      <t xml:space="preserve">サクセン </t>
    </rPh>
    <rPh sb="15" eb="21">
      <t xml:space="preserve">キョウユウカンリバショノ </t>
    </rPh>
    <rPh sb="22" eb="24">
      <t xml:space="preserve">セイソウ </t>
    </rPh>
    <rPh sb="25" eb="26">
      <t xml:space="preserve">テラ </t>
    </rPh>
    <rPh sb="27" eb="29">
      <t xml:space="preserve">ジンジャ </t>
    </rPh>
    <rPh sb="29" eb="30">
      <t xml:space="preserve">フクム </t>
    </rPh>
    <phoneticPr fontId="1"/>
  </si>
  <si>
    <t>運動会、スポーツ大会、ラジオ体操　など</t>
    <phoneticPr fontId="1"/>
  </si>
  <si>
    <t>獣害対策・除雪・
景観保全等活動</t>
    <rPh sb="0" eb="4">
      <t xml:space="preserve">ジュウガイタイサク </t>
    </rPh>
    <rPh sb="5" eb="7">
      <t xml:space="preserve">ジョセツ </t>
    </rPh>
    <rPh sb="8" eb="12">
      <t xml:space="preserve">ノウチケイカンホゼン </t>
    </rPh>
    <rPh sb="12" eb="13">
      <t xml:space="preserve">トウ </t>
    </rPh>
    <rPh sb="13" eb="15">
      <t xml:space="preserve">カツドウ </t>
    </rPh>
    <phoneticPr fontId="1"/>
  </si>
  <si>
    <t>活性化に向けた活動</t>
    <rPh sb="0" eb="3">
      <t xml:space="preserve">カッセイカニムケタ </t>
    </rPh>
    <rPh sb="7" eb="9">
      <t xml:space="preserve">カツドウ </t>
    </rPh>
    <phoneticPr fontId="1"/>
  </si>
  <si>
    <t>獣害対策活動（柵点検・設置など）、除雪、農地・景観保全活動　など</t>
    <phoneticPr fontId="1"/>
  </si>
  <si>
    <t>空き家活用、特産品づくり、マルシェ、移住者受入、外部交流　など</t>
    <phoneticPr fontId="1"/>
  </si>
  <si>
    <t>その他の環境・
資産維持活動</t>
    <phoneticPr fontId="1"/>
  </si>
  <si>
    <t>情報発信共有方法</t>
    <rPh sb="0" eb="8">
      <t xml:space="preserve">ジョウホウハッシンキョウユウホウホウ </t>
    </rPh>
    <phoneticPr fontId="1"/>
  </si>
  <si>
    <t>ため池管理など</t>
    <rPh sb="3" eb="5">
      <t xml:space="preserve">カンリナド </t>
    </rPh>
    <phoneticPr fontId="1"/>
  </si>
  <si>
    <t>放送、回覧板、電子媒体</t>
    <phoneticPr fontId="1"/>
  </si>
  <si>
    <t xml:space="preserve">年間活動人数 </t>
    <rPh sb="0" eb="6">
      <t xml:space="preserve">ネンカンカツドウニンズウ </t>
    </rPh>
    <phoneticPr fontId="1"/>
  </si>
  <si>
    <t xml:space="preserve">年間活動時間 </t>
    <rPh sb="0" eb="6">
      <t xml:space="preserve">ネンカンカツドウジカン </t>
    </rPh>
    <phoneticPr fontId="1"/>
  </si>
  <si>
    <t>↓ピクトグラム自動計算用</t>
    <rPh sb="7" eb="12">
      <t xml:space="preserve">ジドウケイサンヨウ </t>
    </rPh>
    <phoneticPr fontId="1"/>
  </si>
  <si>
    <t>人口</t>
    <rPh sb="0" eb="2">
      <t xml:space="preserve">ジンコウ </t>
    </rPh>
    <phoneticPr fontId="1"/>
  </si>
  <si>
    <t>役・人数</t>
    <rPh sb="0" eb="1">
      <t xml:space="preserve">ヤク </t>
    </rPh>
    <rPh sb="2" eb="4">
      <t xml:space="preserve">ニンズウ </t>
    </rPh>
    <phoneticPr fontId="1"/>
  </si>
  <si>
    <t>述べ役員数</t>
    <rPh sb="0" eb="1">
      <t xml:space="preserve">ノベ </t>
    </rPh>
    <rPh sb="2" eb="5">
      <t xml:space="preserve">ヤクインスウ </t>
    </rPh>
    <phoneticPr fontId="1"/>
  </si>
  <si>
    <t>時間</t>
    <rPh sb="0" eb="2">
      <t xml:space="preserve">ジカン </t>
    </rPh>
    <phoneticPr fontId="1"/>
  </si>
  <si>
    <t>人数</t>
    <phoneticPr fontId="1"/>
  </si>
  <si>
    <t>延べ人数</t>
    <rPh sb="0" eb="1">
      <t xml:space="preserve">ノベニンズウ </t>
    </rPh>
    <phoneticPr fontId="1"/>
  </si>
  <si>
    <t>自治会役</t>
    <rPh sb="0" eb="3">
      <t xml:space="preserve">ジチカイ </t>
    </rPh>
    <rPh sb="3" eb="4">
      <t xml:space="preserve">ヤク </t>
    </rPh>
    <phoneticPr fontId="1"/>
  </si>
  <si>
    <t>寄り合い・話し合いの場</t>
    <rPh sb="0" eb="1">
      <t xml:space="preserve">ヨリアイ </t>
    </rPh>
    <rPh sb="5" eb="6">
      <t xml:space="preserve">ハナシアイノ </t>
    </rPh>
    <rPh sb="10" eb="11">
      <t xml:space="preserve">バ </t>
    </rPh>
    <phoneticPr fontId="1"/>
  </si>
  <si>
    <t>自治協議会役</t>
    <rPh sb="0" eb="1">
      <t xml:space="preserve">ジチキョウギカイヤク </t>
    </rPh>
    <phoneticPr fontId="1"/>
  </si>
  <si>
    <t>伝統・文化活動</t>
    <rPh sb="0" eb="7">
      <t xml:space="preserve">デントウブンカカツドウ </t>
    </rPh>
    <phoneticPr fontId="1"/>
  </si>
  <si>
    <t>行政からの依頼役</t>
    <rPh sb="0" eb="2">
      <t xml:space="preserve">ギョウセイカラノイライヤク </t>
    </rPh>
    <phoneticPr fontId="1"/>
  </si>
  <si>
    <t>支え合い活動</t>
    <rPh sb="0" eb="1">
      <t xml:space="preserve">ササエアイカツドウ </t>
    </rPh>
    <phoneticPr fontId="1"/>
  </si>
  <si>
    <t>草刈り・清掃等活動</t>
    <rPh sb="0" eb="2">
      <t xml:space="preserve">カンキョウ </t>
    </rPh>
    <rPh sb="2" eb="4">
      <t xml:space="preserve">イジ </t>
    </rPh>
    <rPh sb="5" eb="9">
      <t xml:space="preserve">セイソウカツドウ </t>
    </rPh>
    <phoneticPr fontId="1"/>
  </si>
  <si>
    <t>情報発信共有方法</t>
    <rPh sb="0" eb="6">
      <t xml:space="preserve">ジョウホウハッシンキョウユウホウフオ </t>
    </rPh>
    <rPh sb="6" eb="8">
      <t xml:space="preserve">ホウホウ </t>
    </rPh>
    <phoneticPr fontId="1"/>
  </si>
  <si>
    <t>獣害対策・除雪・景観保全等活動</t>
    <rPh sb="0" eb="6">
      <t xml:space="preserve">ノウチケイカンホゼン </t>
    </rPh>
    <phoneticPr fontId="1"/>
  </si>
  <si>
    <t>集落基礎データ集（概要版１）</t>
    <rPh sb="9" eb="12">
      <t xml:space="preserve">ガイヨウバン </t>
    </rPh>
    <phoneticPr fontId="1"/>
  </si>
  <si>
    <t>※「地域の維持管理」と「地域活動」の合計（「組織運営」とは人数・時間が重複している場合があります）</t>
    <rPh sb="2" eb="4">
      <t xml:space="preserve">チイキノ </t>
    </rPh>
    <rPh sb="5" eb="9">
      <t xml:space="preserve">イジカンリ </t>
    </rPh>
    <rPh sb="12" eb="16">
      <t xml:space="preserve">チイキカツドウ </t>
    </rPh>
    <rPh sb="18" eb="20">
      <t xml:space="preserve">ゴウケイ </t>
    </rPh>
    <rPh sb="22" eb="26">
      <t xml:space="preserve">ソシキウンエイ </t>
    </rPh>
    <rPh sb="29" eb="31">
      <t xml:space="preserve">ニンズウ </t>
    </rPh>
    <rPh sb="32" eb="34">
      <t xml:space="preserve">ジカン </t>
    </rPh>
    <phoneticPr fontId="1"/>
  </si>
  <si>
    <t>集落基礎データ集（概要版２）</t>
    <phoneticPr fontId="1"/>
  </si>
  <si>
    <t>大地域（市町村名）</t>
    <rPh sb="0" eb="3">
      <t>ダイチイキ</t>
    </rPh>
    <rPh sb="4" eb="7">
      <t>シチョウソン</t>
    </rPh>
    <rPh sb="7" eb="8">
      <t>メイ</t>
    </rPh>
    <phoneticPr fontId="1"/>
  </si>
  <si>
    <t>中地域（大字・町名）</t>
  </si>
  <si>
    <t>小地域（字・丁目名）</t>
    <rPh sb="0" eb="3">
      <t>ショウチイキ</t>
    </rPh>
    <rPh sb="4" eb="5">
      <t>ジ</t>
    </rPh>
    <rPh sb="6" eb="7">
      <t>チョウ</t>
    </rPh>
    <rPh sb="7" eb="8">
      <t>メ</t>
    </rPh>
    <rPh sb="8" eb="9">
      <t>メイ</t>
    </rPh>
    <phoneticPr fontId="1"/>
  </si>
  <si>
    <t>１．人口・世帯数</t>
    <rPh sb="2" eb="4">
      <t>ジンコウ</t>
    </rPh>
    <rPh sb="5" eb="8">
      <t>セタイスウ</t>
    </rPh>
    <phoneticPr fontId="1"/>
  </si>
  <si>
    <t>総人口</t>
    <rPh sb="0" eb="3">
      <t>ソウジンコウ</t>
    </rPh>
    <phoneticPr fontId="1"/>
  </si>
  <si>
    <t>世帯数</t>
    <rPh sb="0" eb="3">
      <t>セタイスウ</t>
    </rPh>
    <phoneticPr fontId="1"/>
  </si>
  <si>
    <t>2023年（R6）</t>
    <rPh sb="4" eb="5">
      <t>ネン</t>
    </rPh>
    <phoneticPr fontId="1"/>
  </si>
  <si>
    <t>２．住宅数・空き家</t>
    <rPh sb="2" eb="4">
      <t>ジュウタク</t>
    </rPh>
    <rPh sb="4" eb="5">
      <t>スウ</t>
    </rPh>
    <rPh sb="6" eb="7">
      <t>ア</t>
    </rPh>
    <rPh sb="8" eb="9">
      <t>ヤ</t>
    </rPh>
    <phoneticPr fontId="1"/>
  </si>
  <si>
    <t>住宅数</t>
    <rPh sb="0" eb="3">
      <t>ジュウタクスウ</t>
    </rPh>
    <phoneticPr fontId="1"/>
  </si>
  <si>
    <t>空き家数</t>
    <rPh sb="0" eb="1">
      <t>ア</t>
    </rPh>
    <rPh sb="2" eb="4">
      <t>ヤスウ</t>
    </rPh>
    <phoneticPr fontId="1"/>
  </si>
  <si>
    <t>空き家率</t>
    <rPh sb="0" eb="1">
      <t>ア</t>
    </rPh>
    <rPh sb="2" eb="4">
      <t>ヤリツ</t>
    </rPh>
    <phoneticPr fontId="1"/>
  </si>
  <si>
    <t>3．地域の役職数と人数</t>
    <rPh sb="2" eb="4">
      <t>チイキ</t>
    </rPh>
    <rPh sb="5" eb="8">
      <t>ヤクショクスウ</t>
    </rPh>
    <rPh sb="9" eb="11">
      <t>ニンズウ</t>
    </rPh>
    <phoneticPr fontId="1"/>
  </si>
  <si>
    <t>4．共同活動の総量（年間）</t>
    <phoneticPr fontId="1"/>
  </si>
  <si>
    <t>項目</t>
    <rPh sb="0" eb="2">
      <t>コウモク</t>
    </rPh>
    <phoneticPr fontId="1"/>
  </si>
  <si>
    <t>活動人数</t>
    <rPh sb="0" eb="2">
      <t xml:space="preserve">カツドウ </t>
    </rPh>
    <rPh sb="2" eb="4">
      <t xml:space="preserve">ニンズウ </t>
    </rPh>
    <phoneticPr fontId="1"/>
  </si>
  <si>
    <t>時間</t>
    <rPh sb="0" eb="2">
      <t>ジカン</t>
    </rPh>
    <phoneticPr fontId="1"/>
  </si>
  <si>
    <t>延べ時間</t>
    <rPh sb="0" eb="2">
      <t xml:space="preserve">ノベジカン </t>
    </rPh>
    <phoneticPr fontId="1"/>
  </si>
  <si>
    <t>組織運営</t>
    <rPh sb="0" eb="2">
      <t>ソシキ</t>
    </rPh>
    <rPh sb="2" eb="4">
      <t>ウンエイ</t>
    </rPh>
    <phoneticPr fontId="1"/>
  </si>
  <si>
    <t xml:space="preserve">年間延べ活動時間 </t>
    <rPh sb="0" eb="8">
      <t xml:space="preserve">ネンカンカツドウジカン </t>
    </rPh>
    <phoneticPr fontId="1"/>
  </si>
  <si>
    <t>活動人数</t>
    <rPh sb="0" eb="2">
      <t xml:space="preserve">カツドウ </t>
    </rPh>
    <phoneticPr fontId="1"/>
  </si>
  <si>
    <t>活動延べ人数</t>
    <rPh sb="0" eb="2">
      <t xml:space="preserve">カツドウ </t>
    </rPh>
    <rPh sb="2" eb="3">
      <t xml:space="preserve">サンカノベニンズウ </t>
    </rPh>
    <phoneticPr fontId="1"/>
  </si>
  <si>
    <t>延べ時間</t>
    <rPh sb="0" eb="1">
      <t xml:space="preserve">ノベジカン </t>
    </rPh>
    <phoneticPr fontId="1"/>
  </si>
  <si>
    <t>地域の
維持管理</t>
    <rPh sb="0" eb="2">
      <t>チイキ</t>
    </rPh>
    <rPh sb="3" eb="7">
      <t>イジカンリ</t>
    </rPh>
    <phoneticPr fontId="1"/>
  </si>
  <si>
    <t>獣害対策・除雪・景観保全等活動</t>
    <rPh sb="0" eb="4">
      <t xml:space="preserve">ジュウガイタイサク </t>
    </rPh>
    <rPh sb="5" eb="7">
      <t xml:space="preserve">ジョセツ </t>
    </rPh>
    <rPh sb="8" eb="11">
      <t xml:space="preserve">ノウチケイカンホゼン </t>
    </rPh>
    <rPh sb="11" eb="12">
      <t xml:space="preserve">トウ </t>
    </rPh>
    <rPh sb="12" eb="14">
      <t xml:space="preserve">カツドウ </t>
    </rPh>
    <phoneticPr fontId="1"/>
  </si>
  <si>
    <t>地域活動</t>
    <rPh sb="0" eb="2">
      <t>チイキ</t>
    </rPh>
    <rPh sb="2" eb="4">
      <t>カツドウ</t>
    </rPh>
    <phoneticPr fontId="1"/>
  </si>
  <si>
    <t>年間活動延べ人数</t>
    <rPh sb="0" eb="2">
      <t xml:space="preserve">ネンカン </t>
    </rPh>
    <rPh sb="2" eb="4">
      <t xml:space="preserve">カツドウ </t>
    </rPh>
    <rPh sb="4" eb="5">
      <t xml:space="preserve">ノベニンズウ </t>
    </rPh>
    <phoneticPr fontId="1"/>
  </si>
  <si>
    <t>集落マップまとめシート</t>
    <rPh sb="0" eb="2">
      <t xml:space="preserve">シュウラクマップ </t>
    </rPh>
    <phoneticPr fontId="1"/>
  </si>
  <si>
    <t>１．総人口（「現在」・「10年後」）</t>
    <rPh sb="2" eb="3">
      <t>ソウ</t>
    </rPh>
    <rPh sb="3" eb="5">
      <t>ジンコウ</t>
    </rPh>
    <rPh sb="7" eb="9">
      <t>ゲンザイ</t>
    </rPh>
    <rPh sb="14" eb="16">
      <t>ネンゴ</t>
    </rPh>
    <phoneticPr fontId="1"/>
  </si>
  <si>
    <t>18歳未満</t>
    <rPh sb="2" eb="3">
      <t>サイ</t>
    </rPh>
    <rPh sb="3" eb="5">
      <t>ミマン</t>
    </rPh>
    <phoneticPr fontId="1"/>
  </si>
  <si>
    <t>18歳～64歳（男）</t>
    <rPh sb="2" eb="3">
      <t>サイ</t>
    </rPh>
    <rPh sb="6" eb="7">
      <t>サイ</t>
    </rPh>
    <rPh sb="8" eb="9">
      <t>オトコ</t>
    </rPh>
    <phoneticPr fontId="1"/>
  </si>
  <si>
    <t>18歳～64歳（女）</t>
    <rPh sb="2" eb="3">
      <t>サイ</t>
    </rPh>
    <rPh sb="6" eb="7">
      <t>サイ</t>
    </rPh>
    <rPh sb="8" eb="9">
      <t>オンナ</t>
    </rPh>
    <phoneticPr fontId="1"/>
  </si>
  <si>
    <t>65歳～74歳</t>
    <rPh sb="2" eb="3">
      <t>サイ</t>
    </rPh>
    <rPh sb="6" eb="7">
      <t>サイ</t>
    </rPh>
    <phoneticPr fontId="1"/>
  </si>
  <si>
    <t>75歳以上</t>
    <rPh sb="2" eb="3">
      <t>サイ</t>
    </rPh>
    <rPh sb="3" eb="5">
      <t>イジョウ</t>
    </rPh>
    <phoneticPr fontId="1"/>
  </si>
  <si>
    <t>不明</t>
    <rPh sb="0" eb="2">
      <t>フメイ</t>
    </rPh>
    <phoneticPr fontId="1"/>
  </si>
  <si>
    <t>現在</t>
    <rPh sb="0" eb="2">
      <t>ゲンザイ</t>
    </rPh>
    <phoneticPr fontId="1"/>
  </si>
  <si>
    <t>10年後</t>
    <rPh sb="2" eb="4">
      <t>ネンゴ</t>
    </rPh>
    <phoneticPr fontId="1"/>
  </si>
  <si>
    <t>２．組別人口（「現在」・「10年後」）</t>
    <rPh sb="2" eb="4">
      <t>クミベツ</t>
    </rPh>
    <rPh sb="4" eb="6">
      <t>ジンコウ</t>
    </rPh>
    <phoneticPr fontId="1"/>
  </si>
  <si>
    <t>1組</t>
    <rPh sb="1" eb="2">
      <t>クミ</t>
    </rPh>
    <phoneticPr fontId="1"/>
  </si>
  <si>
    <t>2組</t>
    <rPh sb="1" eb="2">
      <t>クミ</t>
    </rPh>
    <phoneticPr fontId="1"/>
  </si>
  <si>
    <t>3組</t>
    <rPh sb="1" eb="2">
      <t>クミ</t>
    </rPh>
    <phoneticPr fontId="1"/>
  </si>
  <si>
    <t>4組</t>
    <rPh sb="1" eb="2">
      <t>クミ</t>
    </rPh>
    <phoneticPr fontId="1"/>
  </si>
  <si>
    <t>5組</t>
    <rPh sb="1" eb="2">
      <t>クミ</t>
    </rPh>
    <phoneticPr fontId="1"/>
  </si>
  <si>
    <t>6組</t>
    <rPh sb="1" eb="2">
      <t>クミ</t>
    </rPh>
    <phoneticPr fontId="1"/>
  </si>
  <si>
    <t>7組</t>
    <rPh sb="1" eb="2">
      <t>クミ</t>
    </rPh>
    <phoneticPr fontId="1"/>
  </si>
  <si>
    <t>8組</t>
    <rPh sb="1" eb="2">
      <t>クミ</t>
    </rPh>
    <phoneticPr fontId="1"/>
  </si>
  <si>
    <t>9組</t>
    <rPh sb="1" eb="2">
      <t>クミ</t>
    </rPh>
    <phoneticPr fontId="1"/>
  </si>
  <si>
    <t>10組</t>
    <rPh sb="2" eb="3">
      <t>クミ</t>
    </rPh>
    <phoneticPr fontId="1"/>
  </si>
  <si>
    <t>３．関係人口（「現在」・「10年後」）</t>
    <rPh sb="2" eb="6">
      <t>カンケイジンコウ</t>
    </rPh>
    <phoneticPr fontId="1"/>
  </si>
  <si>
    <t>人数</t>
    <rPh sb="0" eb="2">
      <t xml:space="preserve">ニンズウ </t>
    </rPh>
    <phoneticPr fontId="1"/>
  </si>
  <si>
    <t>（割合グラフ用）</t>
    <rPh sb="1" eb="3">
      <t>ワリアイ</t>
    </rPh>
    <rPh sb="6" eb="7">
      <t>ヨウ</t>
    </rPh>
    <phoneticPr fontId="1"/>
  </si>
  <si>
    <t>自治会</t>
    <rPh sb="0" eb="3">
      <t>ジチカイ</t>
    </rPh>
    <phoneticPr fontId="1"/>
  </si>
  <si>
    <t>業務の例・選定方法</t>
    <rPh sb="0" eb="2">
      <t xml:space="preserve">ニンズウ </t>
    </rPh>
    <rPh sb="5" eb="9">
      <t>センテイ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</si>
</sst>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
    <numFmt numFmtId="178" formatCode="###0&quot;年&quot;\ "/>
    <numFmt numFmtId="179" formatCode="#,##0.0_ "/>
    <numFmt numFmtId="180" formatCode="#,##0&quot;人&quot;\ "/>
    <numFmt numFmtId="181" formatCode="0.0%"/>
    <numFmt numFmtId="182" formatCode="#,##0&quot;時間&quot;\ "/>
    <numFmt numFmtId="183" formatCode="#,##0&quot;役・人&quot;\ "/>
    <numFmt numFmtId="184" formatCode="#,##0&quot;役&quot;\ "/>
    <numFmt numFmtId="185" formatCode="&quot;述べ&quot;#,##0&quot;人&quot;\ "/>
    <numFmt numFmtId="186" formatCode="#,##0&quot;世帯&quot;\ "/>
    <numFmt numFmtId="187" formatCode="#,##0&quot;戸&quot;\ "/>
    <numFmt numFmtId="188" formatCode="#,##0&quot;組&quot;\ "/>
  </numFmts>
  <fonts count="36">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20"/>
      <color theme="1"/>
      <name val="游ゴシック"/>
      <family val="2"/>
      <charset val="128"/>
      <scheme val="minor"/>
    </font>
    <font>
      <sz val="20"/>
      <color theme="0"/>
      <name val="游ゴシック"/>
      <family val="2"/>
      <charset val="128"/>
      <scheme val="minor"/>
    </font>
    <font>
      <sz val="12"/>
      <color theme="0"/>
      <name val="游ゴシック"/>
      <family val="3"/>
      <charset val="128"/>
      <scheme val="minor"/>
    </font>
    <font>
      <b/>
      <sz val="20"/>
      <color theme="1"/>
      <name val="游ゴシック"/>
      <family val="3"/>
      <charset val="128"/>
      <scheme val="minor"/>
    </font>
    <font>
      <b/>
      <sz val="20"/>
      <color theme="0"/>
      <name val="游ゴシック"/>
      <family val="3"/>
      <charset val="128"/>
      <scheme val="minor"/>
    </font>
    <font>
      <b/>
      <sz val="12"/>
      <color theme="0"/>
      <name val="游ゴシック"/>
      <family val="3"/>
      <charset val="128"/>
      <scheme val="minor"/>
    </font>
    <font>
      <b/>
      <sz val="12"/>
      <color theme="1"/>
      <name val="游ゴシック"/>
      <family val="3"/>
      <charset val="128"/>
      <scheme val="minor"/>
    </font>
    <font>
      <b/>
      <sz val="20"/>
      <color indexed="8"/>
      <name val="游ゴシック"/>
      <family val="3"/>
      <charset val="128"/>
      <scheme val="minor"/>
    </font>
    <font>
      <sz val="12"/>
      <color theme="1"/>
      <name val="游ゴシック"/>
      <family val="2"/>
      <charset val="128"/>
      <scheme val="minor"/>
    </font>
    <font>
      <sz val="16"/>
      <color theme="1"/>
      <name val="游ゴシック"/>
      <family val="3"/>
      <charset val="128"/>
      <scheme val="minor"/>
    </font>
    <font>
      <sz val="20"/>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b/>
      <sz val="16"/>
      <color theme="0"/>
      <name val="游ゴシック"/>
      <family val="3"/>
      <charset val="128"/>
      <scheme val="minor"/>
    </font>
    <font>
      <b/>
      <sz val="18"/>
      <color theme="1"/>
      <name val="游ゴシック"/>
      <family val="3"/>
      <charset val="128"/>
      <scheme val="minor"/>
    </font>
    <font>
      <b/>
      <sz val="24"/>
      <color indexed="8"/>
      <name val="游ゴシック"/>
      <family val="3"/>
      <charset val="128"/>
      <scheme val="minor"/>
    </font>
    <font>
      <b/>
      <sz val="16"/>
      <color theme="1"/>
      <name val="游ゴシック"/>
      <family val="3"/>
      <charset val="128"/>
      <scheme val="minor"/>
    </font>
    <font>
      <sz val="16"/>
      <color theme="1"/>
      <name val="游ゴシック"/>
      <family val="2"/>
      <charset val="128"/>
    </font>
    <font>
      <sz val="16"/>
      <color theme="1"/>
      <name val="游ゴシック"/>
      <family val="3"/>
      <charset val="128"/>
    </font>
    <font>
      <b/>
      <sz val="12"/>
      <color rgb="FFFF0000"/>
      <name val="游ゴシック"/>
      <family val="3"/>
      <charset val="128"/>
      <scheme val="minor"/>
    </font>
    <font>
      <sz val="12"/>
      <color rgb="FFFF0000"/>
      <name val="游ゴシック"/>
      <family val="2"/>
      <charset val="128"/>
      <scheme val="minor"/>
    </font>
    <font>
      <b/>
      <sz val="12"/>
      <color rgb="FFFF0000"/>
      <name val="游ゴシック"/>
      <family val="3"/>
      <charset val="128"/>
    </font>
    <font>
      <sz val="12"/>
      <color theme="1"/>
      <name val="游ゴシック"/>
      <family val="3"/>
      <charset val="128"/>
    </font>
    <font>
      <u/>
      <sz val="12"/>
      <color theme="10"/>
      <name val="游ゴシック"/>
      <family val="2"/>
      <charset val="128"/>
      <scheme val="minor"/>
    </font>
    <font>
      <b/>
      <sz val="14"/>
      <color theme="1"/>
      <name val="游ゴシック"/>
      <family val="3"/>
      <charset val="128"/>
      <scheme val="minor"/>
    </font>
    <font>
      <sz val="11"/>
      <color theme="1"/>
      <name val="游ゴシック"/>
      <family val="2"/>
      <charset val="128"/>
      <scheme val="minor"/>
    </font>
    <font>
      <sz val="10"/>
      <color theme="1"/>
      <name val="游ゴシック"/>
      <family val="3"/>
      <charset val="128"/>
      <scheme val="minor"/>
    </font>
    <font>
      <sz val="20"/>
      <color theme="1"/>
      <name val="游ゴシック"/>
      <family val="2"/>
      <charset val="128"/>
    </font>
    <font>
      <sz val="20"/>
      <color theme="1"/>
      <name val="游ゴシック"/>
      <family val="3"/>
      <charset val="128"/>
    </font>
    <font>
      <b/>
      <sz val="11"/>
      <color theme="0"/>
      <name val="游ゴシック"/>
      <family val="3"/>
      <charset val="128"/>
      <scheme val="minor"/>
    </font>
    <font>
      <sz val="12"/>
      <color rgb="FFFF0000"/>
      <name val="游ゴシック"/>
      <family val="3"/>
      <charset val="128"/>
    </font>
    <font>
      <b/>
      <sz val="24"/>
      <color theme="1"/>
      <name val="游ゴシック"/>
      <family val="3"/>
      <charset val="128"/>
      <scheme val="minor"/>
    </font>
  </fonts>
  <fills count="1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8"/>
        <bgColor indexed="64"/>
      </patternFill>
    </fill>
    <fill>
      <patternFill patternType="solid">
        <fgColor theme="5"/>
        <bgColor indexed="64"/>
      </patternFill>
    </fill>
    <fill>
      <patternFill patternType="solid">
        <fgColor rgb="FF7030A0"/>
        <bgColor indexed="64"/>
      </patternFill>
    </fill>
    <fill>
      <patternFill patternType="solid">
        <fgColor theme="9"/>
        <bgColor indexed="64"/>
      </patternFill>
    </fill>
  </fills>
  <borders count="1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theme="8"/>
      </top>
      <bottom/>
      <diagonal/>
    </border>
    <border>
      <left/>
      <right style="medium">
        <color theme="8"/>
      </right>
      <top style="medium">
        <color theme="8"/>
      </top>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1"/>
      </top>
      <bottom style="dotted">
        <color theme="1"/>
      </bottom>
      <diagonal/>
    </border>
    <border>
      <left/>
      <right/>
      <top style="thin">
        <color theme="1"/>
      </top>
      <bottom/>
      <diagonal/>
    </border>
    <border>
      <left/>
      <right style="medium">
        <color theme="8"/>
      </right>
      <top style="thin">
        <color theme="1"/>
      </top>
      <bottom/>
      <diagonal/>
    </border>
    <border>
      <left style="medium">
        <color theme="8"/>
      </left>
      <right/>
      <top/>
      <bottom style="thin">
        <color theme="1"/>
      </bottom>
      <diagonal/>
    </border>
    <border>
      <left/>
      <right/>
      <top/>
      <bottom style="thin">
        <color theme="1"/>
      </bottom>
      <diagonal/>
    </border>
    <border>
      <left/>
      <right style="medium">
        <color theme="8"/>
      </right>
      <top/>
      <bottom style="thin">
        <color theme="1"/>
      </bottom>
      <diagonal/>
    </border>
    <border>
      <left/>
      <right/>
      <top style="dotted">
        <color theme="1"/>
      </top>
      <bottom style="dotted">
        <color theme="1"/>
      </bottom>
      <diagonal/>
    </border>
    <border>
      <left/>
      <right style="medium">
        <color theme="8"/>
      </right>
      <top style="dotted">
        <color theme="1"/>
      </top>
      <bottom style="dotted">
        <color theme="1"/>
      </bottom>
      <diagonal/>
    </border>
    <border>
      <left style="dotted">
        <color theme="1"/>
      </left>
      <right/>
      <top style="medium">
        <color theme="8"/>
      </top>
      <bottom/>
      <diagonal/>
    </border>
    <border>
      <left style="dotted">
        <color theme="1"/>
      </left>
      <right/>
      <top style="dotted">
        <color theme="1"/>
      </top>
      <bottom style="dotted">
        <color theme="1"/>
      </bottom>
      <diagonal/>
    </border>
    <border>
      <left style="dotted">
        <color theme="1"/>
      </left>
      <right/>
      <top/>
      <bottom style="thin">
        <color theme="1"/>
      </bottom>
      <diagonal/>
    </border>
    <border>
      <left style="dotted">
        <color theme="1"/>
      </left>
      <right/>
      <top/>
      <bottom/>
      <diagonal/>
    </border>
    <border>
      <left style="dotted">
        <color theme="1"/>
      </left>
      <right/>
      <top style="thin">
        <color theme="1"/>
      </top>
      <bottom/>
      <diagonal/>
    </border>
    <border>
      <left style="dotted">
        <color theme="1"/>
      </left>
      <right/>
      <top/>
      <bottom style="medium">
        <color theme="8"/>
      </bottom>
      <diagonal/>
    </border>
    <border>
      <left style="medium">
        <color theme="8"/>
      </left>
      <right style="dotted">
        <color theme="1"/>
      </right>
      <top/>
      <bottom style="dotted">
        <color theme="1"/>
      </bottom>
      <diagonal/>
    </border>
    <border>
      <left style="medium">
        <color theme="8"/>
      </left>
      <right style="dotted">
        <color theme="1"/>
      </right>
      <top style="medium">
        <color theme="8"/>
      </top>
      <bottom style="dotted">
        <color theme="1"/>
      </bottom>
      <diagonal/>
    </border>
    <border>
      <left style="dotted">
        <color theme="1"/>
      </left>
      <right style="dotted">
        <color theme="1"/>
      </right>
      <top style="medium">
        <color theme="8"/>
      </top>
      <bottom style="dotted">
        <color theme="1"/>
      </bottom>
      <diagonal/>
    </border>
    <border>
      <left style="dotted">
        <color theme="1"/>
      </left>
      <right style="dotted">
        <color theme="1"/>
      </right>
      <top/>
      <bottom style="dotted">
        <color theme="1"/>
      </bottom>
      <diagonal/>
    </border>
    <border>
      <left style="medium">
        <color theme="8"/>
      </left>
      <right style="dotted">
        <color theme="1"/>
      </right>
      <top style="thin">
        <color theme="1"/>
      </top>
      <bottom style="dotted">
        <color theme="1"/>
      </bottom>
      <diagonal/>
    </border>
    <border>
      <left style="dotted">
        <color theme="1"/>
      </left>
      <right style="dotted">
        <color theme="1"/>
      </right>
      <top style="thin">
        <color theme="1"/>
      </top>
      <bottom style="dotted">
        <color theme="1"/>
      </bottom>
      <diagonal/>
    </border>
    <border>
      <left style="medium">
        <color theme="8"/>
      </left>
      <right/>
      <top style="dotted">
        <color theme="1"/>
      </top>
      <bottom/>
      <diagonal/>
    </border>
    <border>
      <left/>
      <right/>
      <top style="dotted">
        <color theme="1"/>
      </top>
      <bottom/>
      <diagonal/>
    </border>
    <border>
      <left/>
      <right style="dotted">
        <color theme="1"/>
      </right>
      <top style="dotted">
        <color theme="1"/>
      </top>
      <bottom/>
      <diagonal/>
    </border>
    <border>
      <left/>
      <right style="dotted">
        <color theme="1"/>
      </right>
      <top/>
      <bottom style="thin">
        <color theme="1"/>
      </bottom>
      <diagonal/>
    </border>
    <border>
      <left/>
      <right style="dotted">
        <color theme="1"/>
      </right>
      <top/>
      <bottom style="medium">
        <color theme="8"/>
      </bottom>
      <diagonal/>
    </border>
    <border>
      <left style="medium">
        <color theme="5"/>
      </left>
      <right style="dotted">
        <color theme="1"/>
      </right>
      <top style="medium">
        <color theme="5"/>
      </top>
      <bottom style="dotted">
        <color theme="1"/>
      </bottom>
      <diagonal/>
    </border>
    <border>
      <left style="dotted">
        <color theme="1"/>
      </left>
      <right style="dotted">
        <color theme="1"/>
      </right>
      <top style="medium">
        <color theme="5"/>
      </top>
      <bottom style="dotted">
        <color theme="1"/>
      </bottom>
      <diagonal/>
    </border>
    <border>
      <left style="dotted">
        <color theme="1"/>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style="dotted">
        <color theme="1"/>
      </top>
      <bottom/>
      <diagonal/>
    </border>
    <border>
      <left/>
      <right style="medium">
        <color theme="5"/>
      </right>
      <top style="dotted">
        <color theme="1"/>
      </top>
      <bottom style="dotted">
        <color theme="1"/>
      </bottom>
      <diagonal/>
    </border>
    <border>
      <left style="medium">
        <color theme="5"/>
      </left>
      <right/>
      <top/>
      <bottom style="thin">
        <color theme="1"/>
      </bottom>
      <diagonal/>
    </border>
    <border>
      <left/>
      <right style="medium">
        <color theme="5"/>
      </right>
      <top/>
      <bottom style="thin">
        <color theme="1"/>
      </bottom>
      <diagonal/>
    </border>
    <border>
      <left style="medium">
        <color theme="5"/>
      </left>
      <right style="dotted">
        <color theme="1"/>
      </right>
      <top/>
      <bottom style="dotted">
        <color theme="1"/>
      </bottom>
      <diagonal/>
    </border>
    <border>
      <left/>
      <right style="medium">
        <color theme="5"/>
      </right>
      <top/>
      <bottom/>
      <diagonal/>
    </border>
    <border>
      <left style="medium">
        <color theme="5"/>
      </left>
      <right style="dotted">
        <color theme="1"/>
      </right>
      <top style="thin">
        <color theme="1"/>
      </top>
      <bottom style="dotted">
        <color theme="1"/>
      </bottom>
      <diagonal/>
    </border>
    <border>
      <left/>
      <right style="medium">
        <color theme="5"/>
      </right>
      <top style="thin">
        <color theme="1"/>
      </top>
      <bottom/>
      <diagonal/>
    </border>
    <border>
      <left style="medium">
        <color theme="5"/>
      </left>
      <right/>
      <top/>
      <bottom style="medium">
        <color theme="5"/>
      </bottom>
      <diagonal/>
    </border>
    <border>
      <left/>
      <right/>
      <top/>
      <bottom style="medium">
        <color theme="5"/>
      </bottom>
      <diagonal/>
    </border>
    <border>
      <left/>
      <right style="dotted">
        <color theme="1"/>
      </right>
      <top/>
      <bottom style="medium">
        <color theme="5"/>
      </bottom>
      <diagonal/>
    </border>
    <border>
      <left style="dotted">
        <color theme="1"/>
      </left>
      <right/>
      <top/>
      <bottom style="medium">
        <color theme="5"/>
      </bottom>
      <diagonal/>
    </border>
    <border>
      <left/>
      <right style="medium">
        <color theme="5"/>
      </right>
      <top/>
      <bottom style="medium">
        <color theme="5"/>
      </bottom>
      <diagonal/>
    </border>
    <border>
      <left/>
      <right style="dotted">
        <color theme="1"/>
      </right>
      <top/>
      <bottom/>
      <diagonal/>
    </border>
    <border>
      <left style="dotted">
        <color theme="1"/>
      </left>
      <right/>
      <top style="thin">
        <color theme="1"/>
      </top>
      <bottom style="dotted">
        <color theme="1"/>
      </bottom>
      <diagonal/>
    </border>
    <border>
      <left style="medium">
        <color theme="9"/>
      </left>
      <right style="dotted">
        <color theme="1"/>
      </right>
      <top style="medium">
        <color theme="9"/>
      </top>
      <bottom style="dotted">
        <color theme="1"/>
      </bottom>
      <diagonal/>
    </border>
    <border>
      <left style="dotted">
        <color theme="1"/>
      </left>
      <right style="dotted">
        <color theme="1"/>
      </right>
      <top style="medium">
        <color theme="9"/>
      </top>
      <bottom style="dotted">
        <color theme="1"/>
      </bottom>
      <diagonal/>
    </border>
    <border>
      <left style="dotted">
        <color theme="1"/>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style="dotted">
        <color theme="1"/>
      </top>
      <bottom/>
      <diagonal/>
    </border>
    <border>
      <left/>
      <right style="medium">
        <color theme="9"/>
      </right>
      <top style="dotted">
        <color theme="1"/>
      </top>
      <bottom style="dotted">
        <color theme="1"/>
      </bottom>
      <diagonal/>
    </border>
    <border>
      <left style="medium">
        <color theme="9"/>
      </left>
      <right/>
      <top/>
      <bottom style="thin">
        <color theme="1"/>
      </bottom>
      <diagonal/>
    </border>
    <border>
      <left/>
      <right style="medium">
        <color theme="9"/>
      </right>
      <top/>
      <bottom style="thin">
        <color theme="1"/>
      </bottom>
      <diagonal/>
    </border>
    <border>
      <left style="medium">
        <color theme="9"/>
      </left>
      <right style="dotted">
        <color theme="1"/>
      </right>
      <top/>
      <bottom style="dotted">
        <color theme="1"/>
      </bottom>
      <diagonal/>
    </border>
    <border>
      <left/>
      <right style="medium">
        <color theme="9"/>
      </right>
      <top/>
      <bottom/>
      <diagonal/>
    </border>
    <border>
      <left style="medium">
        <color theme="9"/>
      </left>
      <right style="dotted">
        <color theme="1"/>
      </right>
      <top style="thin">
        <color theme="1"/>
      </top>
      <bottom style="dotted">
        <color theme="1"/>
      </bottom>
      <diagonal/>
    </border>
    <border>
      <left/>
      <right style="medium">
        <color theme="9"/>
      </right>
      <top style="thin">
        <color theme="1"/>
      </top>
      <bottom/>
      <diagonal/>
    </border>
    <border>
      <left style="medium">
        <color theme="9"/>
      </left>
      <right/>
      <top/>
      <bottom/>
      <diagonal/>
    </border>
    <border>
      <left/>
      <right style="medium">
        <color theme="9"/>
      </right>
      <top style="thin">
        <color theme="1"/>
      </top>
      <bottom style="dotted">
        <color theme="1"/>
      </bottom>
      <diagonal/>
    </border>
    <border>
      <left style="medium">
        <color theme="9"/>
      </left>
      <right/>
      <top/>
      <bottom style="medium">
        <color theme="9"/>
      </bottom>
      <diagonal/>
    </border>
    <border>
      <left/>
      <right/>
      <top/>
      <bottom style="medium">
        <color theme="9"/>
      </bottom>
      <diagonal/>
    </border>
    <border>
      <left/>
      <right style="dotted">
        <color theme="1"/>
      </right>
      <top/>
      <bottom style="medium">
        <color theme="9"/>
      </bottom>
      <diagonal/>
    </border>
    <border>
      <left style="dotted">
        <color theme="1"/>
      </left>
      <right/>
      <top/>
      <bottom style="medium">
        <color theme="9"/>
      </bottom>
      <diagonal/>
    </border>
    <border>
      <left/>
      <right style="medium">
        <color theme="9"/>
      </right>
      <top/>
      <bottom style="medium">
        <color theme="9"/>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thin">
        <color indexed="64"/>
      </bottom>
      <diagonal/>
    </border>
    <border>
      <left/>
      <right/>
      <top style="medium">
        <color rgb="FF7030A0"/>
      </top>
      <bottom style="thin">
        <color indexed="64"/>
      </bottom>
      <diagonal/>
    </border>
    <border>
      <left style="dotted">
        <color auto="1"/>
      </left>
      <right style="dotted">
        <color auto="1"/>
      </right>
      <top style="medium">
        <color rgb="FF7030A0"/>
      </top>
      <bottom style="thin">
        <color indexed="64"/>
      </bottom>
      <diagonal/>
    </border>
    <border>
      <left/>
      <right style="medium">
        <color rgb="FF7030A0"/>
      </right>
      <top style="medium">
        <color rgb="FF7030A0"/>
      </top>
      <bottom style="thin">
        <color indexed="64"/>
      </bottom>
      <diagonal/>
    </border>
    <border>
      <left style="medium">
        <color rgb="FF7030A0"/>
      </left>
      <right/>
      <top/>
      <bottom style="medium">
        <color rgb="FF7030A0"/>
      </bottom>
      <diagonal/>
    </border>
    <border>
      <left/>
      <right/>
      <top/>
      <bottom style="medium">
        <color rgb="FF7030A0"/>
      </bottom>
      <diagonal/>
    </border>
    <border>
      <left style="dotted">
        <color auto="1"/>
      </left>
      <right style="dotted">
        <color auto="1"/>
      </right>
      <top/>
      <bottom style="medium">
        <color rgb="FF7030A0"/>
      </bottom>
      <diagonal/>
    </border>
    <border>
      <left/>
      <right style="medium">
        <color rgb="FF7030A0"/>
      </right>
      <top/>
      <bottom style="medium">
        <color rgb="FF7030A0"/>
      </bottom>
      <diagonal/>
    </border>
    <border>
      <left style="medium">
        <color theme="9"/>
      </left>
      <right style="medium">
        <color theme="9"/>
      </right>
      <top style="medium">
        <color theme="9"/>
      </top>
      <bottom style="medium">
        <color theme="9"/>
      </bottom>
      <diagonal/>
    </border>
    <border>
      <left style="medium">
        <color theme="8"/>
      </left>
      <right style="medium">
        <color theme="8"/>
      </right>
      <top style="medium">
        <color theme="8"/>
      </top>
      <bottom style="medium">
        <color theme="8"/>
      </bottom>
      <diagonal/>
    </border>
    <border>
      <left style="medium">
        <color theme="5"/>
      </left>
      <right style="medium">
        <color theme="5"/>
      </right>
      <top style="medium">
        <color theme="5"/>
      </top>
      <bottom style="medium">
        <color theme="5"/>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9" fontId="1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9" fillId="0" borderId="0">
      <alignment vertical="center"/>
    </xf>
  </cellStyleXfs>
  <cellXfs count="45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top"/>
    </xf>
    <xf numFmtId="0" fontId="0" fillId="0" borderId="0" xfId="0" applyAlignment="1">
      <alignment horizontal="left" vertical="top"/>
    </xf>
    <xf numFmtId="0" fontId="0" fillId="3" borderId="0" xfId="0" applyFill="1">
      <alignment vertical="center"/>
    </xf>
    <xf numFmtId="0" fontId="0" fillId="3" borderId="0" xfId="0" applyFill="1" applyAlignment="1">
      <alignment horizontal="center" vertical="center"/>
    </xf>
    <xf numFmtId="0" fontId="2" fillId="3" borderId="0" xfId="0" applyFont="1" applyFill="1">
      <alignment vertical="center"/>
    </xf>
    <xf numFmtId="0" fontId="0" fillId="3" borderId="2" xfId="0" applyFill="1" applyBorder="1" applyAlignment="1">
      <alignment horizontal="centerContinuous" vertical="center"/>
    </xf>
    <xf numFmtId="0" fontId="0" fillId="3" borderId="2" xfId="0" applyFill="1" applyBorder="1" applyAlignment="1">
      <alignment horizontal="center" vertical="center"/>
    </xf>
    <xf numFmtId="0" fontId="0" fillId="3" borderId="10" xfId="0" applyFill="1" applyBorder="1">
      <alignment vertical="center"/>
    </xf>
    <xf numFmtId="0" fontId="0" fillId="3" borderId="9" xfId="0" applyFill="1" applyBorder="1">
      <alignment vertical="center"/>
    </xf>
    <xf numFmtId="0" fontId="0" fillId="3" borderId="2" xfId="0" applyFill="1" applyBorder="1">
      <alignment vertical="center"/>
    </xf>
    <xf numFmtId="0" fontId="0" fillId="3" borderId="11"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5" borderId="2" xfId="0" applyFill="1" applyBorder="1" applyAlignment="1">
      <alignment horizontal="centerContinuous" vertical="center"/>
    </xf>
    <xf numFmtId="0" fontId="0" fillId="5" borderId="2" xfId="0" applyFill="1" applyBorder="1" applyAlignment="1">
      <alignment horizontal="center" vertical="center"/>
    </xf>
    <xf numFmtId="0" fontId="0" fillId="5" borderId="6" xfId="0" applyFill="1" applyBorder="1">
      <alignment vertical="center"/>
    </xf>
    <xf numFmtId="0" fontId="0" fillId="5" borderId="0" xfId="0" applyFill="1">
      <alignment vertical="center"/>
    </xf>
    <xf numFmtId="0" fontId="0" fillId="5" borderId="10" xfId="0" applyFill="1" applyBorder="1" applyAlignment="1">
      <alignment vertical="top"/>
    </xf>
    <xf numFmtId="0" fontId="0" fillId="5" borderId="9" xfId="0" applyFill="1" applyBorder="1" applyAlignment="1">
      <alignment vertical="top"/>
    </xf>
    <xf numFmtId="0" fontId="0" fillId="5" borderId="2" xfId="0" applyFill="1" applyBorder="1" applyAlignment="1">
      <alignment horizontal="center" vertical="top"/>
    </xf>
    <xf numFmtId="0" fontId="0" fillId="3" borderId="0" xfId="0" applyFill="1" applyAlignment="1">
      <alignment vertical="top"/>
    </xf>
    <xf numFmtId="0" fontId="0" fillId="3" borderId="0" xfId="0" applyFill="1" applyAlignment="1">
      <alignment horizontal="left" vertical="top"/>
    </xf>
    <xf numFmtId="0" fontId="3" fillId="3" borderId="0" xfId="0" applyFont="1" applyFill="1" applyAlignment="1">
      <alignment vertical="top"/>
    </xf>
    <xf numFmtId="0" fontId="0" fillId="3" borderId="2" xfId="0" applyFill="1" applyBorder="1" applyAlignment="1">
      <alignment vertical="top"/>
    </xf>
    <xf numFmtId="0" fontId="0" fillId="3" borderId="0" xfId="0" applyFill="1" applyAlignment="1">
      <alignment horizontal="center" vertical="top" wrapText="1"/>
    </xf>
    <xf numFmtId="0" fontId="0" fillId="3" borderId="2" xfId="0" applyFill="1" applyBorder="1" applyAlignment="1">
      <alignment vertical="top" wrapText="1"/>
    </xf>
    <xf numFmtId="0" fontId="0" fillId="3" borderId="0" xfId="0" applyFill="1" applyAlignment="1">
      <alignment vertical="center" wrapText="1"/>
    </xf>
    <xf numFmtId="0" fontId="4" fillId="3" borderId="10" xfId="0" applyFont="1" applyFill="1" applyBorder="1" applyAlignment="1">
      <alignment vertical="top"/>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0" fillId="5" borderId="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 xfId="0" applyFill="1" applyBorder="1" applyAlignment="1">
      <alignment horizontal="center" vertical="center" wrapText="1"/>
    </xf>
    <xf numFmtId="0" fontId="0" fillId="5" borderId="2" xfId="0" applyFill="1" applyBorder="1" applyAlignment="1">
      <alignment vertical="center" wrapText="1"/>
    </xf>
    <xf numFmtId="0" fontId="0" fillId="5" borderId="10" xfId="0" applyFill="1" applyBorder="1">
      <alignment vertical="center"/>
    </xf>
    <xf numFmtId="0" fontId="0" fillId="5" borderId="9" xfId="0" applyFill="1" applyBorder="1">
      <alignment vertical="center"/>
    </xf>
    <xf numFmtId="0" fontId="0" fillId="5" borderId="2" xfId="0" applyFill="1" applyBorder="1">
      <alignment vertical="center"/>
    </xf>
    <xf numFmtId="0" fontId="6" fillId="6" borderId="1" xfId="0" applyFont="1" applyFill="1" applyBorder="1" applyAlignment="1">
      <alignment horizontal="center" vertical="center"/>
    </xf>
    <xf numFmtId="0" fontId="5" fillId="3" borderId="12" xfId="0" applyFont="1" applyFill="1" applyBorder="1" applyAlignment="1">
      <alignment vertical="top"/>
    </xf>
    <xf numFmtId="0" fontId="5" fillId="3" borderId="9" xfId="0" applyFont="1" applyFill="1" applyBorder="1" applyAlignment="1">
      <alignment horizontal="left" vertical="top"/>
    </xf>
    <xf numFmtId="0" fontId="0" fillId="3" borderId="21" xfId="0" applyFill="1" applyBorder="1">
      <alignment vertical="center"/>
    </xf>
    <xf numFmtId="0" fontId="7" fillId="4" borderId="10" xfId="0" applyFont="1" applyFill="1" applyBorder="1">
      <alignment vertical="center"/>
    </xf>
    <xf numFmtId="0" fontId="8" fillId="4" borderId="12" xfId="0" applyFont="1" applyFill="1" applyBorder="1">
      <alignment vertical="center"/>
    </xf>
    <xf numFmtId="0" fontId="8" fillId="4" borderId="9" xfId="0" applyFont="1" applyFill="1" applyBorder="1">
      <alignment vertical="center"/>
    </xf>
    <xf numFmtId="0" fontId="7" fillId="4" borderId="10" xfId="0" applyFont="1" applyFill="1" applyBorder="1" applyAlignment="1">
      <alignment vertical="top"/>
    </xf>
    <xf numFmtId="0" fontId="8" fillId="4" borderId="12" xfId="0" applyFont="1" applyFill="1" applyBorder="1" applyAlignment="1">
      <alignment vertical="top"/>
    </xf>
    <xf numFmtId="0" fontId="8" fillId="4" borderId="9" xfId="0" applyFont="1" applyFill="1" applyBorder="1" applyAlignment="1">
      <alignment horizontal="left" vertical="top"/>
    </xf>
    <xf numFmtId="0" fontId="8" fillId="4" borderId="12" xfId="0" applyFont="1" applyFill="1" applyBorder="1" applyAlignment="1">
      <alignment vertical="top" wrapText="1"/>
    </xf>
    <xf numFmtId="0" fontId="9" fillId="4" borderId="12" xfId="0" applyFont="1" applyFill="1" applyBorder="1" applyAlignment="1">
      <alignment vertical="center" wrapText="1"/>
    </xf>
    <xf numFmtId="0" fontId="9" fillId="4" borderId="12" xfId="0" applyFont="1" applyFill="1" applyBorder="1">
      <alignment vertical="center"/>
    </xf>
    <xf numFmtId="0" fontId="9" fillId="4" borderId="9" xfId="0" applyFont="1" applyFill="1" applyBorder="1">
      <alignment vertical="center"/>
    </xf>
    <xf numFmtId="0" fontId="9" fillId="4" borderId="9" xfId="0" applyFont="1" applyFill="1" applyBorder="1" applyAlignment="1">
      <alignment vertical="center" wrapText="1"/>
    </xf>
    <xf numFmtId="0" fontId="6" fillId="3" borderId="0" xfId="0" applyFont="1" applyFill="1" applyAlignment="1">
      <alignment horizontal="left" vertical="center"/>
    </xf>
    <xf numFmtId="0" fontId="10" fillId="3" borderId="0" xfId="0" applyFont="1" applyFill="1" applyAlignment="1">
      <alignment horizontal="left" vertical="center"/>
    </xf>
    <xf numFmtId="0" fontId="6" fillId="2" borderId="1" xfId="0" applyFont="1" applyFill="1" applyBorder="1" applyAlignment="1">
      <alignment horizontal="center" vertical="center" shrinkToFit="1"/>
    </xf>
    <xf numFmtId="0" fontId="0" fillId="0" borderId="2" xfId="0" applyBorder="1">
      <alignment vertical="center"/>
    </xf>
    <xf numFmtId="177" fontId="0" fillId="0" borderId="2" xfId="0" applyNumberFormat="1" applyBorder="1">
      <alignment vertical="center"/>
    </xf>
    <xf numFmtId="0" fontId="0" fillId="2" borderId="22" xfId="0" applyFill="1" applyBorder="1" applyAlignment="1">
      <alignment horizontal="centerContinuous" vertical="center" wrapText="1"/>
    </xf>
    <xf numFmtId="0" fontId="0" fillId="6" borderId="10" xfId="0" applyFill="1" applyBorder="1">
      <alignment vertical="center"/>
    </xf>
    <xf numFmtId="0" fontId="0" fillId="6" borderId="11" xfId="0" applyFill="1" applyBorder="1">
      <alignment vertical="center"/>
    </xf>
    <xf numFmtId="0" fontId="0" fillId="6" borderId="2" xfId="0" applyFill="1" applyBorder="1">
      <alignment vertical="center"/>
    </xf>
    <xf numFmtId="0" fontId="0" fillId="2" borderId="10" xfId="0" applyFill="1" applyBorder="1" applyAlignment="1">
      <alignment horizontal="centerContinuous" vertical="center" wrapText="1"/>
    </xf>
    <xf numFmtId="178" fontId="0" fillId="2" borderId="10" xfId="0" applyNumberFormat="1" applyFill="1" applyBorder="1" applyAlignment="1">
      <alignment horizontal="center" vertical="center"/>
    </xf>
    <xf numFmtId="178" fontId="0" fillId="6" borderId="1" xfId="0" applyNumberFormat="1" applyFill="1" applyBorder="1" applyAlignment="1">
      <alignment horizontal="center" vertical="center"/>
    </xf>
    <xf numFmtId="0" fontId="0" fillId="6" borderId="2" xfId="0" applyFill="1" applyBorder="1" applyAlignment="1">
      <alignment horizontal="center" vertical="center" wrapText="1"/>
    </xf>
    <xf numFmtId="0" fontId="0" fillId="6" borderId="2" xfId="0" applyFill="1" applyBorder="1" applyAlignment="1">
      <alignment horizontal="left" vertical="top" wrapText="1"/>
    </xf>
    <xf numFmtId="0" fontId="0" fillId="6" borderId="2" xfId="0" applyFill="1" applyBorder="1" applyAlignment="1">
      <alignment vertical="top" wrapText="1"/>
    </xf>
    <xf numFmtId="179" fontId="0" fillId="6" borderId="13" xfId="0" applyNumberFormat="1" applyFill="1" applyBorder="1" applyAlignment="1">
      <alignment horizontal="right" vertical="center"/>
    </xf>
    <xf numFmtId="179" fontId="0" fillId="6" borderId="14" xfId="0" applyNumberFormat="1" applyFill="1" applyBorder="1" applyAlignment="1">
      <alignment horizontal="right" vertical="center"/>
    </xf>
    <xf numFmtId="179" fontId="0" fillId="6" borderId="15" xfId="0" applyNumberFormat="1" applyFill="1" applyBorder="1" applyAlignment="1">
      <alignment horizontal="right" vertical="center"/>
    </xf>
    <xf numFmtId="0" fontId="0" fillId="7" borderId="2" xfId="0" applyFill="1" applyBorder="1" applyAlignment="1">
      <alignment horizontal="center" vertical="center"/>
    </xf>
    <xf numFmtId="0" fontId="9" fillId="4" borderId="10" xfId="0" applyFont="1" applyFill="1" applyBorder="1">
      <alignment vertical="center"/>
    </xf>
    <xf numFmtId="0" fontId="0" fillId="6" borderId="19" xfId="0" applyFill="1" applyBorder="1">
      <alignment vertical="center"/>
    </xf>
    <xf numFmtId="0" fontId="0" fillId="6" borderId="20" xfId="0" applyFill="1" applyBorder="1">
      <alignment vertical="center"/>
    </xf>
    <xf numFmtId="0" fontId="0" fillId="6" borderId="2" xfId="0" applyFill="1" applyBorder="1" applyAlignment="1">
      <alignment vertical="center" wrapText="1"/>
    </xf>
    <xf numFmtId="0" fontId="0" fillId="6" borderId="2" xfId="0" applyFill="1" applyBorder="1" applyAlignment="1">
      <alignment horizontal="center" vertical="center"/>
    </xf>
    <xf numFmtId="0" fontId="0" fillId="6" borderId="2" xfId="0" applyFill="1" applyBorder="1" applyAlignment="1">
      <alignment horizontal="left" vertical="top"/>
    </xf>
    <xf numFmtId="0" fontId="0" fillId="3" borderId="23" xfId="0" applyFill="1" applyBorder="1">
      <alignment vertical="center"/>
    </xf>
    <xf numFmtId="181" fontId="0" fillId="3" borderId="10" xfId="1" applyNumberFormat="1" applyFont="1" applyFill="1" applyBorder="1">
      <alignment vertical="center"/>
    </xf>
    <xf numFmtId="181" fontId="0" fillId="3" borderId="11" xfId="1" applyNumberFormat="1" applyFont="1" applyFill="1" applyBorder="1">
      <alignment vertical="center"/>
    </xf>
    <xf numFmtId="181" fontId="0" fillId="3" borderId="2" xfId="1" applyNumberFormat="1" applyFont="1" applyFill="1" applyBorder="1">
      <alignment vertical="center"/>
    </xf>
    <xf numFmtId="181" fontId="0" fillId="3" borderId="25" xfId="1" applyNumberFormat="1" applyFont="1" applyFill="1" applyBorder="1">
      <alignment vertical="center"/>
    </xf>
    <xf numFmtId="0" fontId="6" fillId="3" borderId="1" xfId="0" applyFont="1" applyFill="1" applyBorder="1" applyAlignment="1">
      <alignment horizontal="center" vertical="center" shrinkToFit="1"/>
    </xf>
    <xf numFmtId="0" fontId="7" fillId="11" borderId="2" xfId="0" applyFont="1" applyFill="1" applyBorder="1" applyAlignment="1">
      <alignment horizontal="center" vertical="center"/>
    </xf>
    <xf numFmtId="178" fontId="13" fillId="3" borderId="2" xfId="0" applyNumberFormat="1" applyFont="1" applyFill="1" applyBorder="1" applyAlignment="1">
      <alignment horizontal="center" vertical="center"/>
    </xf>
    <xf numFmtId="0" fontId="15" fillId="6" borderId="2" xfId="0" applyFont="1" applyFill="1" applyBorder="1" applyAlignment="1">
      <alignment horizontal="center" vertical="center"/>
    </xf>
    <xf numFmtId="0" fontId="15" fillId="8" borderId="2" xfId="0" applyFont="1" applyFill="1" applyBorder="1" applyAlignment="1">
      <alignment horizontal="center" vertical="center"/>
    </xf>
    <xf numFmtId="0" fontId="15" fillId="9" borderId="2" xfId="0" applyFont="1" applyFill="1" applyBorder="1" applyAlignment="1">
      <alignment horizontal="center" vertical="center"/>
    </xf>
    <xf numFmtId="0" fontId="15" fillId="10" borderId="2" xfId="0" applyFont="1" applyFill="1" applyBorder="1" applyAlignment="1">
      <alignment horizontal="center" vertical="center"/>
    </xf>
    <xf numFmtId="0" fontId="6" fillId="3" borderId="0" xfId="0" applyFont="1" applyFill="1">
      <alignment vertical="center"/>
    </xf>
    <xf numFmtId="0" fontId="15" fillId="3" borderId="0" xfId="0" applyFont="1" applyFill="1" applyAlignment="1">
      <alignment horizontal="right" vertical="center"/>
    </xf>
    <xf numFmtId="0" fontId="0" fillId="3" borderId="0" xfId="0" applyFill="1" applyAlignment="1">
      <alignment horizontal="left" vertical="center" shrinkToFit="1"/>
    </xf>
    <xf numFmtId="0" fontId="13" fillId="3" borderId="0" xfId="0" applyFont="1" applyFill="1" applyAlignment="1">
      <alignment horizontal="right"/>
    </xf>
    <xf numFmtId="0" fontId="14" fillId="3" borderId="0" xfId="0" applyFont="1" applyFill="1" applyAlignment="1">
      <alignment vertical="top"/>
    </xf>
    <xf numFmtId="0" fontId="0" fillId="3" borderId="0" xfId="0" applyFill="1" applyAlignment="1">
      <alignment vertical="center" wrapText="1" shrinkToFit="1"/>
    </xf>
    <xf numFmtId="0" fontId="0" fillId="3" borderId="0" xfId="0" applyFill="1" applyAlignment="1">
      <alignment shrinkToFit="1"/>
    </xf>
    <xf numFmtId="0" fontId="12" fillId="3" borderId="0" xfId="0" applyFont="1" applyFill="1" applyAlignment="1">
      <alignment horizontal="right"/>
    </xf>
    <xf numFmtId="0" fontId="0" fillId="3" borderId="26" xfId="0" applyFill="1" applyBorder="1">
      <alignment vertical="center"/>
    </xf>
    <xf numFmtId="0" fontId="0" fillId="3" borderId="27" xfId="0" applyFill="1" applyBorder="1">
      <alignment vertical="center"/>
    </xf>
    <xf numFmtId="0" fontId="0" fillId="3" borderId="28" xfId="0" applyFill="1" applyBorder="1">
      <alignment vertical="center"/>
    </xf>
    <xf numFmtId="0" fontId="0" fillId="3" borderId="30" xfId="0" applyFill="1" applyBorder="1">
      <alignment vertical="center"/>
    </xf>
    <xf numFmtId="0" fontId="0" fillId="3" borderId="31"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3" borderId="34" xfId="0" applyFill="1" applyBorder="1">
      <alignment vertical="center"/>
    </xf>
    <xf numFmtId="0" fontId="0" fillId="3" borderId="36" xfId="0" applyFill="1" applyBorder="1">
      <alignment vertical="center"/>
    </xf>
    <xf numFmtId="0" fontId="0" fillId="3" borderId="37" xfId="0" applyFill="1" applyBorder="1">
      <alignment vertical="center"/>
    </xf>
    <xf numFmtId="0" fontId="0" fillId="3" borderId="38"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1"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3" borderId="59" xfId="0" applyFill="1" applyBorder="1">
      <alignment vertical="center"/>
    </xf>
    <xf numFmtId="0" fontId="0" fillId="3" borderId="60" xfId="0" applyFill="1" applyBorder="1">
      <alignment vertical="center"/>
    </xf>
    <xf numFmtId="0" fontId="0" fillId="3" borderId="61" xfId="0" applyFill="1" applyBorder="1">
      <alignment vertical="center"/>
    </xf>
    <xf numFmtId="0" fontId="0" fillId="3" borderId="63" xfId="0" applyFill="1" applyBorder="1">
      <alignment vertical="center"/>
    </xf>
    <xf numFmtId="0" fontId="0" fillId="3" borderId="65" xfId="0" applyFill="1" applyBorder="1">
      <alignment vertical="center"/>
    </xf>
    <xf numFmtId="0" fontId="0" fillId="3" borderId="67"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1" xfId="0" applyFill="1" applyBorder="1">
      <alignment vertical="center"/>
    </xf>
    <xf numFmtId="0" fontId="0" fillId="3" borderId="74" xfId="0" applyFill="1" applyBorder="1">
      <alignment vertical="center"/>
    </xf>
    <xf numFmtId="0" fontId="0" fillId="3" borderId="76" xfId="0" applyFill="1" applyBorder="1">
      <alignment vertical="center"/>
    </xf>
    <xf numFmtId="0" fontId="0" fillId="3" borderId="79" xfId="0" applyFill="1" applyBorder="1">
      <alignment vertical="center"/>
    </xf>
    <xf numFmtId="0" fontId="0" fillId="3" borderId="80" xfId="0" applyFill="1" applyBorder="1">
      <alignment vertical="center"/>
    </xf>
    <xf numFmtId="0" fontId="0" fillId="3" borderId="81" xfId="0" applyFill="1" applyBorder="1">
      <alignment vertical="center"/>
    </xf>
    <xf numFmtId="0" fontId="0" fillId="3" borderId="83" xfId="0" applyFill="1" applyBorder="1">
      <alignment vertical="center"/>
    </xf>
    <xf numFmtId="0" fontId="0" fillId="3" borderId="85" xfId="0" applyFill="1" applyBorder="1">
      <alignment vertical="center"/>
    </xf>
    <xf numFmtId="0" fontId="0" fillId="3" borderId="87" xfId="0" applyFill="1" applyBorder="1">
      <alignment vertical="center"/>
    </xf>
    <xf numFmtId="0" fontId="0" fillId="3" borderId="89" xfId="0" applyFill="1" applyBorder="1">
      <alignment vertical="center"/>
    </xf>
    <xf numFmtId="0" fontId="0" fillId="3" borderId="91" xfId="0" applyFill="1" applyBorder="1">
      <alignment vertical="center"/>
    </xf>
    <xf numFmtId="0" fontId="0" fillId="3" borderId="95" xfId="0" applyFill="1" applyBorder="1">
      <alignment vertical="center"/>
    </xf>
    <xf numFmtId="0" fontId="0" fillId="3" borderId="93" xfId="0" applyFill="1" applyBorder="1">
      <alignment vertical="center"/>
    </xf>
    <xf numFmtId="0" fontId="0" fillId="3" borderId="96" xfId="0" applyFill="1" applyBorder="1">
      <alignment vertical="center"/>
    </xf>
    <xf numFmtId="0" fontId="0" fillId="3" borderId="0" xfId="0" applyFill="1" applyAlignment="1">
      <alignment horizontal="right" vertical="center"/>
    </xf>
    <xf numFmtId="0" fontId="0" fillId="3" borderId="99" xfId="0" applyFill="1" applyBorder="1">
      <alignment vertical="center"/>
    </xf>
    <xf numFmtId="0" fontId="0" fillId="3" borderId="101" xfId="0" applyFill="1" applyBorder="1">
      <alignment vertical="center"/>
    </xf>
    <xf numFmtId="0" fontId="0" fillId="3" borderId="103" xfId="0" applyFill="1" applyBorder="1">
      <alignment vertical="center"/>
    </xf>
    <xf numFmtId="0" fontId="0" fillId="3" borderId="105" xfId="0" applyFill="1" applyBorder="1">
      <alignment vertical="center"/>
    </xf>
    <xf numFmtId="0" fontId="17" fillId="11" borderId="2" xfId="0" applyFont="1" applyFill="1" applyBorder="1" applyAlignment="1">
      <alignment horizontal="center" vertical="center" wrapText="1"/>
    </xf>
    <xf numFmtId="0" fontId="17" fillId="11" borderId="2" xfId="0" applyFont="1" applyFill="1" applyBorder="1" applyAlignment="1">
      <alignment horizontal="centerContinuous" vertical="center" wrapText="1"/>
    </xf>
    <xf numFmtId="0" fontId="16" fillId="3" borderId="0" xfId="0" applyFont="1" applyFill="1" applyAlignment="1">
      <alignment horizontal="center" vertical="center" wrapText="1"/>
    </xf>
    <xf numFmtId="180" fontId="3" fillId="3" borderId="2" xfId="0" applyNumberFormat="1" applyFont="1" applyFill="1" applyBorder="1" applyAlignment="1">
      <alignment horizontal="right" vertical="center"/>
    </xf>
    <xf numFmtId="0" fontId="3" fillId="3" borderId="9" xfId="0" applyFont="1" applyFill="1" applyBorder="1">
      <alignment vertical="center"/>
    </xf>
    <xf numFmtId="181" fontId="3" fillId="3" borderId="0" xfId="1" applyNumberFormat="1" applyFont="1" applyFill="1">
      <alignment vertical="center"/>
    </xf>
    <xf numFmtId="181" fontId="3" fillId="3" borderId="0" xfId="1" applyNumberFormat="1" applyFont="1" applyFill="1" applyAlignment="1">
      <alignment horizontal="right" vertical="center"/>
    </xf>
    <xf numFmtId="0" fontId="3" fillId="3" borderId="0" xfId="0" applyFont="1" applyFill="1">
      <alignment vertical="center"/>
    </xf>
    <xf numFmtId="0" fontId="6" fillId="3" borderId="47" xfId="0" applyFont="1" applyFill="1" applyBorder="1">
      <alignment vertical="center"/>
    </xf>
    <xf numFmtId="0" fontId="6" fillId="3" borderId="46" xfId="0" applyFont="1" applyFill="1" applyBorder="1">
      <alignment vertical="center"/>
    </xf>
    <xf numFmtId="0" fontId="6" fillId="3" borderId="50" xfId="0" applyFont="1" applyFill="1" applyBorder="1">
      <alignment vertical="center"/>
    </xf>
    <xf numFmtId="0" fontId="18" fillId="3" borderId="77" xfId="0" applyFont="1" applyFill="1" applyBorder="1" applyAlignment="1">
      <alignment vertical="center" wrapText="1"/>
    </xf>
    <xf numFmtId="0" fontId="6" fillId="3" borderId="98" xfId="0" applyFont="1" applyFill="1" applyBorder="1">
      <alignment vertical="center"/>
    </xf>
    <xf numFmtId="0" fontId="6" fillId="3" borderId="102" xfId="0" applyFont="1" applyFill="1" applyBorder="1">
      <alignment vertical="center"/>
    </xf>
    <xf numFmtId="0" fontId="6" fillId="3" borderId="86" xfId="0" applyFont="1" applyFill="1" applyBorder="1">
      <alignment vertical="center"/>
    </xf>
    <xf numFmtId="0" fontId="6" fillId="3" borderId="88" xfId="0" applyFont="1" applyFill="1" applyBorder="1">
      <alignment vertical="center"/>
    </xf>
    <xf numFmtId="0" fontId="6" fillId="3" borderId="86" xfId="0" applyFont="1" applyFill="1" applyBorder="1" applyAlignment="1">
      <alignment vertical="center" wrapText="1"/>
    </xf>
    <xf numFmtId="180" fontId="3" fillId="3" borderId="0" xfId="0" applyNumberFormat="1" applyFont="1" applyFill="1" applyAlignment="1">
      <alignment horizontal="right" vertical="center"/>
    </xf>
    <xf numFmtId="0" fontId="17" fillId="3" borderId="0" xfId="0" applyFont="1" applyFill="1" applyAlignment="1">
      <alignment horizontal="center" vertical="center" wrapText="1"/>
    </xf>
    <xf numFmtId="0" fontId="7" fillId="11" borderId="10" xfId="0" applyFont="1" applyFill="1" applyBorder="1" applyAlignment="1">
      <alignment horizontal="center" vertical="center"/>
    </xf>
    <xf numFmtId="0" fontId="19" fillId="3" borderId="0" xfId="0" applyFont="1" applyFill="1" applyAlignment="1">
      <alignment horizontal="left" vertical="center"/>
    </xf>
    <xf numFmtId="182" fontId="0" fillId="0" borderId="0" xfId="0" applyNumberFormat="1" applyAlignment="1">
      <alignment horizontal="center" vertical="center"/>
    </xf>
    <xf numFmtId="178" fontId="0" fillId="0" borderId="2" xfId="0" applyNumberFormat="1" applyBorder="1">
      <alignment vertical="center"/>
    </xf>
    <xf numFmtId="180" fontId="0" fillId="0" borderId="2" xfId="0" applyNumberFormat="1" applyBorder="1">
      <alignment vertical="center"/>
    </xf>
    <xf numFmtId="0" fontId="7" fillId="15" borderId="106" xfId="0" applyFont="1" applyFill="1" applyBorder="1">
      <alignment vertical="center"/>
    </xf>
    <xf numFmtId="0" fontId="7" fillId="14" borderId="97" xfId="0" applyFont="1" applyFill="1" applyBorder="1">
      <alignment vertical="center"/>
    </xf>
    <xf numFmtId="0" fontId="7" fillId="12" borderId="107" xfId="0" applyFont="1" applyFill="1" applyBorder="1">
      <alignment vertical="center"/>
    </xf>
    <xf numFmtId="0" fontId="7" fillId="13" borderId="108" xfId="0" applyFont="1" applyFill="1" applyBorder="1">
      <alignment vertical="center"/>
    </xf>
    <xf numFmtId="184" fontId="0" fillId="0" borderId="2" xfId="0" applyNumberFormat="1" applyBorder="1">
      <alignment vertical="center"/>
    </xf>
    <xf numFmtId="182" fontId="6" fillId="3" borderId="48" xfId="0" applyNumberFormat="1" applyFont="1" applyFill="1" applyBorder="1" applyAlignment="1">
      <alignment horizontal="right" vertical="center"/>
    </xf>
    <xf numFmtId="182" fontId="6" fillId="3" borderId="49" xfId="0" applyNumberFormat="1" applyFont="1" applyFill="1" applyBorder="1" applyAlignment="1">
      <alignment horizontal="right" vertical="center"/>
    </xf>
    <xf numFmtId="182" fontId="6" fillId="3" borderId="51" xfId="0" applyNumberFormat="1" applyFont="1" applyFill="1" applyBorder="1" applyAlignment="1">
      <alignment horizontal="right" vertical="center"/>
    </xf>
    <xf numFmtId="182" fontId="6" fillId="3" borderId="58" xfId="0" applyNumberFormat="1" applyFont="1" applyFill="1" applyBorder="1" applyAlignment="1">
      <alignment horizontal="right" vertical="center"/>
    </xf>
    <xf numFmtId="182" fontId="6" fillId="3" borderId="78" xfId="0" applyNumberFormat="1" applyFont="1" applyFill="1" applyBorder="1" applyAlignment="1">
      <alignment horizontal="right" vertical="center"/>
    </xf>
    <xf numFmtId="185" fontId="6" fillId="3" borderId="49" xfId="0" applyNumberFormat="1" applyFont="1" applyFill="1" applyBorder="1" applyAlignment="1">
      <alignment horizontal="right" vertical="center"/>
    </xf>
    <xf numFmtId="185" fontId="6" fillId="3" borderId="51" xfId="0" applyNumberFormat="1" applyFont="1" applyFill="1" applyBorder="1" applyAlignment="1">
      <alignment horizontal="right" vertical="center"/>
    </xf>
    <xf numFmtId="185" fontId="6" fillId="0" borderId="58" xfId="0" applyNumberFormat="1" applyFont="1" applyBorder="1" applyAlignment="1">
      <alignment horizontal="right" vertical="center"/>
    </xf>
    <xf numFmtId="185" fontId="6" fillId="0" borderId="78" xfId="0" applyNumberFormat="1" applyFont="1" applyBorder="1" applyAlignment="1">
      <alignment horizontal="right" vertical="center"/>
    </xf>
    <xf numFmtId="185" fontId="6" fillId="0" borderId="49" xfId="0" applyNumberFormat="1" applyFont="1" applyBorder="1" applyAlignment="1">
      <alignment horizontal="right" vertical="center"/>
    </xf>
    <xf numFmtId="0" fontId="6" fillId="3" borderId="0" xfId="0" applyFont="1" applyFill="1" applyAlignment="1">
      <alignment horizontal="center" vertical="center"/>
    </xf>
    <xf numFmtId="185" fontId="6" fillId="3" borderId="1" xfId="0" applyNumberFormat="1" applyFont="1" applyFill="1" applyBorder="1" applyAlignment="1">
      <alignment horizontal="right" vertical="center"/>
    </xf>
    <xf numFmtId="0" fontId="18" fillId="3" borderId="57" xfId="0" applyFont="1" applyFill="1" applyBorder="1">
      <alignment vertical="center"/>
    </xf>
    <xf numFmtId="0" fontId="18" fillId="3" borderId="66" xfId="0" applyFont="1" applyFill="1" applyBorder="1" applyAlignment="1">
      <alignment vertical="center" wrapText="1"/>
    </xf>
    <xf numFmtId="0" fontId="18" fillId="3" borderId="68" xfId="0" applyFont="1" applyFill="1" applyBorder="1" applyAlignment="1">
      <alignment vertical="center" wrapText="1"/>
    </xf>
    <xf numFmtId="0" fontId="0" fillId="4" borderId="9" xfId="0" applyFill="1" applyBorder="1">
      <alignment vertical="center"/>
    </xf>
    <xf numFmtId="0" fontId="0" fillId="6" borderId="110" xfId="0" applyFill="1" applyBorder="1">
      <alignment vertical="center"/>
    </xf>
    <xf numFmtId="179" fontId="0" fillId="3" borderId="2" xfId="0" applyNumberFormat="1" applyFill="1" applyBorder="1" applyAlignment="1">
      <alignment horizontal="right" vertical="center"/>
    </xf>
    <xf numFmtId="0" fontId="0" fillId="7" borderId="2" xfId="0" applyFill="1" applyBorder="1">
      <alignment vertical="center"/>
    </xf>
    <xf numFmtId="180" fontId="0" fillId="7" borderId="2" xfId="0" applyNumberFormat="1" applyFill="1" applyBorder="1" applyAlignment="1">
      <alignment horizontal="center" vertical="center"/>
    </xf>
    <xf numFmtId="182" fontId="0" fillId="7" borderId="2" xfId="0" applyNumberFormat="1" applyFill="1" applyBorder="1" applyAlignment="1">
      <alignment horizontal="center" vertical="center"/>
    </xf>
    <xf numFmtId="183" fontId="0" fillId="7" borderId="2" xfId="0" applyNumberFormat="1" applyFill="1" applyBorder="1" applyAlignment="1">
      <alignment horizontal="center" vertical="center"/>
    </xf>
    <xf numFmtId="0" fontId="0" fillId="0" borderId="0" xfId="0" applyAlignment="1"/>
    <xf numFmtId="179" fontId="0" fillId="6" borderId="19" xfId="0" applyNumberFormat="1" applyFill="1" applyBorder="1">
      <alignment vertical="center"/>
    </xf>
    <xf numFmtId="179" fontId="0" fillId="3" borderId="19" xfId="0" applyNumberFormat="1" applyFill="1" applyBorder="1">
      <alignment vertical="center"/>
    </xf>
    <xf numFmtId="179" fontId="0" fillId="6" borderId="110" xfId="0" applyNumberFormat="1" applyFill="1" applyBorder="1">
      <alignment vertical="center"/>
    </xf>
    <xf numFmtId="179" fontId="0" fillId="3" borderId="110" xfId="0" applyNumberFormat="1" applyFill="1" applyBorder="1">
      <alignment vertical="center"/>
    </xf>
    <xf numFmtId="179" fontId="0" fillId="6" borderId="20" xfId="0" applyNumberFormat="1" applyFill="1" applyBorder="1">
      <alignment vertical="center"/>
    </xf>
    <xf numFmtId="179" fontId="0" fillId="3" borderId="20" xfId="0" applyNumberFormat="1" applyFill="1" applyBorder="1">
      <alignment vertical="center"/>
    </xf>
    <xf numFmtId="0" fontId="15" fillId="3" borderId="0" xfId="0" applyFont="1" applyFill="1" applyAlignment="1">
      <alignment horizontal="center" vertical="center"/>
    </xf>
    <xf numFmtId="0" fontId="0" fillId="3" borderId="0" xfId="0" applyFill="1" applyAlignment="1">
      <alignment horizontal="left" vertical="center" wrapText="1"/>
    </xf>
    <xf numFmtId="0" fontId="0" fillId="0" borderId="0" xfId="0" applyAlignment="1">
      <alignment horizontal="left" vertical="center" wrapText="1"/>
    </xf>
    <xf numFmtId="0" fontId="16" fillId="3" borderId="2" xfId="0" applyFont="1" applyFill="1" applyBorder="1" applyAlignment="1">
      <alignment horizontal="center" vertical="center" wrapText="1"/>
    </xf>
    <xf numFmtId="181" fontId="3" fillId="3" borderId="2" xfId="1" applyNumberFormat="1" applyFont="1" applyFill="1" applyBorder="1">
      <alignment vertical="center"/>
    </xf>
    <xf numFmtId="0" fontId="3" fillId="3" borderId="25" xfId="0" applyFont="1" applyFill="1" applyBorder="1">
      <alignment vertical="center"/>
    </xf>
    <xf numFmtId="0" fontId="12" fillId="3" borderId="0" xfId="0" applyFont="1" applyFill="1">
      <alignment vertical="center"/>
    </xf>
    <xf numFmtId="0" fontId="7" fillId="3" borderId="0" xfId="0" applyFont="1" applyFill="1" applyAlignment="1">
      <alignment horizontal="center" vertical="center"/>
    </xf>
    <xf numFmtId="186" fontId="13" fillId="3" borderId="2" xfId="0" applyNumberFormat="1" applyFont="1" applyFill="1" applyBorder="1" applyAlignment="1">
      <alignment horizontal="center" vertical="center"/>
    </xf>
    <xf numFmtId="187" fontId="13" fillId="3" borderId="2" xfId="0" applyNumberFormat="1" applyFont="1" applyFill="1" applyBorder="1" applyAlignment="1">
      <alignment horizontal="center" vertical="center"/>
    </xf>
    <xf numFmtId="188" fontId="13" fillId="3" borderId="2" xfId="0" applyNumberFormat="1" applyFont="1" applyFill="1" applyBorder="1" applyAlignment="1">
      <alignment horizontal="center" vertical="center"/>
    </xf>
    <xf numFmtId="176" fontId="0" fillId="6" borderId="19" xfId="0" applyNumberFormat="1" applyFill="1" applyBorder="1">
      <alignment vertical="center"/>
    </xf>
    <xf numFmtId="176" fontId="0" fillId="6" borderId="110" xfId="0" applyNumberFormat="1" applyFill="1" applyBorder="1">
      <alignment vertical="center"/>
    </xf>
    <xf numFmtId="176" fontId="0" fillId="6" borderId="20" xfId="0" applyNumberFormat="1" applyFill="1" applyBorder="1">
      <alignment vertical="center"/>
    </xf>
    <xf numFmtId="184" fontId="6" fillId="3" borderId="100" xfId="0" applyNumberFormat="1" applyFont="1" applyFill="1" applyBorder="1" applyAlignment="1">
      <alignment horizontal="right" vertical="center"/>
    </xf>
    <xf numFmtId="180" fontId="6" fillId="3" borderId="104" xfId="0" applyNumberFormat="1" applyFont="1" applyFill="1" applyBorder="1" applyAlignment="1">
      <alignment horizontal="right" vertical="center"/>
    </xf>
    <xf numFmtId="177" fontId="0" fillId="3" borderId="2" xfId="0" applyNumberFormat="1" applyFill="1" applyBorder="1">
      <alignment vertical="center"/>
    </xf>
    <xf numFmtId="0" fontId="22" fillId="3" borderId="2" xfId="0" applyFont="1" applyFill="1" applyBorder="1" applyAlignment="1">
      <alignment horizontal="left" vertical="top" wrapText="1"/>
    </xf>
    <xf numFmtId="0" fontId="16" fillId="3" borderId="2" xfId="0" applyFont="1" applyFill="1" applyBorder="1" applyAlignment="1">
      <alignment vertical="top" wrapText="1"/>
    </xf>
    <xf numFmtId="0" fontId="12" fillId="3" borderId="2" xfId="0" applyFont="1" applyFill="1" applyBorder="1" applyAlignment="1">
      <alignment vertical="top"/>
    </xf>
    <xf numFmtId="0" fontId="12" fillId="3" borderId="2" xfId="0" applyFont="1" applyFill="1" applyBorder="1" applyAlignment="1">
      <alignment vertical="top" wrapText="1"/>
    </xf>
    <xf numFmtId="0" fontId="12" fillId="3" borderId="2" xfId="0" applyFont="1" applyFill="1" applyBorder="1">
      <alignment vertical="center"/>
    </xf>
    <xf numFmtId="0" fontId="23" fillId="3" borderId="0" xfId="0" applyFont="1" applyFill="1">
      <alignment vertical="center"/>
    </xf>
    <xf numFmtId="179" fontId="0" fillId="6" borderId="2" xfId="0" applyNumberFormat="1" applyFill="1" applyBorder="1" applyAlignment="1">
      <alignment horizontal="right" vertical="center"/>
    </xf>
    <xf numFmtId="177" fontId="0" fillId="3" borderId="10" xfId="0" applyNumberFormat="1" applyFill="1" applyBorder="1">
      <alignment vertical="center"/>
    </xf>
    <xf numFmtId="177" fontId="0" fillId="3" borderId="11" xfId="0" applyNumberFormat="1" applyFill="1" applyBorder="1">
      <alignment vertical="center"/>
    </xf>
    <xf numFmtId="0" fontId="0" fillId="5" borderId="9" xfId="0" applyFill="1" applyBorder="1" applyAlignment="1">
      <alignment horizontal="center" vertical="center"/>
    </xf>
    <xf numFmtId="0" fontId="0" fillId="3" borderId="0" xfId="0" applyFill="1" applyAlignment="1">
      <alignment horizontal="center" vertical="center" wrapText="1"/>
    </xf>
    <xf numFmtId="0" fontId="6" fillId="2" borderId="1" xfId="0" applyFont="1" applyFill="1" applyBorder="1" applyAlignment="1">
      <alignment horizontal="center" vertical="center" wrapText="1" shrinkToFit="1"/>
    </xf>
    <xf numFmtId="0" fontId="0" fillId="6" borderId="19" xfId="0" applyFill="1" applyBorder="1" applyAlignment="1">
      <alignment vertical="center" wrapText="1"/>
    </xf>
    <xf numFmtId="0" fontId="0" fillId="6" borderId="24" xfId="0" applyFill="1" applyBorder="1" applyAlignment="1">
      <alignment vertical="center" wrapText="1"/>
    </xf>
    <xf numFmtId="0" fontId="0" fillId="6" borderId="20" xfId="0" applyFill="1" applyBorder="1" applyAlignment="1">
      <alignment vertical="center" wrapText="1"/>
    </xf>
    <xf numFmtId="0" fontId="0" fillId="6" borderId="110" xfId="0" applyFill="1" applyBorder="1" applyAlignment="1">
      <alignment vertical="center" wrapText="1"/>
    </xf>
    <xf numFmtId="0" fontId="0" fillId="5" borderId="12" xfId="0" applyFill="1" applyBorder="1">
      <alignment vertical="center"/>
    </xf>
    <xf numFmtId="0" fontId="0" fillId="0" borderId="2" xfId="0" applyBorder="1" applyAlignment="1">
      <alignment horizontal="center" vertical="center"/>
    </xf>
    <xf numFmtId="0" fontId="0" fillId="6" borderId="19" xfId="0" applyFill="1" applyBorder="1" applyAlignment="1">
      <alignment horizontal="center" vertical="center"/>
    </xf>
    <xf numFmtId="0" fontId="0" fillId="6" borderId="110" xfId="0" applyFill="1" applyBorder="1" applyAlignment="1">
      <alignment horizontal="center" vertical="center"/>
    </xf>
    <xf numFmtId="0" fontId="0" fillId="6" borderId="20" xfId="0" applyFill="1" applyBorder="1" applyAlignment="1">
      <alignment horizontal="center" vertical="center"/>
    </xf>
    <xf numFmtId="0" fontId="0" fillId="6" borderId="112" xfId="0" applyFill="1" applyBorder="1" applyAlignment="1">
      <alignment vertical="center" wrapText="1"/>
    </xf>
    <xf numFmtId="0" fontId="0" fillId="6" borderId="112" xfId="0" applyFill="1" applyBorder="1">
      <alignment vertical="center"/>
    </xf>
    <xf numFmtId="0" fontId="0" fillId="6" borderId="112" xfId="0" applyFill="1" applyBorder="1" applyAlignment="1">
      <alignment horizontal="center" vertical="center"/>
    </xf>
    <xf numFmtId="176" fontId="0" fillId="6" borderId="112" xfId="0" applyNumberFormat="1" applyFill="1" applyBorder="1">
      <alignment vertical="center"/>
    </xf>
    <xf numFmtId="179" fontId="0" fillId="6" borderId="112" xfId="0" applyNumberFormat="1" applyFill="1" applyBorder="1">
      <alignment vertical="center"/>
    </xf>
    <xf numFmtId="180" fontId="6" fillId="0" borderId="48" xfId="0" applyNumberFormat="1" applyFont="1" applyBorder="1" applyAlignment="1">
      <alignment horizontal="right" vertical="center"/>
    </xf>
    <xf numFmtId="180" fontId="6" fillId="3" borderId="49" xfId="0" applyNumberFormat="1" applyFont="1" applyFill="1" applyBorder="1" applyAlignment="1">
      <alignment horizontal="right" vertical="center"/>
    </xf>
    <xf numFmtId="180" fontId="6" fillId="3" borderId="51" xfId="0" applyNumberFormat="1" applyFont="1" applyFill="1" applyBorder="1" applyAlignment="1">
      <alignment horizontal="right" vertical="center"/>
    </xf>
    <xf numFmtId="182" fontId="6" fillId="3" borderId="107" xfId="0" applyNumberFormat="1" applyFont="1" applyFill="1" applyBorder="1">
      <alignment vertical="center"/>
    </xf>
    <xf numFmtId="182" fontId="6" fillId="3" borderId="108" xfId="0" applyNumberFormat="1" applyFont="1" applyFill="1" applyBorder="1">
      <alignment vertical="center"/>
    </xf>
    <xf numFmtId="182" fontId="6" fillId="3" borderId="106" xfId="0" applyNumberFormat="1" applyFont="1" applyFill="1" applyBorder="1">
      <alignment vertical="center"/>
    </xf>
    <xf numFmtId="0" fontId="24" fillId="3" borderId="0" xfId="0" applyFont="1" applyFill="1">
      <alignment vertical="center"/>
    </xf>
    <xf numFmtId="180" fontId="6" fillId="3" borderId="2" xfId="0" applyNumberFormat="1" applyFont="1" applyFill="1" applyBorder="1" applyAlignment="1">
      <alignment horizontal="right" vertical="center"/>
    </xf>
    <xf numFmtId="181" fontId="6" fillId="3" borderId="2" xfId="1" applyNumberFormat="1" applyFont="1" applyFill="1" applyBorder="1" applyAlignment="1">
      <alignment horizontal="right" vertical="center"/>
    </xf>
    <xf numFmtId="177" fontId="0" fillId="0" borderId="0" xfId="0" applyNumberFormat="1">
      <alignment vertical="center"/>
    </xf>
    <xf numFmtId="0" fontId="24" fillId="3" borderId="0" xfId="0" applyFont="1" applyFill="1" applyAlignment="1">
      <alignment vertical="center" wrapText="1"/>
    </xf>
    <xf numFmtId="182" fontId="6" fillId="3" borderId="0" xfId="0" applyNumberFormat="1" applyFont="1" applyFill="1">
      <alignment vertical="center"/>
    </xf>
    <xf numFmtId="0" fontId="0" fillId="6" borderId="19" xfId="0" applyFill="1" applyBorder="1" applyAlignment="1">
      <alignment horizontal="center" vertical="center" wrapText="1"/>
    </xf>
    <xf numFmtId="176" fontId="0" fillId="6" borderId="19" xfId="0" applyNumberFormat="1" applyFill="1" applyBorder="1" applyAlignment="1">
      <alignment vertical="center" wrapText="1"/>
    </xf>
    <xf numFmtId="179" fontId="0" fillId="6" borderId="19" xfId="0" applyNumberFormat="1" applyFill="1" applyBorder="1" applyAlignment="1">
      <alignment vertical="center" wrapText="1"/>
    </xf>
    <xf numFmtId="0" fontId="0" fillId="6" borderId="110" xfId="0" applyFill="1" applyBorder="1" applyAlignment="1">
      <alignment horizontal="center" vertical="center" wrapText="1"/>
    </xf>
    <xf numFmtId="176" fontId="0" fillId="6" borderId="110" xfId="0" applyNumberFormat="1" applyFill="1" applyBorder="1" applyAlignment="1">
      <alignment vertical="center" wrapText="1"/>
    </xf>
    <xf numFmtId="179" fontId="0" fillId="6" borderId="110" xfId="0" applyNumberFormat="1" applyFill="1" applyBorder="1" applyAlignment="1">
      <alignment vertical="center" wrapText="1"/>
    </xf>
    <xf numFmtId="0" fontId="0" fillId="6" borderId="20" xfId="0" applyFill="1" applyBorder="1" applyAlignment="1">
      <alignment horizontal="center" vertical="center" wrapText="1"/>
    </xf>
    <xf numFmtId="176" fontId="0" fillId="6" borderId="20" xfId="0" applyNumberFormat="1" applyFill="1" applyBorder="1" applyAlignment="1">
      <alignment vertical="center" wrapText="1"/>
    </xf>
    <xf numFmtId="179" fontId="0" fillId="6" borderId="20" xfId="0" applyNumberFormat="1" applyFill="1" applyBorder="1" applyAlignment="1">
      <alignment vertical="center" wrapText="1"/>
    </xf>
    <xf numFmtId="0" fontId="0" fillId="6" borderId="112" xfId="0" applyFill="1" applyBorder="1" applyAlignment="1">
      <alignment horizontal="center" vertical="center" wrapText="1"/>
    </xf>
    <xf numFmtId="176" fontId="0" fillId="6" borderId="112" xfId="0" applyNumberFormat="1" applyFill="1" applyBorder="1" applyAlignment="1">
      <alignment vertical="center" wrapText="1"/>
    </xf>
    <xf numFmtId="179" fontId="0" fillId="6" borderId="112" xfId="0" applyNumberFormat="1" applyFill="1" applyBorder="1" applyAlignment="1">
      <alignment vertical="center" wrapText="1"/>
    </xf>
    <xf numFmtId="179" fontId="0" fillId="6" borderId="13" xfId="0" applyNumberFormat="1" applyFill="1" applyBorder="1" applyAlignment="1">
      <alignment horizontal="right" vertical="center" wrapText="1"/>
    </xf>
    <xf numFmtId="179" fontId="0" fillId="6" borderId="14" xfId="0" applyNumberFormat="1" applyFill="1" applyBorder="1" applyAlignment="1">
      <alignment horizontal="right" vertical="center" wrapText="1"/>
    </xf>
    <xf numFmtId="179" fontId="0" fillId="6" borderId="15" xfId="0" applyNumberFormat="1" applyFill="1" applyBorder="1" applyAlignment="1">
      <alignment horizontal="right" vertical="center" wrapText="1"/>
    </xf>
    <xf numFmtId="0" fontId="17" fillId="4" borderId="0" xfId="0" applyFont="1" applyFill="1" applyAlignment="1">
      <alignment vertical="top"/>
    </xf>
    <xf numFmtId="0" fontId="0" fillId="0" borderId="17" xfId="0" applyBorder="1" applyAlignment="1">
      <alignment vertical="top"/>
    </xf>
    <xf numFmtId="0" fontId="20" fillId="3" borderId="17" xfId="0" applyFont="1" applyFill="1" applyBorder="1" applyAlignment="1">
      <alignment vertical="top"/>
    </xf>
    <xf numFmtId="0" fontId="0" fillId="3" borderId="17" xfId="0" applyFill="1" applyBorder="1" applyAlignment="1">
      <alignment vertical="top" wrapText="1"/>
    </xf>
    <xf numFmtId="0" fontId="27" fillId="3" borderId="17" xfId="2" applyFill="1" applyBorder="1" applyAlignment="1">
      <alignment vertical="top" wrapText="1"/>
    </xf>
    <xf numFmtId="0" fontId="0" fillId="3" borderId="18" xfId="0" applyFill="1" applyBorder="1" applyAlignment="1">
      <alignment vertical="top"/>
    </xf>
    <xf numFmtId="0" fontId="15" fillId="3" borderId="17" xfId="0" applyFont="1" applyFill="1" applyBorder="1" applyAlignment="1">
      <alignment vertical="top" wrapText="1"/>
    </xf>
    <xf numFmtId="0" fontId="28" fillId="3" borderId="17" xfId="0" applyFont="1" applyFill="1" applyBorder="1" applyAlignment="1">
      <alignment vertical="top"/>
    </xf>
    <xf numFmtId="0" fontId="28" fillId="3" borderId="17" xfId="0" applyFont="1" applyFill="1" applyBorder="1" applyAlignment="1">
      <alignment vertical="top" wrapText="1"/>
    </xf>
    <xf numFmtId="0" fontId="29" fillId="0" borderId="0" xfId="3">
      <alignment vertical="center"/>
    </xf>
    <xf numFmtId="0" fontId="29" fillId="3" borderId="0" xfId="3" applyFill="1">
      <alignment vertical="center"/>
    </xf>
    <xf numFmtId="0" fontId="30" fillId="3" borderId="0" xfId="3" applyFont="1" applyFill="1">
      <alignment vertical="center"/>
    </xf>
    <xf numFmtId="0" fontId="30" fillId="3" borderId="2" xfId="3" applyFont="1" applyFill="1" applyBorder="1" applyAlignment="1">
      <alignment horizontal="center" vertical="center"/>
    </xf>
    <xf numFmtId="0" fontId="30" fillId="3" borderId="2" xfId="3" applyFont="1" applyFill="1" applyBorder="1" applyAlignment="1">
      <alignment horizontal="center" vertical="center" wrapText="1"/>
    </xf>
    <xf numFmtId="0" fontId="6" fillId="3" borderId="0" xfId="3" applyFont="1" applyFill="1">
      <alignment vertical="center"/>
    </xf>
    <xf numFmtId="187" fontId="0" fillId="6" borderId="2" xfId="0" applyNumberFormat="1" applyFill="1" applyBorder="1" applyAlignment="1">
      <alignment horizontal="left" vertical="top" wrapText="1"/>
    </xf>
    <xf numFmtId="182" fontId="6" fillId="3" borderId="1" xfId="0" applyNumberFormat="1" applyFont="1" applyFill="1" applyBorder="1">
      <alignment vertical="center"/>
    </xf>
    <xf numFmtId="0" fontId="3" fillId="3" borderId="0" xfId="3" applyFont="1" applyFill="1">
      <alignment vertical="center"/>
    </xf>
    <xf numFmtId="180" fontId="13" fillId="6" borderId="2" xfId="3" applyNumberFormat="1" applyFont="1" applyFill="1" applyBorder="1">
      <alignment vertical="center"/>
    </xf>
    <xf numFmtId="180" fontId="29" fillId="3" borderId="0" xfId="3" applyNumberFormat="1" applyFill="1">
      <alignment vertical="center"/>
    </xf>
    <xf numFmtId="180" fontId="13" fillId="3" borderId="2" xfId="3" applyNumberFormat="1" applyFont="1" applyFill="1" applyBorder="1">
      <alignment vertical="center"/>
    </xf>
    <xf numFmtId="181" fontId="30" fillId="6" borderId="2" xfId="1" applyNumberFormat="1" applyFont="1" applyFill="1" applyBorder="1">
      <alignment vertical="center"/>
    </xf>
    <xf numFmtId="0" fontId="35" fillId="3" borderId="0" xfId="3" applyFont="1" applyFill="1">
      <alignment vertical="center"/>
    </xf>
    <xf numFmtId="184" fontId="32" fillId="3" borderId="2" xfId="3" applyNumberFormat="1" applyFont="1" applyFill="1" applyBorder="1">
      <alignment vertical="center"/>
    </xf>
    <xf numFmtId="180" fontId="32" fillId="3" borderId="2" xfId="3" applyNumberFormat="1" applyFont="1" applyFill="1" applyBorder="1">
      <alignment vertical="center"/>
    </xf>
    <xf numFmtId="0" fontId="15" fillId="3" borderId="0" xfId="3" applyFont="1" applyFill="1" applyAlignment="1">
      <alignment horizontal="centerContinuous" vertical="center"/>
    </xf>
    <xf numFmtId="0" fontId="15" fillId="0" borderId="0" xfId="3" applyFont="1" applyAlignment="1">
      <alignment horizontal="centerContinuous" vertical="center"/>
    </xf>
    <xf numFmtId="0" fontId="17" fillId="11" borderId="2" xfId="3" applyFont="1" applyFill="1" applyBorder="1" applyAlignment="1">
      <alignment horizontal="center" vertical="center" wrapText="1"/>
    </xf>
    <xf numFmtId="186" fontId="13" fillId="3" borderId="2" xfId="3" applyNumberFormat="1" applyFont="1" applyFill="1" applyBorder="1">
      <alignment vertical="center"/>
    </xf>
    <xf numFmtId="187" fontId="13" fillId="3" borderId="2" xfId="3" applyNumberFormat="1" applyFont="1" applyFill="1" applyBorder="1">
      <alignment vertical="center"/>
    </xf>
    <xf numFmtId="181" fontId="13" fillId="3" borderId="2" xfId="1" applyNumberFormat="1" applyFont="1" applyFill="1" applyBorder="1">
      <alignment vertical="center"/>
    </xf>
    <xf numFmtId="0" fontId="17" fillId="11" borderId="2" xfId="3" applyFont="1" applyFill="1" applyBorder="1" applyAlignment="1">
      <alignment horizontal="center" vertical="center"/>
    </xf>
    <xf numFmtId="180" fontId="13" fillId="3" borderId="2" xfId="3" applyNumberFormat="1" applyFont="1" applyFill="1" applyBorder="1" applyAlignment="1">
      <alignment horizontal="right" vertical="center"/>
    </xf>
    <xf numFmtId="182" fontId="13" fillId="3" borderId="2" xfId="3" applyNumberFormat="1" applyFont="1" applyFill="1" applyBorder="1" applyAlignment="1">
      <alignment horizontal="right" vertical="center"/>
    </xf>
    <xf numFmtId="0" fontId="6" fillId="3" borderId="12" xfId="3" applyFont="1" applyFill="1" applyBorder="1" applyAlignment="1">
      <alignment horizontal="center" vertical="center"/>
    </xf>
    <xf numFmtId="182" fontId="6" fillId="3" borderId="12" xfId="3" applyNumberFormat="1" applyFont="1" applyFill="1" applyBorder="1" applyAlignment="1">
      <alignment horizontal="right" vertical="center"/>
    </xf>
    <xf numFmtId="180" fontId="13" fillId="3" borderId="16" xfId="3" applyNumberFormat="1" applyFont="1" applyFill="1" applyBorder="1" applyAlignment="1">
      <alignment horizontal="right" vertical="center"/>
    </xf>
    <xf numFmtId="182" fontId="13" fillId="3" borderId="16" xfId="3" applyNumberFormat="1" applyFont="1" applyFill="1" applyBorder="1" applyAlignment="1">
      <alignment horizontal="right" vertical="center"/>
    </xf>
    <xf numFmtId="180" fontId="6" fillId="3" borderId="7" xfId="3" applyNumberFormat="1" applyFont="1" applyFill="1" applyBorder="1" applyAlignment="1">
      <alignment horizontal="right" vertical="center"/>
    </xf>
    <xf numFmtId="180" fontId="6" fillId="3" borderId="115" xfId="3" applyNumberFormat="1" applyFont="1" applyFill="1" applyBorder="1" applyAlignment="1">
      <alignment horizontal="right" vertical="center"/>
    </xf>
    <xf numFmtId="180" fontId="6" fillId="3" borderId="8" xfId="3" applyNumberFormat="1" applyFont="1" applyFill="1" applyBorder="1" applyAlignment="1">
      <alignment horizontal="right" vertical="center"/>
    </xf>
    <xf numFmtId="0" fontId="12" fillId="3" borderId="0" xfId="3" applyFont="1" applyFill="1">
      <alignment vertical="center"/>
    </xf>
    <xf numFmtId="0" fontId="17" fillId="11" borderId="10" xfId="3" applyFont="1" applyFill="1" applyBorder="1">
      <alignment vertical="center"/>
    </xf>
    <xf numFmtId="0" fontId="17" fillId="11" borderId="12" xfId="3" applyFont="1" applyFill="1" applyBorder="1">
      <alignment vertical="center"/>
    </xf>
    <xf numFmtId="0" fontId="17" fillId="11" borderId="9" xfId="3" applyFont="1" applyFill="1" applyBorder="1">
      <alignment vertical="center"/>
    </xf>
    <xf numFmtId="180" fontId="32" fillId="6" borderId="2" xfId="3" applyNumberFormat="1" applyFont="1" applyFill="1" applyBorder="1">
      <alignment vertical="center"/>
    </xf>
    <xf numFmtId="0" fontId="0" fillId="5" borderId="2" xfId="0" applyFill="1" applyBorder="1" applyAlignment="1">
      <alignment horizontal="center" vertical="center"/>
    </xf>
    <xf numFmtId="0" fontId="0" fillId="5" borderId="9"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6"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0" fillId="3" borderId="10" xfId="0" applyFill="1" applyBorder="1" applyAlignment="1">
      <alignment horizontal="left" vertical="top"/>
    </xf>
    <xf numFmtId="0" fontId="22" fillId="3" borderId="16" xfId="0" applyFont="1" applyFill="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1" fillId="3" borderId="2" xfId="0" applyFont="1" applyFill="1" applyBorder="1" applyAlignment="1">
      <alignment horizontal="left" vertical="top" wrapText="1"/>
    </xf>
    <xf numFmtId="0" fontId="22" fillId="3" borderId="17" xfId="0" applyFont="1" applyFill="1" applyBorder="1" applyAlignment="1">
      <alignment horizontal="left" vertical="top" wrapText="1"/>
    </xf>
    <xf numFmtId="0" fontId="22" fillId="3" borderId="18" xfId="0" applyFont="1" applyFill="1" applyBorder="1" applyAlignment="1">
      <alignment horizontal="left" vertical="top" wrapText="1"/>
    </xf>
    <xf numFmtId="0" fontId="0" fillId="0" borderId="9" xfId="0" applyBorder="1" applyAlignment="1">
      <alignment horizontal="left" vertical="top"/>
    </xf>
    <xf numFmtId="0" fontId="0" fillId="3" borderId="3" xfId="0" applyFill="1" applyBorder="1" applyAlignment="1">
      <alignment horizontal="left" vertical="top"/>
    </xf>
    <xf numFmtId="0" fontId="0" fillId="0" borderId="5" xfId="0" applyBorder="1" applyAlignment="1">
      <alignment horizontal="left" vertical="top"/>
    </xf>
    <xf numFmtId="0" fontId="0" fillId="3" borderId="6" xfId="0" applyFill="1" applyBorder="1" applyAlignment="1">
      <alignment horizontal="left" vertical="top"/>
    </xf>
    <xf numFmtId="0" fontId="0" fillId="0" borderId="111" xfId="0" applyBorder="1" applyAlignment="1">
      <alignment horizontal="left" vertical="top"/>
    </xf>
    <xf numFmtId="0" fontId="0" fillId="3" borderId="7" xfId="0" applyFill="1" applyBorder="1" applyAlignment="1">
      <alignment horizontal="left" vertical="top"/>
    </xf>
    <xf numFmtId="0" fontId="0" fillId="0" borderId="8" xfId="0" applyBorder="1" applyAlignment="1">
      <alignment horizontal="left" vertical="top"/>
    </xf>
    <xf numFmtId="0" fontId="0" fillId="3" borderId="3" xfId="0" applyFill="1" applyBorder="1" applyAlignment="1">
      <alignment horizontal="left" vertical="top" wrapText="1"/>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5" xfId="0" applyFill="1" applyBorder="1" applyAlignment="1">
      <alignment horizontal="left" vertical="top"/>
    </xf>
    <xf numFmtId="0" fontId="0" fillId="3" borderId="111" xfId="0" applyFill="1" applyBorder="1" applyAlignment="1">
      <alignment horizontal="left" vertical="top"/>
    </xf>
    <xf numFmtId="0" fontId="0" fillId="3" borderId="8" xfId="0" applyFill="1" applyBorder="1" applyAlignment="1">
      <alignment horizontal="left" vertical="top"/>
    </xf>
    <xf numFmtId="0" fontId="12" fillId="3" borderId="16" xfId="0" applyFont="1" applyFill="1" applyBorder="1" applyAlignment="1">
      <alignment horizontal="left" vertical="top"/>
    </xf>
    <xf numFmtId="0" fontId="12" fillId="3" borderId="17" xfId="0" applyFont="1" applyFill="1" applyBorder="1" applyAlignment="1">
      <alignment horizontal="left" vertical="top"/>
    </xf>
    <xf numFmtId="0" fontId="12" fillId="3" borderId="18" xfId="0" applyFont="1" applyFill="1" applyBorder="1" applyAlignment="1">
      <alignment horizontal="left" vertical="top"/>
    </xf>
    <xf numFmtId="0" fontId="12" fillId="3" borderId="16"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8" xfId="0" applyFont="1" applyFill="1" applyBorder="1" applyAlignment="1">
      <alignment horizontal="left" vertical="top" wrapText="1"/>
    </xf>
    <xf numFmtId="0" fontId="0" fillId="5" borderId="16"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2" xfId="0" applyFill="1" applyBorder="1" applyAlignment="1">
      <alignment horizontal="center" vertical="center" wrapText="1"/>
    </xf>
    <xf numFmtId="0" fontId="0" fillId="7" borderId="2" xfId="0" applyFill="1" applyBorder="1" applyAlignment="1">
      <alignment horizontal="center" vertical="center" wrapText="1"/>
    </xf>
    <xf numFmtId="0" fontId="13" fillId="6" borderId="10"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5" fillId="3" borderId="52" xfId="0" applyFont="1" applyFill="1" applyBorder="1" applyAlignment="1">
      <alignment horizontal="left" vertical="top" wrapText="1"/>
    </xf>
    <xf numFmtId="0" fontId="15" fillId="3" borderId="53" xfId="0" applyFont="1" applyFill="1" applyBorder="1" applyAlignment="1">
      <alignment horizontal="left" vertical="top" wrapText="1"/>
    </xf>
    <xf numFmtId="0" fontId="15" fillId="3" borderId="54" xfId="0" applyFont="1" applyFill="1" applyBorder="1" applyAlignment="1">
      <alignment horizontal="left" vertical="top" wrapText="1"/>
    </xf>
    <xf numFmtId="0" fontId="15" fillId="3" borderId="35" xfId="0" applyFont="1" applyFill="1" applyBorder="1" applyAlignment="1">
      <alignment horizontal="left" vertical="top" wrapText="1"/>
    </xf>
    <xf numFmtId="0" fontId="15" fillId="3" borderId="36" xfId="0" applyFont="1" applyFill="1" applyBorder="1" applyAlignment="1">
      <alignment horizontal="left" vertical="top" wrapText="1"/>
    </xf>
    <xf numFmtId="0" fontId="15" fillId="3" borderId="55" xfId="0" applyFont="1" applyFill="1" applyBorder="1" applyAlignment="1">
      <alignment horizontal="left" vertical="top" wrapText="1"/>
    </xf>
    <xf numFmtId="0" fontId="15" fillId="3" borderId="82" xfId="0" applyFont="1" applyFill="1" applyBorder="1" applyAlignment="1">
      <alignment horizontal="left" vertical="top" wrapText="1"/>
    </xf>
    <xf numFmtId="0" fontId="15" fillId="3" borderId="84" xfId="0" applyFont="1" applyFill="1" applyBorder="1" applyAlignment="1">
      <alignment horizontal="left" vertical="top" wrapText="1"/>
    </xf>
    <xf numFmtId="0" fontId="15" fillId="3" borderId="62" xfId="0" applyFont="1" applyFill="1" applyBorder="1" applyAlignment="1">
      <alignment horizontal="left" vertical="top" wrapText="1"/>
    </xf>
    <xf numFmtId="0" fontId="15" fillId="0" borderId="53" xfId="0" applyFont="1" applyBorder="1" applyAlignment="1">
      <alignment horizontal="left" vertical="top" wrapText="1"/>
    </xf>
    <xf numFmtId="0" fontId="15" fillId="0" borderId="54" xfId="0" applyFont="1" applyBorder="1" applyAlignment="1">
      <alignment horizontal="left" vertical="top" wrapText="1"/>
    </xf>
    <xf numFmtId="0" fontId="15" fillId="0" borderId="70" xfId="0" applyFont="1" applyBorder="1" applyAlignment="1">
      <alignment horizontal="left" vertical="top" wrapText="1"/>
    </xf>
    <xf numFmtId="0" fontId="15" fillId="0" borderId="71" xfId="0" applyFont="1" applyBorder="1" applyAlignment="1">
      <alignment horizontal="left" vertical="top" wrapText="1"/>
    </xf>
    <xf numFmtId="0" fontId="15" fillId="0" borderId="72" xfId="0" applyFont="1" applyBorder="1" applyAlignment="1">
      <alignment horizontal="left" vertical="top" wrapText="1"/>
    </xf>
    <xf numFmtId="0" fontId="15" fillId="0" borderId="92" xfId="0" applyFont="1" applyBorder="1" applyAlignment="1">
      <alignment horizontal="left" vertical="top" wrapText="1"/>
    </xf>
    <xf numFmtId="0" fontId="15" fillId="0" borderId="93" xfId="0" applyFont="1" applyBorder="1" applyAlignment="1">
      <alignment horizontal="left" vertical="top" wrapText="1"/>
    </xf>
    <xf numFmtId="0" fontId="15" fillId="0" borderId="94" xfId="0" applyFont="1"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5" xfId="0" applyBorder="1" applyAlignment="1">
      <alignment horizontal="left" vertical="top" wrapText="1"/>
    </xf>
    <xf numFmtId="0" fontId="0" fillId="0" borderId="84" xfId="0" applyBorder="1" applyAlignment="1">
      <alignment horizontal="left" vertical="top" wrapText="1"/>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5" fillId="0" borderId="55" xfId="0" applyFont="1" applyBorder="1" applyAlignment="1">
      <alignment horizontal="left" vertical="top" wrapText="1"/>
    </xf>
    <xf numFmtId="0" fontId="15" fillId="0" borderId="84" xfId="0" applyFont="1" applyBorder="1" applyAlignment="1">
      <alignment horizontal="left" vertical="top" wrapText="1"/>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15" fillId="0" borderId="56" xfId="0" applyFont="1" applyBorder="1" applyAlignment="1">
      <alignment horizontal="left" vertical="top" wrapText="1"/>
    </xf>
    <xf numFmtId="0" fontId="15" fillId="0" borderId="90" xfId="0" applyFont="1" applyBorder="1" applyAlignment="1">
      <alignment horizontal="left" vertical="top" wrapText="1"/>
    </xf>
    <xf numFmtId="0" fontId="15" fillId="0" borderId="0" xfId="0" applyFont="1" applyAlignment="1">
      <alignment horizontal="left" vertical="top" wrapText="1"/>
    </xf>
    <xf numFmtId="0" fontId="15" fillId="0" borderId="75" xfId="0" applyFont="1" applyBorder="1" applyAlignment="1">
      <alignment horizontal="left" vertical="top" wrapText="1"/>
    </xf>
    <xf numFmtId="0" fontId="15" fillId="3" borderId="64" xfId="0" applyFont="1" applyFill="1" applyBorder="1" applyAlignment="1">
      <alignment horizontal="left" vertical="top" wrapText="1"/>
    </xf>
    <xf numFmtId="0" fontId="0" fillId="0" borderId="64" xfId="0" applyBorder="1" applyAlignment="1">
      <alignment horizontal="left" vertical="top"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3" borderId="109" xfId="0" applyFont="1" applyFill="1" applyBorder="1" applyAlignment="1">
      <alignment horizontal="center" vertical="center" shrinkToFit="1"/>
    </xf>
    <xf numFmtId="0" fontId="6" fillId="3" borderId="113" xfId="0" applyFont="1" applyFill="1" applyBorder="1" applyAlignment="1">
      <alignment horizontal="center" vertical="center" shrinkToFit="1"/>
    </xf>
    <xf numFmtId="0" fontId="33" fillId="11" borderId="10" xfId="3" applyFont="1" applyFill="1" applyBorder="1" applyAlignment="1">
      <alignment horizontal="center" vertical="center"/>
    </xf>
    <xf numFmtId="0" fontId="33" fillId="11" borderId="12" xfId="3" applyFont="1" applyFill="1" applyBorder="1" applyAlignment="1">
      <alignment horizontal="center" vertical="center"/>
    </xf>
    <xf numFmtId="0" fontId="33" fillId="11" borderId="9" xfId="3" applyFont="1" applyFill="1" applyBorder="1" applyAlignment="1">
      <alignment horizontal="center" vertical="center"/>
    </xf>
    <xf numFmtId="0" fontId="13" fillId="3" borderId="10" xfId="3" applyFont="1" applyFill="1" applyBorder="1" applyAlignment="1">
      <alignment horizontal="left" vertical="center"/>
    </xf>
    <xf numFmtId="0" fontId="13" fillId="3" borderId="12" xfId="3" applyFont="1" applyFill="1" applyBorder="1" applyAlignment="1">
      <alignment horizontal="left" vertical="center"/>
    </xf>
    <xf numFmtId="0" fontId="13" fillId="3" borderId="9" xfId="3" applyFont="1" applyFill="1" applyBorder="1" applyAlignment="1">
      <alignment horizontal="left" vertical="center"/>
    </xf>
    <xf numFmtId="0" fontId="3" fillId="3" borderId="2" xfId="3" applyFont="1" applyFill="1" applyBorder="1" applyAlignment="1">
      <alignment horizontal="center" vertical="center"/>
    </xf>
    <xf numFmtId="0" fontId="13" fillId="3" borderId="2" xfId="3" applyFont="1" applyFill="1" applyBorder="1" applyAlignment="1">
      <alignment horizontal="center" vertical="center"/>
    </xf>
    <xf numFmtId="0" fontId="31" fillId="3" borderId="2" xfId="3" applyFont="1" applyFill="1" applyBorder="1" applyAlignment="1">
      <alignment horizontal="center" vertical="center"/>
    </xf>
    <xf numFmtId="0" fontId="32" fillId="3" borderId="2" xfId="3" applyFont="1" applyFill="1" applyBorder="1" applyAlignment="1">
      <alignment horizontal="center" vertical="center"/>
    </xf>
    <xf numFmtId="0" fontId="17" fillId="11" borderId="10" xfId="3" applyFont="1" applyFill="1" applyBorder="1" applyAlignment="1">
      <alignment horizontal="center" vertical="center"/>
    </xf>
    <xf numFmtId="0" fontId="17" fillId="11" borderId="12" xfId="3" applyFont="1" applyFill="1" applyBorder="1" applyAlignment="1">
      <alignment horizontal="center" vertical="center"/>
    </xf>
    <xf numFmtId="0" fontId="17" fillId="11" borderId="9" xfId="3" applyFont="1" applyFill="1" applyBorder="1" applyAlignment="1">
      <alignment horizontal="center" vertical="center"/>
    </xf>
    <xf numFmtId="0" fontId="13" fillId="3" borderId="2" xfId="3" applyFont="1" applyFill="1" applyBorder="1" applyAlignment="1">
      <alignment horizontal="center" vertical="center" wrapText="1"/>
    </xf>
    <xf numFmtId="0" fontId="13" fillId="3" borderId="16" xfId="3" applyFont="1" applyFill="1" applyBorder="1" applyAlignment="1">
      <alignment horizontal="center" vertical="center" wrapText="1"/>
    </xf>
    <xf numFmtId="0" fontId="13" fillId="3" borderId="2" xfId="3" applyFont="1" applyFill="1" applyBorder="1" applyAlignment="1">
      <alignment horizontal="left" vertical="center"/>
    </xf>
    <xf numFmtId="0" fontId="13" fillId="3" borderId="16" xfId="3" applyFont="1" applyFill="1" applyBorder="1" applyAlignment="1">
      <alignment horizontal="left" vertical="center"/>
    </xf>
    <xf numFmtId="0" fontId="13" fillId="3" borderId="114" xfId="3" applyFont="1" applyFill="1" applyBorder="1" applyAlignment="1">
      <alignment horizontal="center" vertical="center" wrapText="1"/>
    </xf>
    <xf numFmtId="180" fontId="6" fillId="3" borderId="116" xfId="3" applyNumberFormat="1" applyFont="1" applyFill="1" applyBorder="1" applyAlignment="1">
      <alignment horizontal="right" vertical="center"/>
    </xf>
    <xf numFmtId="180" fontId="6" fillId="3" borderId="117" xfId="3" applyNumberFormat="1" applyFont="1" applyFill="1" applyBorder="1" applyAlignment="1">
      <alignment horizontal="right" vertical="center"/>
    </xf>
    <xf numFmtId="180" fontId="6" fillId="3" borderId="118" xfId="3" applyNumberFormat="1" applyFont="1" applyFill="1" applyBorder="1" applyAlignment="1">
      <alignment horizontal="right" vertical="center"/>
    </xf>
    <xf numFmtId="182" fontId="6" fillId="3" borderId="10" xfId="3" applyNumberFormat="1" applyFont="1" applyFill="1" applyBorder="1" applyAlignment="1">
      <alignment horizontal="right" vertical="center"/>
    </xf>
    <xf numFmtId="182" fontId="6" fillId="3" borderId="12" xfId="3" applyNumberFormat="1" applyFont="1" applyFill="1" applyBorder="1" applyAlignment="1">
      <alignment horizontal="right" vertical="center"/>
    </xf>
    <xf numFmtId="182" fontId="6" fillId="3" borderId="9" xfId="3" applyNumberFormat="1" applyFont="1" applyFill="1" applyBorder="1" applyAlignment="1">
      <alignment horizontal="right" vertical="center"/>
    </xf>
    <xf numFmtId="0" fontId="6" fillId="3" borderId="10" xfId="3" applyFont="1" applyFill="1" applyBorder="1" applyAlignment="1">
      <alignment horizontal="center" vertical="center"/>
    </xf>
    <xf numFmtId="0" fontId="6" fillId="3" borderId="12" xfId="3" applyFont="1" applyFill="1" applyBorder="1" applyAlignment="1">
      <alignment horizontal="center" vertical="center"/>
    </xf>
    <xf numFmtId="0" fontId="6" fillId="3" borderId="9" xfId="3" applyFont="1" applyFill="1" applyBorder="1" applyAlignment="1">
      <alignment horizontal="center" vertical="center"/>
    </xf>
    <xf numFmtId="0" fontId="6" fillId="3" borderId="116" xfId="3" applyFont="1" applyFill="1" applyBorder="1" applyAlignment="1">
      <alignment horizontal="center" vertical="center"/>
    </xf>
    <xf numFmtId="0" fontId="6" fillId="3" borderId="117" xfId="3" applyFont="1" applyFill="1" applyBorder="1" applyAlignment="1">
      <alignment horizontal="center" vertical="center"/>
    </xf>
    <xf numFmtId="0" fontId="6" fillId="3" borderId="118" xfId="3" applyFont="1" applyFill="1" applyBorder="1" applyAlignment="1">
      <alignment horizontal="center" vertical="center"/>
    </xf>
    <xf numFmtId="0" fontId="6" fillId="3" borderId="2" xfId="3" applyFont="1" applyFill="1" applyBorder="1" applyAlignment="1">
      <alignment horizontal="center" vertical="center"/>
    </xf>
    <xf numFmtId="182" fontId="6" fillId="3" borderId="7" xfId="3" applyNumberFormat="1" applyFont="1" applyFill="1" applyBorder="1" applyAlignment="1">
      <alignment horizontal="right" vertical="center"/>
    </xf>
    <xf numFmtId="182" fontId="6" fillId="3" borderId="115" xfId="3" applyNumberFormat="1" applyFont="1" applyFill="1" applyBorder="1" applyAlignment="1">
      <alignment horizontal="right" vertical="center"/>
    </xf>
    <xf numFmtId="182" fontId="6" fillId="3" borderId="8" xfId="3" applyNumberFormat="1" applyFont="1" applyFill="1" applyBorder="1" applyAlignment="1">
      <alignment horizontal="right" vertical="center"/>
    </xf>
    <xf numFmtId="0" fontId="13" fillId="3" borderId="114" xfId="3" applyFont="1" applyFill="1" applyBorder="1" applyAlignment="1">
      <alignment horizontal="left" vertical="center"/>
    </xf>
    <xf numFmtId="0" fontId="6" fillId="3" borderId="7" xfId="3" applyFont="1" applyFill="1" applyBorder="1" applyAlignment="1">
      <alignment horizontal="center" vertical="center"/>
    </xf>
    <xf numFmtId="0" fontId="6" fillId="3" borderId="115" xfId="3" applyFont="1" applyFill="1" applyBorder="1" applyAlignment="1">
      <alignment horizontal="center" vertical="center"/>
    </xf>
    <xf numFmtId="0" fontId="6" fillId="3" borderId="8" xfId="3" applyFont="1" applyFill="1" applyBorder="1" applyAlignment="1">
      <alignment horizontal="center" vertical="center"/>
    </xf>
    <xf numFmtId="0" fontId="12" fillId="3" borderId="2" xfId="3" applyFont="1" applyFill="1" applyBorder="1" applyAlignment="1">
      <alignment horizontal="left" vertical="center"/>
    </xf>
    <xf numFmtId="0" fontId="12" fillId="3" borderId="10" xfId="3" applyFont="1" applyFill="1" applyBorder="1" applyAlignment="1">
      <alignment horizontal="left" vertical="center"/>
    </xf>
    <xf numFmtId="0" fontId="12" fillId="3" borderId="12" xfId="3" applyFont="1" applyFill="1" applyBorder="1" applyAlignment="1">
      <alignment horizontal="left" vertical="center"/>
    </xf>
    <xf numFmtId="0" fontId="12" fillId="3" borderId="9" xfId="3" applyFont="1" applyFill="1" applyBorder="1" applyAlignment="1">
      <alignment horizontal="left" vertical="center"/>
    </xf>
    <xf numFmtId="0" fontId="30" fillId="3" borderId="2" xfId="3" applyFont="1" applyFill="1" applyBorder="1" applyAlignment="1">
      <alignment horizontal="left" vertical="center"/>
    </xf>
    <xf numFmtId="0" fontId="30" fillId="3" borderId="10" xfId="3" applyFont="1" applyFill="1" applyBorder="1" applyAlignment="1">
      <alignment horizontal="left" vertical="center"/>
    </xf>
    <xf numFmtId="0" fontId="30" fillId="3" borderId="12" xfId="3" applyFont="1" applyFill="1" applyBorder="1" applyAlignment="1">
      <alignment horizontal="left" vertical="center"/>
    </xf>
    <xf numFmtId="0" fontId="30" fillId="3" borderId="9" xfId="3" applyFont="1" applyFill="1" applyBorder="1" applyAlignment="1">
      <alignment horizontal="left" vertical="center"/>
    </xf>
    <xf numFmtId="0" fontId="30" fillId="3" borderId="2" xfId="3" applyFont="1" applyFill="1" applyBorder="1" applyAlignment="1">
      <alignment horizontal="center" vertical="center"/>
    </xf>
    <xf numFmtId="0" fontId="6" fillId="11" borderId="10" xfId="3" applyFont="1" applyFill="1" applyBorder="1" applyAlignment="1">
      <alignment horizontal="center" vertical="center"/>
    </xf>
    <xf numFmtId="0" fontId="6" fillId="11" borderId="12" xfId="3" applyFont="1" applyFill="1" applyBorder="1" applyAlignment="1">
      <alignment horizontal="center" vertical="center"/>
    </xf>
    <xf numFmtId="0" fontId="6" fillId="11" borderId="9" xfId="3" applyFont="1" applyFill="1" applyBorder="1" applyAlignment="1">
      <alignment horizontal="center" vertical="center"/>
    </xf>
    <xf numFmtId="0" fontId="12" fillId="3" borderId="2" xfId="3" applyFont="1" applyFill="1" applyBorder="1" applyAlignment="1">
      <alignment horizontal="center" vertical="center"/>
    </xf>
    <xf numFmtId="0" fontId="30" fillId="3" borderId="10" xfId="3" applyFont="1" applyFill="1" applyBorder="1" applyAlignment="1">
      <alignment horizontal="center" vertical="center"/>
    </xf>
    <xf numFmtId="0" fontId="30" fillId="3" borderId="12" xfId="3" applyFont="1" applyFill="1" applyBorder="1" applyAlignment="1">
      <alignment horizontal="center" vertical="center"/>
    </xf>
    <xf numFmtId="0" fontId="30" fillId="3" borderId="9" xfId="3" applyFont="1" applyFill="1" applyBorder="1" applyAlignment="1">
      <alignment horizontal="center" vertical="center"/>
    </xf>
  </cellXfs>
  <cellStyles count="4">
    <cellStyle name="パーセント" xfId="1" builtinId="5"/>
    <cellStyle name="ハイパーリンク" xfId="2" builtinId="8"/>
    <cellStyle name="標準" xfId="0" builtinId="0"/>
    <cellStyle name="標準 2" xfId="3" xr:uid="{5BD1B05E-943A-CE40-BB05-B8A67296D407}"/>
  </cellStyles>
  <dxfs count="8">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E91200"/>
      <color rgb="FFEEDEFF"/>
      <color rgb="FFFFD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5.png"/></Relationships>
</file>

<file path=xl/charts/_rels/chart10.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6.xml"/><Relationship Id="rId1" Type="http://schemas.microsoft.com/office/2011/relationships/chartStyle" Target="style106.xml"/></Relationships>
</file>

<file path=xl/charts/_rels/chart107.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08.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09.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10.xml"/><Relationship Id="rId1" Type="http://schemas.microsoft.com/office/2011/relationships/chartStyle" Target="style110.xml"/></Relationships>
</file>

<file path=xl/charts/_rels/chart111.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2.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2.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11/relationships/chartColorStyle" Target="colors54.xml"/><Relationship Id="rId1" Type="http://schemas.microsoft.com/office/2011/relationships/chartStyle" Target="style54.xml"/><Relationship Id="rId4" Type="http://schemas.openxmlformats.org/officeDocument/2006/relationships/image" Target="../media/image5.png"/></Relationships>
</file>

<file path=xl/charts/_rels/chart55.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dPt>
            <c:idx val="0"/>
            <c:invertIfNegative val="0"/>
            <c:bubble3D val="0"/>
            <c:spPr>
              <a:blipFill>
                <a:blip xmlns:r="http://schemas.openxmlformats.org/officeDocument/2006/relationships" r:embed="rId4"/>
                <a:stretch>
                  <a:fillRect/>
                </a:stretch>
              </a:blipFill>
              <a:ln>
                <a:noFill/>
              </a:ln>
              <a:effectLst/>
            </c:spPr>
            <c:pictureOptions>
              <c:pictureFormat val="stackScale"/>
            </c:pictureOptions>
            <c:extLst>
              <c:ext xmlns:c16="http://schemas.microsoft.com/office/drawing/2014/chart" uri="{C3380CC4-5D6E-409C-BE32-E72D297353CC}">
                <c16:uniqueId val="{00000001-7DEA-7940-8925-2BD564E396B6}"/>
              </c:ext>
            </c:extLst>
          </c:dPt>
          <c:val>
            <c:numRef>
              <c:f>【記入方法・例】概要版1!$D$54</c:f>
              <c:numCache>
                <c:formatCode>0.0</c:formatCode>
                <c:ptCount val="1"/>
                <c:pt idx="0">
                  <c:v>1</c:v>
                </c:pt>
              </c:numCache>
            </c:numRef>
          </c:val>
          <c:extLst>
            <c:ext xmlns:c16="http://schemas.microsoft.com/office/drawing/2014/chart" uri="{C3380CC4-5D6E-409C-BE32-E72D297353CC}">
              <c16:uniqueId val="{00000002-7DEA-7940-8925-2BD564E396B6}"/>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【記入方法・例】概要版1!$F$60</c:f>
              <c:numCache>
                <c:formatCode>0.0</c:formatCode>
                <c:ptCount val="1"/>
                <c:pt idx="0">
                  <c:v>2.4</c:v>
                </c:pt>
              </c:numCache>
            </c:numRef>
          </c:val>
          <c:extLst>
            <c:ext xmlns:c16="http://schemas.microsoft.com/office/drawing/2014/chart" uri="{C3380CC4-5D6E-409C-BE32-E72D297353CC}">
              <c16:uniqueId val="{00000000-5BFB-C74C-80D3-121247DE92B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概要版1!$M$66</c:f>
              <c:numCache>
                <c:formatCode>0.0</c:formatCode>
                <c:ptCount val="1"/>
                <c:pt idx="0">
                  <c:v>0</c:v>
                </c:pt>
              </c:numCache>
            </c:numRef>
          </c:val>
          <c:extLst>
            <c:ext xmlns:c16="http://schemas.microsoft.com/office/drawing/2014/chart" uri="{C3380CC4-5D6E-409C-BE32-E72D297353CC}">
              <c16:uniqueId val="{00000000-87BE-5C4C-8205-91B1A577D80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概要版1!$N$66</c:f>
              <c:numCache>
                <c:formatCode>0.0</c:formatCode>
                <c:ptCount val="1"/>
                <c:pt idx="0">
                  <c:v>0</c:v>
                </c:pt>
              </c:numCache>
            </c:numRef>
          </c:val>
          <c:extLst>
            <c:ext xmlns:c16="http://schemas.microsoft.com/office/drawing/2014/chart" uri="{C3380CC4-5D6E-409C-BE32-E72D297353CC}">
              <c16:uniqueId val="{00000000-C6AC-124F-8EE4-34A21ABD59A8}"/>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概要版1!$O$66</c:f>
              <c:numCache>
                <c:formatCode>0.0</c:formatCode>
                <c:ptCount val="1"/>
                <c:pt idx="0">
                  <c:v>0</c:v>
                </c:pt>
              </c:numCache>
            </c:numRef>
          </c:val>
          <c:extLst>
            <c:ext xmlns:c16="http://schemas.microsoft.com/office/drawing/2014/chart" uri="{C3380CC4-5D6E-409C-BE32-E72D297353CC}">
              <c16:uniqueId val="{00000000-7673-1F42-A95F-6D21009FC0D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概要版1!$M$54</c:f>
              <c:numCache>
                <c:formatCode>0.0</c:formatCode>
                <c:ptCount val="1"/>
                <c:pt idx="0">
                  <c:v>0</c:v>
                </c:pt>
              </c:numCache>
            </c:numRef>
          </c:val>
          <c:extLst>
            <c:ext xmlns:c16="http://schemas.microsoft.com/office/drawing/2014/chart" uri="{C3380CC4-5D6E-409C-BE32-E72D297353CC}">
              <c16:uniqueId val="{00000002-B044-1D40-8499-211FDC6D0CC3}"/>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概要版1!$N$54</c:f>
              <c:numCache>
                <c:formatCode>0.0</c:formatCode>
                <c:ptCount val="1"/>
                <c:pt idx="0">
                  <c:v>0</c:v>
                </c:pt>
              </c:numCache>
            </c:numRef>
          </c:val>
          <c:extLst>
            <c:ext xmlns:c16="http://schemas.microsoft.com/office/drawing/2014/chart" uri="{C3380CC4-5D6E-409C-BE32-E72D297353CC}">
              <c16:uniqueId val="{00000000-9478-9840-A211-15BBA6F4F4E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概要版1!$N$55</c:f>
              <c:numCache>
                <c:formatCode>0.0</c:formatCode>
                <c:ptCount val="1"/>
                <c:pt idx="0">
                  <c:v>0</c:v>
                </c:pt>
              </c:numCache>
            </c:numRef>
          </c:val>
          <c:extLst>
            <c:ext xmlns:c16="http://schemas.microsoft.com/office/drawing/2014/chart" uri="{C3380CC4-5D6E-409C-BE32-E72D297353CC}">
              <c16:uniqueId val="{00000000-6EA4-C645-9ADA-039E177EA50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概要版1!$M$55</c:f>
              <c:numCache>
                <c:formatCode>0.0</c:formatCode>
                <c:ptCount val="1"/>
                <c:pt idx="0">
                  <c:v>0</c:v>
                </c:pt>
              </c:numCache>
            </c:numRef>
          </c:val>
          <c:extLst>
            <c:ext xmlns:c16="http://schemas.microsoft.com/office/drawing/2014/chart" uri="{C3380CC4-5D6E-409C-BE32-E72D297353CC}">
              <c16:uniqueId val="{00000000-159C-234C-916D-22FFB7AB8467}"/>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sng" strike="noStrike" kern="1200" spc="0" baseline="0">
                <a:solidFill>
                  <a:schemeClr val="tx1"/>
                </a:solidFill>
                <a:latin typeface="+mn-ea"/>
                <a:ea typeface="+mn-ea"/>
                <a:cs typeface="+mn-cs"/>
              </a:defRPr>
            </a:pPr>
            <a:r>
              <a:rPr lang="ja-JP" altLang="en-US" sz="1600" b="1" u="sng"/>
              <a:t>共同活動（組織運営）の活動時間</a:t>
            </a:r>
          </a:p>
        </c:rich>
      </c:tx>
      <c:overlay val="0"/>
      <c:spPr>
        <a:noFill/>
        <a:ln>
          <a:noFill/>
        </a:ln>
        <a:effectLst/>
      </c:spPr>
      <c:txPr>
        <a:bodyPr rot="0" spcFirstLastPara="1" vertOverflow="ellipsis" vert="horz" wrap="square" anchor="ctr" anchorCtr="1"/>
        <a:lstStyle/>
        <a:p>
          <a:pPr>
            <a:defRPr sz="1600" b="1" i="0" u="sng"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0.33124226294143139"/>
          <c:y val="0.33396734703514386"/>
          <c:w val="0.42681989517665431"/>
          <c:h val="0.61623322197169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5-60A4-2744-BFD7-5419841FB5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60A4-2744-BFD7-5419841FB5DC}"/>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7-60A4-2744-BFD7-5419841FB5DC}"/>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8-60A4-2744-BFD7-5419841FB5DC}"/>
              </c:ext>
            </c:extLst>
          </c:dPt>
          <c:dLbls>
            <c:dLbl>
              <c:idx val="0"/>
              <c:layout>
                <c:manualLayout>
                  <c:x val="0.13913944608903278"/>
                  <c:y val="-0.15640448583318911"/>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15808151030874323"/>
                      <c:h val="0.19486719025266241"/>
                    </c:manualLayout>
                  </c15:layout>
                </c:ext>
                <c:ext xmlns:c16="http://schemas.microsoft.com/office/drawing/2014/chart" uri="{C3380CC4-5D6E-409C-BE32-E72D297353CC}">
                  <c16:uniqueId val="{00000005-60A4-2744-BFD7-5419841FB5DC}"/>
                </c:ext>
              </c:extLst>
            </c:dLbl>
            <c:dLbl>
              <c:idx val="1"/>
              <c:layout>
                <c:manualLayout>
                  <c:x val="-0.24609272177561511"/>
                  <c:y val="-1.8792316277820943E-2"/>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056008288411324"/>
                      <c:h val="0.13385307346326836"/>
                    </c:manualLayout>
                  </c15:layout>
                </c:ext>
                <c:ext xmlns:c16="http://schemas.microsoft.com/office/drawing/2014/chart" uri="{C3380CC4-5D6E-409C-BE32-E72D297353CC}">
                  <c16:uniqueId val="{00000006-60A4-2744-BFD7-5419841FB5DC}"/>
                </c:ext>
              </c:extLst>
            </c:dLbl>
            <c:dLbl>
              <c:idx val="2"/>
              <c:layout>
                <c:manualLayout>
                  <c:x val="-0.24715020422466205"/>
                  <c:y val="-7.5921923507087943E-2"/>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5522855870082778"/>
                      <c:h val="0.13385307346326836"/>
                    </c:manualLayout>
                  </c15:layout>
                </c:ext>
                <c:ext xmlns:c16="http://schemas.microsoft.com/office/drawing/2014/chart" uri="{C3380CC4-5D6E-409C-BE32-E72D297353CC}">
                  <c16:uniqueId val="{00000007-60A4-2744-BFD7-5419841FB5DC}"/>
                </c:ext>
              </c:extLst>
            </c:dLbl>
            <c:dLbl>
              <c:idx val="3"/>
              <c:layout>
                <c:manualLayout>
                  <c:x val="-6.0231674380475442E-2"/>
                  <c:y val="-0.16742137840516705"/>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5129081078180576"/>
                      <c:h val="0.13385307346326836"/>
                    </c:manualLayout>
                  </c15:layout>
                </c:ext>
                <c:ext xmlns:c16="http://schemas.microsoft.com/office/drawing/2014/chart" uri="{C3380CC4-5D6E-409C-BE32-E72D297353CC}">
                  <c16:uniqueId val="{00000008-60A4-2744-BFD7-5419841FB5DC}"/>
                </c:ext>
              </c:extLst>
            </c:dLbl>
            <c:numFmt formatCode="0.0%" sourceLinked="0"/>
            <c:spPr>
              <a:noFill/>
              <a:ln w="6350">
                <a:solidFill>
                  <a:schemeClr val="tx1"/>
                </a:solid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概要版2!$C$22:$C$25</c:f>
              <c:strCache>
                <c:ptCount val="4"/>
                <c:pt idx="0">
                  <c:v>自治会役</c:v>
                </c:pt>
                <c:pt idx="1">
                  <c:v>自治協議会役</c:v>
                </c:pt>
                <c:pt idx="2">
                  <c:v>地域内任意団体役</c:v>
                </c:pt>
                <c:pt idx="3">
                  <c:v>行政からの依頼役</c:v>
                </c:pt>
              </c:strCache>
            </c:strRef>
          </c:cat>
          <c:val>
            <c:numRef>
              <c:f>概要版2!$I$22:$I$25</c:f>
              <c:numCache>
                <c:formatCode>#,##0"時間"\ </c:formatCode>
                <c:ptCount val="4"/>
                <c:pt idx="0">
                  <c:v>0</c:v>
                </c:pt>
                <c:pt idx="1">
                  <c:v>0</c:v>
                </c:pt>
                <c:pt idx="2">
                  <c:v>0</c:v>
                </c:pt>
                <c:pt idx="3">
                  <c:v>0</c:v>
                </c:pt>
              </c:numCache>
            </c:numRef>
          </c:val>
          <c:extLst>
            <c:ext xmlns:c16="http://schemas.microsoft.com/office/drawing/2014/chart" uri="{C3380CC4-5D6E-409C-BE32-E72D297353CC}">
              <c16:uniqueId val="{00000000-60A4-2744-BFD7-5419841FB5DC}"/>
            </c:ext>
          </c:extLst>
        </c:ser>
        <c:dLbls>
          <c:showLegendKey val="0"/>
          <c:showVal val="1"/>
          <c:showCatName val="1"/>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mn-ea"/>
          <a:ea typeface="+mn-ea"/>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sng" strike="noStrike" kern="1200" spc="0" baseline="0">
                <a:solidFill>
                  <a:schemeClr val="tx1"/>
                </a:solidFill>
                <a:latin typeface="+mn-ea"/>
                <a:ea typeface="+mn-ea"/>
                <a:cs typeface="+mn-cs"/>
              </a:defRPr>
            </a:pPr>
            <a:r>
              <a:rPr lang="ja-JP" altLang="en-US" sz="1600" b="1" u="sng"/>
              <a:t>共同活動（地域の維持管理・地域活動）の活動時間</a:t>
            </a:r>
          </a:p>
        </c:rich>
      </c:tx>
      <c:overlay val="0"/>
      <c:spPr>
        <a:noFill/>
        <a:ln>
          <a:noFill/>
        </a:ln>
        <a:effectLst/>
      </c:spPr>
      <c:txPr>
        <a:bodyPr rot="0" spcFirstLastPara="1" vertOverflow="ellipsis" vert="horz" wrap="square" anchor="ctr" anchorCtr="1"/>
        <a:lstStyle/>
        <a:p>
          <a:pPr>
            <a:defRPr sz="1600" b="1" i="0" u="sng"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0.27939428430523222"/>
          <c:y val="0.29539638059988588"/>
          <c:w val="0.42059812220296178"/>
          <c:h val="0.5214888214880115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0D-D64D-A5BF-ADF9C125DC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0D-D64D-A5BF-ADF9C125DC4C}"/>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CB0D-D64D-A5BF-ADF9C125DC4C}"/>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B0D-D64D-A5BF-ADF9C125DC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F-CB0D-D64D-A5BF-ADF9C125DC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E-CB0D-D64D-A5BF-ADF9C125DC4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B0D-D64D-A5BF-ADF9C125DC4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C-CB0D-D64D-A5BF-ADF9C125DC4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B-CB0D-D64D-A5BF-ADF9C125DC4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A-CB0D-D64D-A5BF-ADF9C125DC4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CB0D-D64D-A5BF-ADF9C125DC4C}"/>
              </c:ext>
            </c:extLst>
          </c:dPt>
          <c:dLbls>
            <c:dLbl>
              <c:idx val="0"/>
              <c:layout>
                <c:manualLayout>
                  <c:x val="0.15352014586293028"/>
                  <c:y val="-0.26740841387841108"/>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4903108280479591"/>
                      <c:h val="0.11583088259631427"/>
                    </c:manualLayout>
                  </c15:layout>
                </c:ext>
                <c:ext xmlns:c16="http://schemas.microsoft.com/office/drawing/2014/chart" uri="{C3380CC4-5D6E-409C-BE32-E72D297353CC}">
                  <c16:uniqueId val="{00000001-CB0D-D64D-A5BF-ADF9C125DC4C}"/>
                </c:ext>
              </c:extLst>
            </c:dLbl>
            <c:dLbl>
              <c:idx val="1"/>
              <c:layout>
                <c:manualLayout>
                  <c:x val="0.2471655454699106"/>
                  <c:y val="-9.314863108278304E-2"/>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2023641071155917"/>
                      <c:h val="0.16662684705625092"/>
                    </c:manualLayout>
                  </c15:layout>
                </c:ext>
                <c:ext xmlns:c16="http://schemas.microsoft.com/office/drawing/2014/chart" uri="{C3380CC4-5D6E-409C-BE32-E72D297353CC}">
                  <c16:uniqueId val="{00000003-CB0D-D64D-A5BF-ADF9C125DC4C}"/>
                </c:ext>
              </c:extLst>
            </c:dLbl>
            <c:dLbl>
              <c:idx val="2"/>
              <c:layout>
                <c:manualLayout>
                  <c:x val="0.23206511133447044"/>
                  <c:y val="6.3633874808181556E-2"/>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8080863339193113"/>
                      <c:h val="0.11583088259631427"/>
                    </c:manualLayout>
                  </c15:layout>
                </c:ext>
                <c:ext xmlns:c16="http://schemas.microsoft.com/office/drawing/2014/chart" uri="{C3380CC4-5D6E-409C-BE32-E72D297353CC}">
                  <c16:uniqueId val="{00000005-CB0D-D64D-A5BF-ADF9C125DC4C}"/>
                </c:ext>
              </c:extLst>
            </c:dLbl>
            <c:dLbl>
              <c:idx val="3"/>
              <c:layout>
                <c:manualLayout>
                  <c:x val="6.7402446084166845E-2"/>
                  <c:y val="0.16950132814837196"/>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3090142912781807"/>
                      <c:h val="0.11583088259631427"/>
                    </c:manualLayout>
                  </c15:layout>
                </c:ext>
                <c:ext xmlns:c16="http://schemas.microsoft.com/office/drawing/2014/chart" uri="{C3380CC4-5D6E-409C-BE32-E72D297353CC}">
                  <c16:uniqueId val="{00000007-CB0D-D64D-A5BF-ADF9C125DC4C}"/>
                </c:ext>
              </c:extLst>
            </c:dLbl>
            <c:dLbl>
              <c:idx val="4"/>
              <c:layout>
                <c:manualLayout>
                  <c:x val="-0.15034320737577772"/>
                  <c:y val="0.14130600688510495"/>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1591712250921904"/>
                      <c:h val="0.11583088259631427"/>
                    </c:manualLayout>
                  </c15:layout>
                </c:ext>
                <c:ext xmlns:c16="http://schemas.microsoft.com/office/drawing/2014/chart" uri="{C3380CC4-5D6E-409C-BE32-E72D297353CC}">
                  <c16:uniqueId val="{0000000F-CB0D-D64D-A5BF-ADF9C125DC4C}"/>
                </c:ext>
              </c:extLst>
            </c:dLbl>
            <c:dLbl>
              <c:idx val="5"/>
              <c:layout>
                <c:manualLayout>
                  <c:x val="-0.25963332416126617"/>
                  <c:y val="0.117173016882165"/>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13385088831606559"/>
                      <c:h val="0.16662684705625092"/>
                    </c:manualLayout>
                  </c15:layout>
                </c:ext>
                <c:ext xmlns:c16="http://schemas.microsoft.com/office/drawing/2014/chart" uri="{C3380CC4-5D6E-409C-BE32-E72D297353CC}">
                  <c16:uniqueId val="{0000000E-CB0D-D64D-A5BF-ADF9C125DC4C}"/>
                </c:ext>
              </c:extLst>
            </c:dLbl>
            <c:dLbl>
              <c:idx val="6"/>
              <c:layout>
                <c:manualLayout>
                  <c:x val="-0.19660105508710879"/>
                  <c:y val="2.9374015477005189E-2"/>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18155108092947606"/>
                      <c:h val="0.16662684705625092"/>
                    </c:manualLayout>
                  </c15:layout>
                </c:ext>
                <c:ext xmlns:c16="http://schemas.microsoft.com/office/drawing/2014/chart" uri="{C3380CC4-5D6E-409C-BE32-E72D297353CC}">
                  <c16:uniqueId val="{0000000D-CB0D-D64D-A5BF-ADF9C125DC4C}"/>
                </c:ext>
              </c:extLst>
            </c:dLbl>
            <c:dLbl>
              <c:idx val="7"/>
              <c:layout>
                <c:manualLayout>
                  <c:x val="-0.2137445511245108"/>
                  <c:y val="-1.4463854664134416E-2"/>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0954427563824032"/>
                      <c:h val="0.11583088259631427"/>
                    </c:manualLayout>
                  </c15:layout>
                </c:ext>
                <c:ext xmlns:c16="http://schemas.microsoft.com/office/drawing/2014/chart" uri="{C3380CC4-5D6E-409C-BE32-E72D297353CC}">
                  <c16:uniqueId val="{0000000C-CB0D-D64D-A5BF-ADF9C125DC4C}"/>
                </c:ext>
              </c:extLst>
            </c:dLbl>
            <c:dLbl>
              <c:idx val="8"/>
              <c:layout>
                <c:manualLayout>
                  <c:x val="-0.24288879562889998"/>
                  <c:y val="-8.3280645311520282E-2"/>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4697197896991843"/>
                      <c:h val="0.11583088259631427"/>
                    </c:manualLayout>
                  </c15:layout>
                </c:ext>
                <c:ext xmlns:c16="http://schemas.microsoft.com/office/drawing/2014/chart" uri="{C3380CC4-5D6E-409C-BE32-E72D297353CC}">
                  <c16:uniqueId val="{0000000B-CB0D-D64D-A5BF-ADF9C125DC4C}"/>
                </c:ext>
              </c:extLst>
            </c:dLbl>
            <c:dLbl>
              <c:idx val="9"/>
              <c:layout>
                <c:manualLayout>
                  <c:x val="-0.22336497657418994"/>
                  <c:y val="-0.1904313583192051"/>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6596822593437497"/>
                      <c:h val="0.11583088259631427"/>
                    </c:manualLayout>
                  </c15:layout>
                </c:ext>
                <c:ext xmlns:c16="http://schemas.microsoft.com/office/drawing/2014/chart" uri="{C3380CC4-5D6E-409C-BE32-E72D297353CC}">
                  <c16:uniqueId val="{0000000A-CB0D-D64D-A5BF-ADF9C125DC4C}"/>
                </c:ext>
              </c:extLst>
            </c:dLbl>
            <c:dLbl>
              <c:idx val="10"/>
              <c:layout>
                <c:manualLayout>
                  <c:x val="4.9970867511357167E-2"/>
                  <c:y val="-0.1441424901608199"/>
                </c:manualLayout>
              </c:layout>
              <c:numFmt formatCode="0.0%" sourceLinked="0"/>
              <c:spPr>
                <a:noFill/>
                <a:ln w="6350">
                  <a:solidFill>
                    <a:schemeClr val="tx1"/>
                  </a:solid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layout>
                    <c:manualLayout>
                      <c:w val="0.24519878739361806"/>
                      <c:h val="0.11583088259631427"/>
                    </c:manualLayout>
                  </c15:layout>
                </c:ext>
                <c:ext xmlns:c16="http://schemas.microsoft.com/office/drawing/2014/chart" uri="{C3380CC4-5D6E-409C-BE32-E72D297353CC}">
                  <c16:uniqueId val="{00000009-CB0D-D64D-A5BF-ADF9C125DC4C}"/>
                </c:ext>
              </c:extLst>
            </c:dLbl>
            <c:numFmt formatCode="0.0%" sourceLinked="0"/>
            <c:spPr>
              <a:noFill/>
              <a:ln w="6350">
                <a:solidFill>
                  <a:schemeClr val="tx1"/>
                </a:solid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ea"/>
                    <a:ea typeface="+mn-ea"/>
                    <a:cs typeface="+mn-cs"/>
                  </a:defRPr>
                </a:pPr>
                <a:endParaRPr lang="ja-JP"/>
              </a:p>
            </c:txPr>
            <c:showLegendKey val="0"/>
            <c:showVal val="1"/>
            <c:showCatName val="1"/>
            <c:showSerName val="0"/>
            <c:showPercent val="1"/>
            <c:showBubbleSize val="0"/>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概要版2!$C$30:$C$40</c:f>
              <c:strCache>
                <c:ptCount val="11"/>
                <c:pt idx="0">
                  <c:v>草刈り・清掃等活動</c:v>
                </c:pt>
                <c:pt idx="1">
                  <c:v>獣害対策・除雪・景観保全等活動</c:v>
                </c:pt>
                <c:pt idx="2">
                  <c:v>その他の環境・資産維持活動</c:v>
                </c:pt>
                <c:pt idx="3">
                  <c:v>寄り合い・話し合いの場</c:v>
                </c:pt>
                <c:pt idx="4">
                  <c:v>伝統・文化活動</c:v>
                </c:pt>
                <c:pt idx="5">
                  <c:v>防災活動</c:v>
                </c:pt>
                <c:pt idx="6">
                  <c:v>公民館活動</c:v>
                </c:pt>
                <c:pt idx="7">
                  <c:v>支え合い活動</c:v>
                </c:pt>
                <c:pt idx="8">
                  <c:v>体育活動</c:v>
                </c:pt>
                <c:pt idx="9">
                  <c:v>活性化に向けた活動</c:v>
                </c:pt>
                <c:pt idx="10">
                  <c:v>情報発信共有方法</c:v>
                </c:pt>
              </c:strCache>
            </c:strRef>
          </c:cat>
          <c:val>
            <c:numRef>
              <c:f>概要版2!$I$30:$I$40</c:f>
              <c:numCache>
                <c:formatCode>#,##0"時間"\ </c:formatCode>
                <c:ptCount val="11"/>
                <c:pt idx="0">
                  <c:v>0</c:v>
                </c:pt>
                <c:pt idx="1">
                  <c:v>0</c:v>
                </c:pt>
                <c:pt idx="2">
                  <c:v>0</c:v>
                </c:pt>
                <c:pt idx="3">
                  <c:v>0</c:v>
                </c:pt>
                <c:pt idx="4">
                  <c:v>0</c:v>
                </c:pt>
                <c:pt idx="5">
                  <c:v>0</c:v>
                </c:pt>
                <c:pt idx="6">
                  <c:v>560</c:v>
                </c:pt>
                <c:pt idx="7">
                  <c:v>0</c:v>
                </c:pt>
                <c:pt idx="8">
                  <c:v>0</c:v>
                </c:pt>
                <c:pt idx="9">
                  <c:v>0</c:v>
                </c:pt>
                <c:pt idx="10">
                  <c:v>0</c:v>
                </c:pt>
              </c:numCache>
            </c:numRef>
          </c:val>
          <c:extLst>
            <c:ext xmlns:c16="http://schemas.microsoft.com/office/drawing/2014/chart" uri="{C3380CC4-5D6E-409C-BE32-E72D297353CC}">
              <c16:uniqueId val="{00000008-CB0D-D64D-A5BF-ADF9C125DC4C}"/>
            </c:ext>
          </c:extLst>
        </c:ser>
        <c:dLbls>
          <c:showLegendKey val="0"/>
          <c:showVal val="1"/>
          <c:showCatName val="1"/>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mn-ea"/>
          <a:ea typeface="+mn-ea"/>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r>
              <a:rPr lang="ja-JP" altLang="en-US" sz="2000" b="1" u="sng"/>
              <a:t>総人口（割合）</a:t>
            </a:r>
          </a:p>
        </c:rich>
      </c:tx>
      <c:overlay val="0"/>
      <c:spPr>
        <a:noFill/>
        <a:ln>
          <a:noFill/>
        </a:ln>
        <a:effectLst/>
      </c:spPr>
      <c:txPr>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9.5257983814401662E-2"/>
          <c:y val="0.26324597112008224"/>
          <c:w val="0.92161843770414287"/>
          <c:h val="0.50018700193562426"/>
        </c:manualLayout>
      </c:layout>
      <c:barChart>
        <c:barDir val="bar"/>
        <c:grouping val="percentStacked"/>
        <c:varyColors val="0"/>
        <c:ser>
          <c:idx val="0"/>
          <c:order val="0"/>
          <c:tx>
            <c:strRef>
              <c:f>集落マップ!$E$48</c:f>
              <c:strCache>
                <c:ptCount val="1"/>
                <c:pt idx="0">
                  <c:v>18歳未満</c:v>
                </c:pt>
              </c:strCache>
            </c:strRef>
          </c:tx>
          <c:spPr>
            <a:solidFill>
              <a:schemeClr val="accent6">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集落マップ!$B$49:$D$50</c:f>
              <c:strCache>
                <c:ptCount val="2"/>
                <c:pt idx="0">
                  <c:v>現在</c:v>
                </c:pt>
                <c:pt idx="1">
                  <c:v>10年後</c:v>
                </c:pt>
              </c:strCache>
            </c:strRef>
          </c:cat>
          <c:val>
            <c:numRef>
              <c:f>集落マップ!$E$49:$E$50</c:f>
              <c:numCache>
                <c:formatCode>0.0%</c:formatCode>
                <c:ptCount val="2"/>
                <c:pt idx="0">
                  <c:v>0</c:v>
                </c:pt>
                <c:pt idx="1">
                  <c:v>0</c:v>
                </c:pt>
              </c:numCache>
            </c:numRef>
          </c:val>
          <c:extLst>
            <c:ext xmlns:c16="http://schemas.microsoft.com/office/drawing/2014/chart" uri="{C3380CC4-5D6E-409C-BE32-E72D297353CC}">
              <c16:uniqueId val="{00000000-1EA4-094A-AAA1-DEC3A3AA96F8}"/>
            </c:ext>
          </c:extLst>
        </c:ser>
        <c:ser>
          <c:idx val="1"/>
          <c:order val="1"/>
          <c:tx>
            <c:strRef>
              <c:f>集落マップ!$F$48</c:f>
              <c:strCache>
                <c:ptCount val="1"/>
                <c:pt idx="0">
                  <c:v>18歳～64歳（男）</c:v>
                </c:pt>
              </c:strCache>
            </c:strRef>
          </c:tx>
          <c:spPr>
            <a:solidFill>
              <a:schemeClr val="accent5">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集落マップ!$B$49:$D$50</c:f>
              <c:strCache>
                <c:ptCount val="2"/>
                <c:pt idx="0">
                  <c:v>現在</c:v>
                </c:pt>
                <c:pt idx="1">
                  <c:v>10年後</c:v>
                </c:pt>
              </c:strCache>
            </c:strRef>
          </c:cat>
          <c:val>
            <c:numRef>
              <c:f>集落マップ!$F$49:$F$50</c:f>
              <c:numCache>
                <c:formatCode>0.0%</c:formatCode>
                <c:ptCount val="2"/>
                <c:pt idx="0">
                  <c:v>0</c:v>
                </c:pt>
                <c:pt idx="1">
                  <c:v>0</c:v>
                </c:pt>
              </c:numCache>
            </c:numRef>
          </c:val>
          <c:extLst>
            <c:ext xmlns:c16="http://schemas.microsoft.com/office/drawing/2014/chart" uri="{C3380CC4-5D6E-409C-BE32-E72D297353CC}">
              <c16:uniqueId val="{00000001-1EA4-094A-AAA1-DEC3A3AA96F8}"/>
            </c:ext>
          </c:extLst>
        </c:ser>
        <c:ser>
          <c:idx val="2"/>
          <c:order val="2"/>
          <c:tx>
            <c:strRef>
              <c:f>集落マップ!$G$48</c:f>
              <c:strCache>
                <c:ptCount val="1"/>
                <c:pt idx="0">
                  <c:v>18歳～64歳（女）</c:v>
                </c:pt>
              </c:strCache>
            </c:strRef>
          </c:tx>
          <c:spPr>
            <a:solidFill>
              <a:srgbClr val="FFD5D8"/>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集落マップ!$B$49:$D$50</c:f>
              <c:strCache>
                <c:ptCount val="2"/>
                <c:pt idx="0">
                  <c:v>現在</c:v>
                </c:pt>
                <c:pt idx="1">
                  <c:v>10年後</c:v>
                </c:pt>
              </c:strCache>
            </c:strRef>
          </c:cat>
          <c:val>
            <c:numRef>
              <c:f>集落マップ!$G$49:$G$50</c:f>
              <c:numCache>
                <c:formatCode>0.0%</c:formatCode>
                <c:ptCount val="2"/>
                <c:pt idx="0">
                  <c:v>0</c:v>
                </c:pt>
                <c:pt idx="1">
                  <c:v>0</c:v>
                </c:pt>
              </c:numCache>
            </c:numRef>
          </c:val>
          <c:extLst>
            <c:ext xmlns:c16="http://schemas.microsoft.com/office/drawing/2014/chart" uri="{C3380CC4-5D6E-409C-BE32-E72D297353CC}">
              <c16:uniqueId val="{00000002-1EA4-094A-AAA1-DEC3A3AA96F8}"/>
            </c:ext>
          </c:extLst>
        </c:ser>
        <c:ser>
          <c:idx val="3"/>
          <c:order val="3"/>
          <c:tx>
            <c:strRef>
              <c:f>集落マップ!$H$48</c:f>
              <c:strCache>
                <c:ptCount val="1"/>
                <c:pt idx="0">
                  <c:v>65歳～74歳</c:v>
                </c:pt>
              </c:strCache>
            </c:strRef>
          </c:tx>
          <c:spPr>
            <a:solidFill>
              <a:srgbClr val="EEDEFF"/>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集落マップ!$B$49:$D$50</c:f>
              <c:strCache>
                <c:ptCount val="2"/>
                <c:pt idx="0">
                  <c:v>現在</c:v>
                </c:pt>
                <c:pt idx="1">
                  <c:v>10年後</c:v>
                </c:pt>
              </c:strCache>
            </c:strRef>
          </c:cat>
          <c:val>
            <c:numRef>
              <c:f>集落マップ!$H$49:$H$50</c:f>
              <c:numCache>
                <c:formatCode>0.0%</c:formatCode>
                <c:ptCount val="2"/>
                <c:pt idx="0">
                  <c:v>0</c:v>
                </c:pt>
                <c:pt idx="1">
                  <c:v>0</c:v>
                </c:pt>
              </c:numCache>
            </c:numRef>
          </c:val>
          <c:extLst>
            <c:ext xmlns:c16="http://schemas.microsoft.com/office/drawing/2014/chart" uri="{C3380CC4-5D6E-409C-BE32-E72D297353CC}">
              <c16:uniqueId val="{00000003-1EA4-094A-AAA1-DEC3A3AA96F8}"/>
            </c:ext>
          </c:extLst>
        </c:ser>
        <c:ser>
          <c:idx val="4"/>
          <c:order val="4"/>
          <c:tx>
            <c:strRef>
              <c:f>集落マップ!$I$48</c:f>
              <c:strCache>
                <c:ptCount val="1"/>
                <c:pt idx="0">
                  <c:v>75歳以上</c:v>
                </c:pt>
              </c:strCache>
            </c:strRef>
          </c:tx>
          <c:spPr>
            <a:solidFill>
              <a:schemeClr val="accent4">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集落マップ!$B$49:$D$50</c:f>
              <c:strCache>
                <c:ptCount val="2"/>
                <c:pt idx="0">
                  <c:v>現在</c:v>
                </c:pt>
                <c:pt idx="1">
                  <c:v>10年後</c:v>
                </c:pt>
              </c:strCache>
            </c:strRef>
          </c:cat>
          <c:val>
            <c:numRef>
              <c:f>集落マップ!$I$49:$I$50</c:f>
              <c:numCache>
                <c:formatCode>0.0%</c:formatCode>
                <c:ptCount val="2"/>
                <c:pt idx="0">
                  <c:v>0</c:v>
                </c:pt>
                <c:pt idx="1">
                  <c:v>0</c:v>
                </c:pt>
              </c:numCache>
            </c:numRef>
          </c:val>
          <c:extLst>
            <c:ext xmlns:c16="http://schemas.microsoft.com/office/drawing/2014/chart" uri="{C3380CC4-5D6E-409C-BE32-E72D297353CC}">
              <c16:uniqueId val="{00000004-1EA4-094A-AAA1-DEC3A3AA96F8}"/>
            </c:ext>
          </c:extLst>
        </c:ser>
        <c:ser>
          <c:idx val="5"/>
          <c:order val="5"/>
          <c:tx>
            <c:strRef>
              <c:f>集落マップ!$J$48</c:f>
              <c:strCache>
                <c:ptCount val="1"/>
                <c:pt idx="0">
                  <c:v>不明</c:v>
                </c:pt>
              </c:strCache>
            </c:strRef>
          </c:tx>
          <c:spPr>
            <a:solidFill>
              <a:schemeClr val="bg1">
                <a:lumMod val="85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集落マップ!$B$49:$D$50</c:f>
              <c:strCache>
                <c:ptCount val="2"/>
                <c:pt idx="0">
                  <c:v>現在</c:v>
                </c:pt>
                <c:pt idx="1">
                  <c:v>10年後</c:v>
                </c:pt>
              </c:strCache>
            </c:strRef>
          </c:cat>
          <c:val>
            <c:numRef>
              <c:f>集落マップ!$J$49:$J$50</c:f>
              <c:numCache>
                <c:formatCode>0.0%</c:formatCode>
                <c:ptCount val="2"/>
                <c:pt idx="0">
                  <c:v>0</c:v>
                </c:pt>
                <c:pt idx="1">
                  <c:v>0</c:v>
                </c:pt>
              </c:numCache>
            </c:numRef>
          </c:val>
          <c:extLst>
            <c:ext xmlns:c16="http://schemas.microsoft.com/office/drawing/2014/chart" uri="{C3380CC4-5D6E-409C-BE32-E72D297353CC}">
              <c16:uniqueId val="{00000005-1EA4-094A-AAA1-DEC3A3AA96F8}"/>
            </c:ext>
          </c:extLst>
        </c:ser>
        <c:dLbls>
          <c:dLblPos val="ctr"/>
          <c:showLegendKey val="0"/>
          <c:showVal val="1"/>
          <c:showCatName val="0"/>
          <c:showSerName val="0"/>
          <c:showPercent val="0"/>
          <c:showBubbleSize val="0"/>
        </c:dLbls>
        <c:gapWidth val="60"/>
        <c:overlap val="100"/>
        <c:serLines>
          <c:spPr>
            <a:ln w="9525" cap="flat" cmpd="sng" algn="ctr">
              <a:solidFill>
                <a:schemeClr val="tx1">
                  <a:lumMod val="35000"/>
                  <a:lumOff val="65000"/>
                </a:schemeClr>
              </a:solidFill>
              <a:round/>
            </a:ln>
            <a:effectLst/>
          </c:spPr>
        </c:serLines>
        <c:axId val="1638692288"/>
        <c:axId val="1638710048"/>
      </c:barChart>
      <c:catAx>
        <c:axId val="1638692288"/>
        <c:scaling>
          <c:orientation val="maxMin"/>
        </c:scaling>
        <c:delete val="0"/>
        <c:axPos val="l"/>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ea"/>
                <a:ea typeface="+mn-ea"/>
                <a:cs typeface="+mn-cs"/>
              </a:defRPr>
            </a:pPr>
            <a:endParaRPr lang="ja-JP"/>
          </a:p>
        </c:txPr>
        <c:crossAx val="1638710048"/>
        <c:crosses val="autoZero"/>
        <c:auto val="1"/>
        <c:lblAlgn val="ctr"/>
        <c:lblOffset val="100"/>
        <c:noMultiLvlLbl val="0"/>
      </c:catAx>
      <c:valAx>
        <c:axId val="1638710048"/>
        <c:scaling>
          <c:orientation val="minMax"/>
          <c:max val="1"/>
          <c:min val="0"/>
        </c:scaling>
        <c:delete val="0"/>
        <c:axPos val="t"/>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crossAx val="1638692288"/>
        <c:crosses val="autoZero"/>
        <c:crossBetween val="between"/>
        <c:majorUnit val="0.2"/>
      </c:valAx>
      <c:spPr>
        <a:solidFill>
          <a:schemeClr val="bg1"/>
        </a:solidFill>
        <a:ln>
          <a:noFill/>
        </a:ln>
        <a:effectLst/>
      </c:spPr>
    </c:plotArea>
    <c:legend>
      <c:legendPos val="b"/>
      <c:layout>
        <c:manualLayout>
          <c:xMode val="edge"/>
          <c:yMode val="edge"/>
          <c:x val="8.2169849852550478E-2"/>
          <c:y val="0.82970719828031658"/>
          <c:w val="0.89999991625274589"/>
          <c:h val="0.12828029866958629"/>
        </c:manualLayout>
      </c:layout>
      <c:overlay val="0"/>
      <c:spPr>
        <a:noFill/>
        <a:ln w="12700">
          <a:solidFill>
            <a:schemeClr val="tx1"/>
          </a:solidFill>
        </a:ln>
        <a:effectLst/>
      </c:spPr>
      <c:txPr>
        <a:bodyPr rot="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mn-ea"/>
          <a:ea typeface="+mn-ea"/>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【記入方法・例】概要版1!$D$61</c:f>
              <c:numCache>
                <c:formatCode>0.0</c:formatCode>
                <c:ptCount val="1"/>
                <c:pt idx="0">
                  <c:v>0</c:v>
                </c:pt>
              </c:numCache>
            </c:numRef>
          </c:val>
          <c:extLst>
            <c:ext xmlns:c16="http://schemas.microsoft.com/office/drawing/2014/chart" uri="{C3380CC4-5D6E-409C-BE32-E72D297353CC}">
              <c16:uniqueId val="{00000000-F7AE-8248-9453-B62C47A6E76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r>
              <a:rPr lang="ja-JP" altLang="en-US" sz="2000" b="1" u="sng"/>
              <a:t>総人口（人数）</a:t>
            </a:r>
          </a:p>
        </c:rich>
      </c:tx>
      <c:overlay val="0"/>
      <c:spPr>
        <a:noFill/>
        <a:ln>
          <a:noFill/>
        </a:ln>
        <a:effectLst/>
      </c:spPr>
      <c:txPr>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9.5257983814401662E-2"/>
          <c:y val="0.26324597112008224"/>
          <c:w val="0.92161843770414287"/>
          <c:h val="0.50018700193562426"/>
        </c:manualLayout>
      </c:layout>
      <c:barChart>
        <c:barDir val="bar"/>
        <c:grouping val="stacked"/>
        <c:varyColors val="0"/>
        <c:ser>
          <c:idx val="0"/>
          <c:order val="0"/>
          <c:tx>
            <c:strRef>
              <c:f>集落マップ!$E$10</c:f>
              <c:strCache>
                <c:ptCount val="1"/>
                <c:pt idx="0">
                  <c:v>18歳未満</c:v>
                </c:pt>
              </c:strCache>
            </c:strRef>
          </c:tx>
          <c:spPr>
            <a:solidFill>
              <a:schemeClr val="accent6">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集落マップ!$B$11:$D$12</c:f>
              <c:strCache>
                <c:ptCount val="2"/>
                <c:pt idx="0">
                  <c:v>現在</c:v>
                </c:pt>
                <c:pt idx="1">
                  <c:v>10年後</c:v>
                </c:pt>
              </c:strCache>
            </c:strRef>
          </c:cat>
          <c:val>
            <c:numRef>
              <c:f>集落マップ!$E$11:$E$12</c:f>
              <c:numCache>
                <c:formatCode>#,##0"人"\ </c:formatCode>
                <c:ptCount val="2"/>
                <c:pt idx="0">
                  <c:v>0</c:v>
                </c:pt>
                <c:pt idx="1">
                  <c:v>0</c:v>
                </c:pt>
              </c:numCache>
            </c:numRef>
          </c:val>
          <c:extLst>
            <c:ext xmlns:c16="http://schemas.microsoft.com/office/drawing/2014/chart" uri="{C3380CC4-5D6E-409C-BE32-E72D297353CC}">
              <c16:uniqueId val="{00000000-5B59-2A4F-AA07-FFE673332690}"/>
            </c:ext>
          </c:extLst>
        </c:ser>
        <c:ser>
          <c:idx val="1"/>
          <c:order val="1"/>
          <c:tx>
            <c:strRef>
              <c:f>集落マップ!$F$10</c:f>
              <c:strCache>
                <c:ptCount val="1"/>
                <c:pt idx="0">
                  <c:v>18歳～64歳（男）</c:v>
                </c:pt>
              </c:strCache>
            </c:strRef>
          </c:tx>
          <c:spPr>
            <a:solidFill>
              <a:schemeClr val="accent5">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集落マップ!$B$11:$D$12</c:f>
              <c:strCache>
                <c:ptCount val="2"/>
                <c:pt idx="0">
                  <c:v>現在</c:v>
                </c:pt>
                <c:pt idx="1">
                  <c:v>10年後</c:v>
                </c:pt>
              </c:strCache>
            </c:strRef>
          </c:cat>
          <c:val>
            <c:numRef>
              <c:f>集落マップ!$F$11:$F$12</c:f>
              <c:numCache>
                <c:formatCode>#,##0"人"\ </c:formatCode>
                <c:ptCount val="2"/>
                <c:pt idx="0">
                  <c:v>0</c:v>
                </c:pt>
                <c:pt idx="1">
                  <c:v>0</c:v>
                </c:pt>
              </c:numCache>
            </c:numRef>
          </c:val>
          <c:extLst>
            <c:ext xmlns:c16="http://schemas.microsoft.com/office/drawing/2014/chart" uri="{C3380CC4-5D6E-409C-BE32-E72D297353CC}">
              <c16:uniqueId val="{00000001-5B59-2A4F-AA07-FFE673332690}"/>
            </c:ext>
          </c:extLst>
        </c:ser>
        <c:ser>
          <c:idx val="2"/>
          <c:order val="2"/>
          <c:tx>
            <c:strRef>
              <c:f>集落マップ!$G$10</c:f>
              <c:strCache>
                <c:ptCount val="1"/>
                <c:pt idx="0">
                  <c:v>18歳～64歳（女）</c:v>
                </c:pt>
              </c:strCache>
            </c:strRef>
          </c:tx>
          <c:spPr>
            <a:solidFill>
              <a:srgbClr val="FFD5D8"/>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集落マップ!$B$11:$D$12</c:f>
              <c:strCache>
                <c:ptCount val="2"/>
                <c:pt idx="0">
                  <c:v>現在</c:v>
                </c:pt>
                <c:pt idx="1">
                  <c:v>10年後</c:v>
                </c:pt>
              </c:strCache>
            </c:strRef>
          </c:cat>
          <c:val>
            <c:numRef>
              <c:f>集落マップ!$G$11:$G$12</c:f>
              <c:numCache>
                <c:formatCode>#,##0"人"\ </c:formatCode>
                <c:ptCount val="2"/>
                <c:pt idx="0">
                  <c:v>0</c:v>
                </c:pt>
                <c:pt idx="1">
                  <c:v>0</c:v>
                </c:pt>
              </c:numCache>
            </c:numRef>
          </c:val>
          <c:extLst>
            <c:ext xmlns:c16="http://schemas.microsoft.com/office/drawing/2014/chart" uri="{C3380CC4-5D6E-409C-BE32-E72D297353CC}">
              <c16:uniqueId val="{00000002-5B59-2A4F-AA07-FFE673332690}"/>
            </c:ext>
          </c:extLst>
        </c:ser>
        <c:ser>
          <c:idx val="3"/>
          <c:order val="3"/>
          <c:tx>
            <c:strRef>
              <c:f>集落マップ!$H$10</c:f>
              <c:strCache>
                <c:ptCount val="1"/>
                <c:pt idx="0">
                  <c:v>65歳～74歳</c:v>
                </c:pt>
              </c:strCache>
            </c:strRef>
          </c:tx>
          <c:spPr>
            <a:solidFill>
              <a:srgbClr val="EEDEFF"/>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集落マップ!$B$11:$D$12</c:f>
              <c:strCache>
                <c:ptCount val="2"/>
                <c:pt idx="0">
                  <c:v>現在</c:v>
                </c:pt>
                <c:pt idx="1">
                  <c:v>10年後</c:v>
                </c:pt>
              </c:strCache>
            </c:strRef>
          </c:cat>
          <c:val>
            <c:numRef>
              <c:f>集落マップ!$H$11:$H$12</c:f>
              <c:numCache>
                <c:formatCode>#,##0"人"\ </c:formatCode>
                <c:ptCount val="2"/>
                <c:pt idx="0">
                  <c:v>0</c:v>
                </c:pt>
                <c:pt idx="1">
                  <c:v>0</c:v>
                </c:pt>
              </c:numCache>
            </c:numRef>
          </c:val>
          <c:extLst>
            <c:ext xmlns:c16="http://schemas.microsoft.com/office/drawing/2014/chart" uri="{C3380CC4-5D6E-409C-BE32-E72D297353CC}">
              <c16:uniqueId val="{00000003-5B59-2A4F-AA07-FFE673332690}"/>
            </c:ext>
          </c:extLst>
        </c:ser>
        <c:ser>
          <c:idx val="4"/>
          <c:order val="4"/>
          <c:tx>
            <c:strRef>
              <c:f>集落マップ!$I$10</c:f>
              <c:strCache>
                <c:ptCount val="1"/>
                <c:pt idx="0">
                  <c:v>75歳以上</c:v>
                </c:pt>
              </c:strCache>
            </c:strRef>
          </c:tx>
          <c:spPr>
            <a:solidFill>
              <a:schemeClr val="accent4">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集落マップ!$B$11:$D$12</c:f>
              <c:strCache>
                <c:ptCount val="2"/>
                <c:pt idx="0">
                  <c:v>現在</c:v>
                </c:pt>
                <c:pt idx="1">
                  <c:v>10年後</c:v>
                </c:pt>
              </c:strCache>
            </c:strRef>
          </c:cat>
          <c:val>
            <c:numRef>
              <c:f>集落マップ!$I$11:$I$12</c:f>
              <c:numCache>
                <c:formatCode>#,##0"人"\ </c:formatCode>
                <c:ptCount val="2"/>
                <c:pt idx="0">
                  <c:v>0</c:v>
                </c:pt>
                <c:pt idx="1">
                  <c:v>0</c:v>
                </c:pt>
              </c:numCache>
            </c:numRef>
          </c:val>
          <c:extLst>
            <c:ext xmlns:c16="http://schemas.microsoft.com/office/drawing/2014/chart" uri="{C3380CC4-5D6E-409C-BE32-E72D297353CC}">
              <c16:uniqueId val="{00000004-5B59-2A4F-AA07-FFE673332690}"/>
            </c:ext>
          </c:extLst>
        </c:ser>
        <c:ser>
          <c:idx val="5"/>
          <c:order val="5"/>
          <c:tx>
            <c:strRef>
              <c:f>集落マップ!$J$10</c:f>
              <c:strCache>
                <c:ptCount val="1"/>
                <c:pt idx="0">
                  <c:v>不明</c:v>
                </c:pt>
              </c:strCache>
            </c:strRef>
          </c:tx>
          <c:spPr>
            <a:solidFill>
              <a:schemeClr val="bg1">
                <a:lumMod val="85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集落マップ!$B$11:$D$12</c:f>
              <c:strCache>
                <c:ptCount val="2"/>
                <c:pt idx="0">
                  <c:v>現在</c:v>
                </c:pt>
                <c:pt idx="1">
                  <c:v>10年後</c:v>
                </c:pt>
              </c:strCache>
            </c:strRef>
          </c:cat>
          <c:val>
            <c:numRef>
              <c:f>集落マップ!$J$11:$J$12</c:f>
              <c:numCache>
                <c:formatCode>#,##0"人"\ </c:formatCode>
                <c:ptCount val="2"/>
                <c:pt idx="0">
                  <c:v>0</c:v>
                </c:pt>
                <c:pt idx="1">
                  <c:v>0</c:v>
                </c:pt>
              </c:numCache>
            </c:numRef>
          </c:val>
          <c:extLst>
            <c:ext xmlns:c16="http://schemas.microsoft.com/office/drawing/2014/chart" uri="{C3380CC4-5D6E-409C-BE32-E72D297353CC}">
              <c16:uniqueId val="{00000005-5B59-2A4F-AA07-FFE673332690}"/>
            </c:ext>
          </c:extLst>
        </c:ser>
        <c:ser>
          <c:idx val="6"/>
          <c:order val="6"/>
          <c:tx>
            <c:strRef>
              <c:f>集落マップ!$K$10</c:f>
              <c:strCache>
                <c:ptCount val="1"/>
                <c:pt idx="0">
                  <c:v>総人口</c:v>
                </c:pt>
              </c:strCache>
            </c:strRef>
          </c:tx>
          <c:spPr>
            <a:noFill/>
            <a:ln>
              <a:noFill/>
            </a:ln>
            <a:effectLst/>
          </c:spPr>
          <c:invertIfNegative val="0"/>
          <c:dLbls>
            <c:spPr>
              <a:solidFill>
                <a:schemeClr val="bg1"/>
              </a:solidFill>
              <a:ln w="12700">
                <a:solidFill>
                  <a:schemeClr val="tx1"/>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集落マップ!$B$11:$D$12</c:f>
              <c:strCache>
                <c:ptCount val="2"/>
                <c:pt idx="0">
                  <c:v>現在</c:v>
                </c:pt>
                <c:pt idx="1">
                  <c:v>10年後</c:v>
                </c:pt>
              </c:strCache>
            </c:strRef>
          </c:cat>
          <c:val>
            <c:numRef>
              <c:f>集落マップ!$K$11:$K$12</c:f>
              <c:numCache>
                <c:formatCode>#,##0"人"\ </c:formatCode>
                <c:ptCount val="2"/>
                <c:pt idx="0">
                  <c:v>0</c:v>
                </c:pt>
                <c:pt idx="1">
                  <c:v>0</c:v>
                </c:pt>
              </c:numCache>
            </c:numRef>
          </c:val>
          <c:extLst>
            <c:ext xmlns:c16="http://schemas.microsoft.com/office/drawing/2014/chart" uri="{C3380CC4-5D6E-409C-BE32-E72D297353CC}">
              <c16:uniqueId val="{00000000-6E13-F34E-BB2E-75DB46D599CE}"/>
            </c:ext>
          </c:extLst>
        </c:ser>
        <c:dLbls>
          <c:dLblPos val="ctr"/>
          <c:showLegendKey val="0"/>
          <c:showVal val="1"/>
          <c:showCatName val="0"/>
          <c:showSerName val="0"/>
          <c:showPercent val="0"/>
          <c:showBubbleSize val="0"/>
        </c:dLbls>
        <c:gapWidth val="60"/>
        <c:overlap val="100"/>
        <c:serLines>
          <c:spPr>
            <a:ln w="9525" cap="flat" cmpd="sng" algn="ctr">
              <a:solidFill>
                <a:schemeClr val="tx1">
                  <a:lumMod val="35000"/>
                  <a:lumOff val="65000"/>
                </a:schemeClr>
              </a:solidFill>
              <a:round/>
            </a:ln>
            <a:effectLst/>
          </c:spPr>
        </c:serLines>
        <c:axId val="1638692288"/>
        <c:axId val="1638710048"/>
      </c:barChart>
      <c:catAx>
        <c:axId val="1638692288"/>
        <c:scaling>
          <c:orientation val="maxMin"/>
        </c:scaling>
        <c:delete val="0"/>
        <c:axPos val="l"/>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ea"/>
                <a:ea typeface="+mn-ea"/>
                <a:cs typeface="+mn-cs"/>
              </a:defRPr>
            </a:pPr>
            <a:endParaRPr lang="ja-JP"/>
          </a:p>
        </c:txPr>
        <c:crossAx val="1638710048"/>
        <c:crosses val="autoZero"/>
        <c:auto val="1"/>
        <c:lblAlgn val="ctr"/>
        <c:lblOffset val="100"/>
        <c:noMultiLvlLbl val="0"/>
      </c:catAx>
      <c:valAx>
        <c:axId val="1638710048"/>
        <c:scaling>
          <c:orientation val="minMax"/>
          <c:max val="240"/>
          <c:min val="0"/>
        </c:scaling>
        <c:delete val="0"/>
        <c:axPos val="t"/>
        <c:numFmt formatCode="#,##0_);[Red]\(#,##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crossAx val="1638692288"/>
        <c:crosses val="autoZero"/>
        <c:crossBetween val="between"/>
        <c:majorUnit val="20"/>
        <c:minorUnit val="1"/>
      </c:valAx>
      <c:spPr>
        <a:solidFill>
          <a:schemeClr val="bg1"/>
        </a:solidFill>
        <a:ln>
          <a:noFill/>
        </a:ln>
        <a:effectLst/>
      </c:spPr>
    </c:plotArea>
    <c:legend>
      <c:legendPos val="b"/>
      <c:legendEntry>
        <c:idx val="6"/>
        <c:delete val="1"/>
      </c:legendEntry>
      <c:layout>
        <c:manualLayout>
          <c:xMode val="edge"/>
          <c:yMode val="edge"/>
          <c:x val="8.2169827195517145E-2"/>
          <c:y val="0.836951766441135"/>
          <c:w val="0.89999990686961773"/>
          <c:h val="7.6881808608641133E-2"/>
        </c:manualLayout>
      </c:layout>
      <c:overlay val="0"/>
      <c:spPr>
        <a:noFill/>
        <a:ln w="12700">
          <a:solidFill>
            <a:schemeClr val="tx1"/>
          </a:solidFill>
        </a:ln>
        <a:effectLst/>
      </c:spPr>
      <c:txPr>
        <a:bodyPr rot="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mn-ea"/>
          <a:ea typeface="+mn-ea"/>
        </a:defRPr>
      </a:pPr>
      <a:endParaRPr lang="ja-JP"/>
    </a:p>
  </c:txPr>
  <c:printSettings>
    <c:headerFooter/>
    <c:pageMargins b="0.75" l="0.7" r="0.7" t="0.75" header="0.3" footer="0.3"/>
    <c:pageSetup/>
  </c:printSettings>
  <c:userShapes r:id="rId3"/>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r>
              <a:rPr lang="ja-JP" altLang="en-US" sz="2000" b="1" u="sng"/>
              <a:t>組別人口（人数）</a:t>
            </a:r>
            <a:endParaRPr lang="ja-JP" sz="2000" b="1" u="sng"/>
          </a:p>
        </c:rich>
      </c:tx>
      <c:layout>
        <c:manualLayout>
          <c:xMode val="edge"/>
          <c:yMode val="edge"/>
          <c:x val="0.44296839417804751"/>
          <c:y val="2.713667758544009E-2"/>
        </c:manualLayout>
      </c:layout>
      <c:overlay val="0"/>
      <c:spPr>
        <a:noFill/>
        <a:ln>
          <a:noFill/>
        </a:ln>
        <a:effectLst/>
      </c:spPr>
      <c:txPr>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3.8724952704507896E-2"/>
          <c:y val="0.15459646846734773"/>
          <c:w val="0.83042892896689413"/>
          <c:h val="0.60782611657663999"/>
        </c:manualLayout>
      </c:layout>
      <c:barChart>
        <c:barDir val="col"/>
        <c:grouping val="stacked"/>
        <c:varyColors val="0"/>
        <c:ser>
          <c:idx val="0"/>
          <c:order val="0"/>
          <c:tx>
            <c:strRef>
              <c:f>集落マップ!$E$17</c:f>
              <c:strCache>
                <c:ptCount val="1"/>
                <c:pt idx="0">
                  <c:v>18歳未満</c:v>
                </c:pt>
              </c:strCache>
            </c:strRef>
          </c:tx>
          <c:spPr>
            <a:solidFill>
              <a:schemeClr val="accent6">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集落マップ!$B$18:$D$37</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集落マップ!$E$18:$E$37</c:f>
              <c:numCache>
                <c:formatCode>#,##0"人"\ </c:formatCode>
                <c:ptCount val="20"/>
              </c:numCache>
            </c:numRef>
          </c:val>
          <c:extLst>
            <c:ext xmlns:c16="http://schemas.microsoft.com/office/drawing/2014/chart" uri="{C3380CC4-5D6E-409C-BE32-E72D297353CC}">
              <c16:uniqueId val="{00000000-529F-034E-BD47-28276B6B204C}"/>
            </c:ext>
          </c:extLst>
        </c:ser>
        <c:ser>
          <c:idx val="1"/>
          <c:order val="1"/>
          <c:tx>
            <c:strRef>
              <c:f>集落マップ!$F$17</c:f>
              <c:strCache>
                <c:ptCount val="1"/>
                <c:pt idx="0">
                  <c:v>18歳～64歳（男）</c:v>
                </c:pt>
              </c:strCache>
            </c:strRef>
          </c:tx>
          <c:spPr>
            <a:solidFill>
              <a:schemeClr val="accent5">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集落マップ!$B$18:$D$37</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集落マップ!$F$18:$F$37</c:f>
              <c:numCache>
                <c:formatCode>#,##0"人"\ </c:formatCode>
                <c:ptCount val="20"/>
              </c:numCache>
            </c:numRef>
          </c:val>
          <c:extLst>
            <c:ext xmlns:c16="http://schemas.microsoft.com/office/drawing/2014/chart" uri="{C3380CC4-5D6E-409C-BE32-E72D297353CC}">
              <c16:uniqueId val="{00000001-529F-034E-BD47-28276B6B204C}"/>
            </c:ext>
          </c:extLst>
        </c:ser>
        <c:ser>
          <c:idx val="2"/>
          <c:order val="2"/>
          <c:tx>
            <c:strRef>
              <c:f>集落マップ!$G$17</c:f>
              <c:strCache>
                <c:ptCount val="1"/>
                <c:pt idx="0">
                  <c:v>18歳～64歳（女）</c:v>
                </c:pt>
              </c:strCache>
            </c:strRef>
          </c:tx>
          <c:spPr>
            <a:solidFill>
              <a:srgbClr val="FFD5D8"/>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集落マップ!$B$18:$D$37</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集落マップ!$G$18:$G$37</c:f>
              <c:numCache>
                <c:formatCode>#,##0"人"\ </c:formatCode>
                <c:ptCount val="20"/>
              </c:numCache>
            </c:numRef>
          </c:val>
          <c:extLst>
            <c:ext xmlns:c16="http://schemas.microsoft.com/office/drawing/2014/chart" uri="{C3380CC4-5D6E-409C-BE32-E72D297353CC}">
              <c16:uniqueId val="{00000002-529F-034E-BD47-28276B6B204C}"/>
            </c:ext>
          </c:extLst>
        </c:ser>
        <c:ser>
          <c:idx val="3"/>
          <c:order val="3"/>
          <c:tx>
            <c:strRef>
              <c:f>集落マップ!$H$17</c:f>
              <c:strCache>
                <c:ptCount val="1"/>
                <c:pt idx="0">
                  <c:v>65歳～74歳</c:v>
                </c:pt>
              </c:strCache>
            </c:strRef>
          </c:tx>
          <c:spPr>
            <a:solidFill>
              <a:srgbClr val="EEDEFF"/>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集落マップ!$B$18:$D$37</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集落マップ!$H$18:$H$37</c:f>
              <c:numCache>
                <c:formatCode>#,##0"人"\ </c:formatCode>
                <c:ptCount val="20"/>
              </c:numCache>
            </c:numRef>
          </c:val>
          <c:extLst>
            <c:ext xmlns:c16="http://schemas.microsoft.com/office/drawing/2014/chart" uri="{C3380CC4-5D6E-409C-BE32-E72D297353CC}">
              <c16:uniqueId val="{00000003-529F-034E-BD47-28276B6B204C}"/>
            </c:ext>
          </c:extLst>
        </c:ser>
        <c:ser>
          <c:idx val="4"/>
          <c:order val="4"/>
          <c:tx>
            <c:strRef>
              <c:f>集落マップ!$I$17</c:f>
              <c:strCache>
                <c:ptCount val="1"/>
                <c:pt idx="0">
                  <c:v>75歳以上</c:v>
                </c:pt>
              </c:strCache>
            </c:strRef>
          </c:tx>
          <c:spPr>
            <a:solidFill>
              <a:schemeClr val="accent4">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集落マップ!$B$18:$D$37</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集落マップ!$I$18:$I$37</c:f>
              <c:numCache>
                <c:formatCode>#,##0"人"\ </c:formatCode>
                <c:ptCount val="20"/>
              </c:numCache>
            </c:numRef>
          </c:val>
          <c:extLst>
            <c:ext xmlns:c16="http://schemas.microsoft.com/office/drawing/2014/chart" uri="{C3380CC4-5D6E-409C-BE32-E72D297353CC}">
              <c16:uniqueId val="{00000004-529F-034E-BD47-28276B6B204C}"/>
            </c:ext>
          </c:extLst>
        </c:ser>
        <c:ser>
          <c:idx val="5"/>
          <c:order val="5"/>
          <c:tx>
            <c:strRef>
              <c:f>集落マップ!$J$17</c:f>
              <c:strCache>
                <c:ptCount val="1"/>
                <c:pt idx="0">
                  <c:v>不明</c:v>
                </c:pt>
              </c:strCache>
            </c:strRef>
          </c:tx>
          <c:spPr>
            <a:solidFill>
              <a:schemeClr val="bg1">
                <a:lumMod val="85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集落マップ!$B$18:$D$37</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集落マップ!$J$18:$J$37</c:f>
              <c:numCache>
                <c:formatCode>#,##0"人"\ </c:formatCode>
                <c:ptCount val="20"/>
              </c:numCache>
            </c:numRef>
          </c:val>
          <c:extLst>
            <c:ext xmlns:c16="http://schemas.microsoft.com/office/drawing/2014/chart" uri="{C3380CC4-5D6E-409C-BE32-E72D297353CC}">
              <c16:uniqueId val="{00000005-529F-034E-BD47-28276B6B204C}"/>
            </c:ext>
          </c:extLst>
        </c:ser>
        <c:ser>
          <c:idx val="6"/>
          <c:order val="6"/>
          <c:tx>
            <c:strRef>
              <c:f>集落マップ!$K$17</c:f>
              <c:strCache>
                <c:ptCount val="1"/>
                <c:pt idx="0">
                  <c:v>総人口</c:v>
                </c:pt>
              </c:strCache>
            </c:strRef>
          </c:tx>
          <c:spPr>
            <a:noFill/>
            <a:ln>
              <a:noFill/>
            </a:ln>
            <a:effectLst/>
          </c:spPr>
          <c:invertIfNegative val="0"/>
          <c:dLbls>
            <c:spPr>
              <a:solidFill>
                <a:schemeClr val="bg1"/>
              </a:solidFill>
              <a:ln w="12700">
                <a:solidFill>
                  <a:schemeClr val="tx1"/>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集落マップ!$B$18:$D$37</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集落マップ!$K$18:$K$37</c:f>
              <c:numCache>
                <c:formatCode>#,##0"人"\ </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E2E3-2A4C-8B69-B5F9C27AD435}"/>
            </c:ext>
          </c:extLst>
        </c:ser>
        <c:dLbls>
          <c:dLblPos val="ctr"/>
          <c:showLegendKey val="0"/>
          <c:showVal val="1"/>
          <c:showCatName val="0"/>
          <c:showSerName val="0"/>
          <c:showPercent val="0"/>
          <c:showBubbleSize val="0"/>
        </c:dLbls>
        <c:gapWidth val="40"/>
        <c:overlap val="100"/>
        <c:axId val="1983422703"/>
        <c:axId val="2093151280"/>
      </c:barChart>
      <c:catAx>
        <c:axId val="19834227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crossAx val="2093151280"/>
        <c:crosses val="autoZero"/>
        <c:auto val="1"/>
        <c:lblAlgn val="ctr"/>
        <c:lblOffset val="100"/>
        <c:noMultiLvlLbl val="0"/>
      </c:catAx>
      <c:valAx>
        <c:axId val="2093151280"/>
        <c:scaling>
          <c:orientation val="minMax"/>
          <c:max val="30"/>
        </c:scaling>
        <c:delete val="0"/>
        <c:axPos val="l"/>
        <c:title>
          <c:tx>
            <c:rich>
              <a:bodyPr rot="0" spcFirstLastPara="1" vertOverflow="ellipsis" wrap="square" anchor="ctr" anchorCtr="1"/>
              <a:lstStyle/>
              <a:p>
                <a:pPr>
                  <a:defRPr sz="1600" b="0" i="0" u="none" strike="noStrike" kern="1200" baseline="0">
                    <a:solidFill>
                      <a:schemeClr val="tx1"/>
                    </a:solidFill>
                    <a:latin typeface="+mn-ea"/>
                    <a:ea typeface="+mn-ea"/>
                    <a:cs typeface="+mn-cs"/>
                  </a:defRPr>
                </a:pPr>
                <a:r>
                  <a:rPr lang="ja-JP" altLang="en-US"/>
                  <a:t>（人）</a:t>
                </a:r>
              </a:p>
            </c:rich>
          </c:tx>
          <c:layout>
            <c:manualLayout>
              <c:xMode val="edge"/>
              <c:yMode val="edge"/>
              <c:x val="2.2206671372319697E-3"/>
              <c:y val="7.4887462152881765E-2"/>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ea"/>
                  <a:ea typeface="+mn-ea"/>
                  <a:cs typeface="+mn-cs"/>
                </a:defRPr>
              </a:pPr>
              <a:endParaRPr lang="ja-JP"/>
            </a:p>
          </c:txPr>
        </c:title>
        <c:numFmt formatCode="#,##0_);[Red]\(#,##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crossAx val="1983422703"/>
        <c:crosses val="autoZero"/>
        <c:crossBetween val="between"/>
        <c:majorUnit val="10"/>
      </c:valAx>
      <c:spPr>
        <a:solidFill>
          <a:schemeClr val="bg1"/>
        </a:solidFill>
        <a:ln>
          <a:noFill/>
        </a:ln>
        <a:effectLst/>
      </c:spPr>
    </c:plotArea>
    <c:legend>
      <c:legendPos val="r"/>
      <c:legendEntry>
        <c:idx val="0"/>
        <c:delete val="1"/>
      </c:legendEntry>
      <c:layout>
        <c:manualLayout>
          <c:xMode val="edge"/>
          <c:yMode val="edge"/>
          <c:x val="0.88615152931379082"/>
          <c:y val="0.25816932118464181"/>
          <c:w val="0.10560293731436055"/>
          <c:h val="0.50566008823541087"/>
        </c:manualLayout>
      </c:layout>
      <c:overlay val="0"/>
      <c:spPr>
        <a:noFill/>
        <a:ln w="12700">
          <a:solidFill>
            <a:schemeClr val="tx1"/>
          </a:solidFill>
        </a:ln>
        <a:effectLst/>
      </c:spPr>
      <c:txPr>
        <a:bodyPr rot="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chemeClr val="tx1"/>
          </a:solidFill>
          <a:latin typeface="+mn-ea"/>
          <a:ea typeface="+mn-ea"/>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r>
              <a:rPr lang="ja-JP" altLang="en-US" sz="2000" b="1" u="sng"/>
              <a:t>組別人口（割合）</a:t>
            </a:r>
            <a:endParaRPr lang="ja-JP" sz="2000" b="1" u="sng"/>
          </a:p>
        </c:rich>
      </c:tx>
      <c:layout>
        <c:manualLayout>
          <c:xMode val="edge"/>
          <c:yMode val="edge"/>
          <c:x val="0.44296839417804751"/>
          <c:y val="2.3827649172575502E-2"/>
        </c:manualLayout>
      </c:layout>
      <c:overlay val="0"/>
      <c:spPr>
        <a:noFill/>
        <a:ln>
          <a:noFill/>
        </a:ln>
        <a:effectLst/>
      </c:spPr>
      <c:txPr>
        <a:bodyPr rot="0" spcFirstLastPara="1" vertOverflow="ellipsis" vert="horz" wrap="square" anchor="ctr" anchorCtr="1"/>
        <a:lstStyle/>
        <a:p>
          <a:pPr>
            <a:defRPr sz="2000" b="1" i="0" u="sng"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3.8724952704507896E-2"/>
          <c:y val="0.15459646846734773"/>
          <c:w val="0.83042892896689413"/>
          <c:h val="0.60782611657663999"/>
        </c:manualLayout>
      </c:layout>
      <c:barChart>
        <c:barDir val="col"/>
        <c:grouping val="percentStacked"/>
        <c:varyColors val="0"/>
        <c:ser>
          <c:idx val="0"/>
          <c:order val="0"/>
          <c:tx>
            <c:strRef>
              <c:f>集落マップ!$E$17</c:f>
              <c:strCache>
                <c:ptCount val="1"/>
                <c:pt idx="0">
                  <c:v>18歳未満</c:v>
                </c:pt>
              </c:strCache>
            </c:strRef>
          </c:tx>
          <c:spPr>
            <a:solidFill>
              <a:schemeClr val="accent6">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集落マップ!$B$55:$D$74</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集落マップ!$E$55:$E$74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3C0C-8948-8522-310239C34785}"/>
            </c:ext>
          </c:extLst>
        </c:ser>
        <c:ser>
          <c:idx val="1"/>
          <c:order val="1"/>
          <c:tx>
            <c:strRef>
              <c:f>集落マップ!$F$17</c:f>
              <c:strCache>
                <c:ptCount val="1"/>
                <c:pt idx="0">
                  <c:v>18歳～64歳（男）</c:v>
                </c:pt>
              </c:strCache>
            </c:strRef>
          </c:tx>
          <c:spPr>
            <a:solidFill>
              <a:schemeClr val="accent5">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集落マップ!$B$55:$D$74</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集落マップ!$F$55:$F$74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3C0C-8948-8522-310239C34785}"/>
            </c:ext>
          </c:extLst>
        </c:ser>
        <c:ser>
          <c:idx val="2"/>
          <c:order val="2"/>
          <c:tx>
            <c:strRef>
              <c:f>集落マップ!$G$17</c:f>
              <c:strCache>
                <c:ptCount val="1"/>
                <c:pt idx="0">
                  <c:v>18歳～64歳（女）</c:v>
                </c:pt>
              </c:strCache>
            </c:strRef>
          </c:tx>
          <c:spPr>
            <a:solidFill>
              <a:srgbClr val="FFD5D8"/>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集落マップ!$B$55:$D$74</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集落マップ!$G$55:$G$74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3C0C-8948-8522-310239C34785}"/>
            </c:ext>
          </c:extLst>
        </c:ser>
        <c:ser>
          <c:idx val="3"/>
          <c:order val="3"/>
          <c:tx>
            <c:strRef>
              <c:f>集落マップ!$H$17</c:f>
              <c:strCache>
                <c:ptCount val="1"/>
                <c:pt idx="0">
                  <c:v>65歳～74歳</c:v>
                </c:pt>
              </c:strCache>
            </c:strRef>
          </c:tx>
          <c:spPr>
            <a:solidFill>
              <a:srgbClr val="EEDEFF"/>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集落マップ!$B$55:$D$74</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集落マップ!$H$55:$H$74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3C0C-8948-8522-310239C34785}"/>
            </c:ext>
          </c:extLst>
        </c:ser>
        <c:ser>
          <c:idx val="4"/>
          <c:order val="4"/>
          <c:tx>
            <c:strRef>
              <c:f>集落マップ!$I$17</c:f>
              <c:strCache>
                <c:ptCount val="1"/>
                <c:pt idx="0">
                  <c:v>75歳以上</c:v>
                </c:pt>
              </c:strCache>
            </c:strRef>
          </c:tx>
          <c:spPr>
            <a:solidFill>
              <a:schemeClr val="accent4">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集落マップ!$B$55:$D$74</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集落マップ!$I$55:$I$74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3C0C-8948-8522-310239C34785}"/>
            </c:ext>
          </c:extLst>
        </c:ser>
        <c:ser>
          <c:idx val="5"/>
          <c:order val="5"/>
          <c:tx>
            <c:strRef>
              <c:f>集落マップ!$J$17</c:f>
              <c:strCache>
                <c:ptCount val="1"/>
                <c:pt idx="0">
                  <c:v>不明</c:v>
                </c:pt>
              </c:strCache>
            </c:strRef>
          </c:tx>
          <c:spPr>
            <a:solidFill>
              <a:schemeClr val="bg1">
                <a:lumMod val="85000"/>
              </a:schemeClr>
            </a:solidFill>
            <a:ln w="63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集落マップ!$B$55:$D$74</c:f>
              <c:multiLvlStrCache>
                <c:ptCount val="20"/>
                <c:lvl>
                  <c:pt idx="0">
                    <c:v>現在</c:v>
                  </c:pt>
                  <c:pt idx="1">
                    <c:v>10年後</c:v>
                  </c:pt>
                  <c:pt idx="2">
                    <c:v>現在</c:v>
                  </c:pt>
                  <c:pt idx="3">
                    <c:v>10年後</c:v>
                  </c:pt>
                  <c:pt idx="4">
                    <c:v>現在</c:v>
                  </c:pt>
                  <c:pt idx="5">
                    <c:v>10年後</c:v>
                  </c:pt>
                  <c:pt idx="6">
                    <c:v>現在</c:v>
                  </c:pt>
                  <c:pt idx="7">
                    <c:v>10年後</c:v>
                  </c:pt>
                  <c:pt idx="8">
                    <c:v>現在</c:v>
                  </c:pt>
                  <c:pt idx="9">
                    <c:v>10年後</c:v>
                  </c:pt>
                  <c:pt idx="10">
                    <c:v>現在</c:v>
                  </c:pt>
                  <c:pt idx="11">
                    <c:v>10年後</c:v>
                  </c:pt>
                  <c:pt idx="12">
                    <c:v>現在</c:v>
                  </c:pt>
                  <c:pt idx="13">
                    <c:v>10年後</c:v>
                  </c:pt>
                  <c:pt idx="14">
                    <c:v>現在</c:v>
                  </c:pt>
                  <c:pt idx="15">
                    <c:v>10年後</c:v>
                  </c:pt>
                  <c:pt idx="16">
                    <c:v>現在</c:v>
                  </c:pt>
                  <c:pt idx="17">
                    <c:v>10年後</c:v>
                  </c:pt>
                  <c:pt idx="18">
                    <c:v>現在</c:v>
                  </c:pt>
                  <c:pt idx="19">
                    <c:v>10年後</c:v>
                  </c:pt>
                </c:lvl>
                <c:lvl>
                  <c:pt idx="0">
                    <c:v>1組</c:v>
                  </c:pt>
                  <c:pt idx="2">
                    <c:v>2組</c:v>
                  </c:pt>
                  <c:pt idx="4">
                    <c:v>3組</c:v>
                  </c:pt>
                  <c:pt idx="6">
                    <c:v>4組</c:v>
                  </c:pt>
                  <c:pt idx="8">
                    <c:v>5組</c:v>
                  </c:pt>
                  <c:pt idx="10">
                    <c:v>6組</c:v>
                  </c:pt>
                  <c:pt idx="12">
                    <c:v>7組</c:v>
                  </c:pt>
                  <c:pt idx="14">
                    <c:v>8組</c:v>
                  </c:pt>
                  <c:pt idx="16">
                    <c:v>9組</c:v>
                  </c:pt>
                  <c:pt idx="18">
                    <c:v>10組</c:v>
                  </c:pt>
                </c:lvl>
              </c:multiLvlStrCache>
            </c:multiLvlStrRef>
          </c:cat>
          <c:val>
            <c:numRef>
              <c:f>集落マップ!$J$55:$J$74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5-3C0C-8948-8522-310239C34785}"/>
            </c:ext>
          </c:extLst>
        </c:ser>
        <c:dLbls>
          <c:dLblPos val="ctr"/>
          <c:showLegendKey val="0"/>
          <c:showVal val="1"/>
          <c:showCatName val="0"/>
          <c:showSerName val="0"/>
          <c:showPercent val="0"/>
          <c:showBubbleSize val="0"/>
        </c:dLbls>
        <c:gapWidth val="40"/>
        <c:overlap val="100"/>
        <c:axId val="1983422703"/>
        <c:axId val="2093151280"/>
      </c:barChart>
      <c:catAx>
        <c:axId val="19834227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crossAx val="2093151280"/>
        <c:crosses val="autoZero"/>
        <c:auto val="1"/>
        <c:lblAlgn val="ctr"/>
        <c:lblOffset val="100"/>
        <c:noMultiLvlLbl val="0"/>
      </c:catAx>
      <c:valAx>
        <c:axId val="2093151280"/>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crossAx val="1983422703"/>
        <c:crosses val="autoZero"/>
        <c:crossBetween val="between"/>
        <c:majorUnit val="0.2"/>
      </c:valAx>
      <c:spPr>
        <a:solidFill>
          <a:schemeClr val="bg1"/>
        </a:solidFill>
        <a:ln>
          <a:noFill/>
        </a:ln>
        <a:effectLst/>
      </c:spPr>
    </c:plotArea>
    <c:legend>
      <c:legendPos val="r"/>
      <c:layout>
        <c:manualLayout>
          <c:xMode val="edge"/>
          <c:yMode val="edge"/>
          <c:x val="0.88615152931379082"/>
          <c:y val="0.25816932118464181"/>
          <c:w val="0.10533410721749518"/>
          <c:h val="0.5075742687030238"/>
        </c:manualLayout>
      </c:layout>
      <c:overlay val="0"/>
      <c:spPr>
        <a:noFill/>
        <a:ln w="12700">
          <a:solidFill>
            <a:schemeClr val="tx1"/>
          </a:solidFill>
        </a:ln>
        <a:effectLst/>
      </c:spPr>
      <c:txPr>
        <a:bodyPr rot="0" spcFirstLastPara="1" vertOverflow="ellipsis" vert="horz" wrap="square" anchor="ctr" anchorCtr="1"/>
        <a:lstStyle/>
        <a:p>
          <a:pPr>
            <a:defRPr sz="1600" b="0" i="0" u="none" strike="noStrike" kern="1200" baseline="0">
              <a:solidFill>
                <a:schemeClr val="tx1"/>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chemeClr val="tx1"/>
          </a:solidFill>
          <a:latin typeface="+mn-ea"/>
          <a:ea typeface="+mn-ea"/>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【記入方法・例】概要版1!$E$61</c:f>
              <c:numCache>
                <c:formatCode>0.0</c:formatCode>
                <c:ptCount val="1"/>
                <c:pt idx="0">
                  <c:v>4</c:v>
                </c:pt>
              </c:numCache>
            </c:numRef>
          </c:val>
          <c:extLst>
            <c:ext xmlns:c16="http://schemas.microsoft.com/office/drawing/2014/chart" uri="{C3380CC4-5D6E-409C-BE32-E72D297353CC}">
              <c16:uniqueId val="{00000000-FC13-BD41-9131-6E4017402D7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【記入方法・例】概要版1!$F$61</c:f>
              <c:numCache>
                <c:formatCode>0.0</c:formatCode>
                <c:ptCount val="1"/>
                <c:pt idx="0">
                  <c:v>5.2999999999999972</c:v>
                </c:pt>
              </c:numCache>
            </c:numRef>
          </c:val>
          <c:extLst>
            <c:ext xmlns:c16="http://schemas.microsoft.com/office/drawing/2014/chart" uri="{C3380CC4-5D6E-409C-BE32-E72D297353CC}">
              <c16:uniqueId val="{00000000-3C24-DE42-B63C-75B0828E23D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【記入方法・例】概要版1!$D$62</c:f>
              <c:numCache>
                <c:formatCode>0.0</c:formatCode>
                <c:ptCount val="1"/>
                <c:pt idx="0">
                  <c:v>0</c:v>
                </c:pt>
              </c:numCache>
            </c:numRef>
          </c:val>
          <c:extLst>
            <c:ext xmlns:c16="http://schemas.microsoft.com/office/drawing/2014/chart" uri="{C3380CC4-5D6E-409C-BE32-E72D297353CC}">
              <c16:uniqueId val="{00000000-F0F1-1243-8022-5F942370722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【記入方法・例】概要版1!$E$62</c:f>
              <c:numCache>
                <c:formatCode>0.0</c:formatCode>
                <c:ptCount val="1"/>
                <c:pt idx="0">
                  <c:v>3</c:v>
                </c:pt>
              </c:numCache>
            </c:numRef>
          </c:val>
          <c:extLst>
            <c:ext xmlns:c16="http://schemas.microsoft.com/office/drawing/2014/chart" uri="{C3380CC4-5D6E-409C-BE32-E72D297353CC}">
              <c16:uniqueId val="{00000000-3F64-B648-BA05-CA2E24D21F8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【記入方法・例】概要版1!$F$62</c:f>
              <c:numCache>
                <c:formatCode>0.0</c:formatCode>
                <c:ptCount val="1"/>
                <c:pt idx="0">
                  <c:v>2.5</c:v>
                </c:pt>
              </c:numCache>
            </c:numRef>
          </c:val>
          <c:extLst>
            <c:ext xmlns:c16="http://schemas.microsoft.com/office/drawing/2014/chart" uri="{C3380CC4-5D6E-409C-BE32-E72D297353CC}">
              <c16:uniqueId val="{00000000-B991-3048-AE8F-877B8D259DE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【記入方法・例】概要版1!$D$66</c:f>
              <c:numCache>
                <c:formatCode>0.0</c:formatCode>
                <c:ptCount val="1"/>
                <c:pt idx="0">
                  <c:v>0</c:v>
                </c:pt>
              </c:numCache>
            </c:numRef>
          </c:val>
          <c:extLst>
            <c:ext xmlns:c16="http://schemas.microsoft.com/office/drawing/2014/chart" uri="{C3380CC4-5D6E-409C-BE32-E72D297353CC}">
              <c16:uniqueId val="{00000000-25A4-574B-BEB4-EE1F7E38A0F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【記入方法・例】概要版1!$E$66</c:f>
              <c:numCache>
                <c:formatCode>0.0</c:formatCode>
                <c:ptCount val="1"/>
                <c:pt idx="0">
                  <c:v>2</c:v>
                </c:pt>
              </c:numCache>
            </c:numRef>
          </c:val>
          <c:extLst>
            <c:ext xmlns:c16="http://schemas.microsoft.com/office/drawing/2014/chart" uri="{C3380CC4-5D6E-409C-BE32-E72D297353CC}">
              <c16:uniqueId val="{00000000-F3DA-614C-9090-584E987BC44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【記入方法・例】概要版1!$F$66</c:f>
              <c:numCache>
                <c:formatCode>0.0</c:formatCode>
                <c:ptCount val="1"/>
                <c:pt idx="0">
                  <c:v>6.3000000000000007</c:v>
                </c:pt>
              </c:numCache>
            </c:numRef>
          </c:val>
          <c:extLst>
            <c:ext xmlns:c16="http://schemas.microsoft.com/office/drawing/2014/chart" uri="{C3380CC4-5D6E-409C-BE32-E72D297353CC}">
              <c16:uniqueId val="{00000000-5682-1E48-B862-CE5E8500A0B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【記入方法・例】概要版1!$E$54</c:f>
              <c:numCache>
                <c:formatCode>0.0</c:formatCode>
                <c:ptCount val="1"/>
                <c:pt idx="0">
                  <c:v>6</c:v>
                </c:pt>
              </c:numCache>
            </c:numRef>
          </c:val>
          <c:extLst>
            <c:ext xmlns:c16="http://schemas.microsoft.com/office/drawing/2014/chart" uri="{C3380CC4-5D6E-409C-BE32-E72D297353CC}">
              <c16:uniqueId val="{00000000-B773-6645-981E-D01C5960BE3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【記入方法・例】概要版1!$D$67</c:f>
              <c:numCache>
                <c:formatCode>0.0</c:formatCode>
                <c:ptCount val="1"/>
                <c:pt idx="0">
                  <c:v>0</c:v>
                </c:pt>
              </c:numCache>
            </c:numRef>
          </c:val>
          <c:extLst>
            <c:ext xmlns:c16="http://schemas.microsoft.com/office/drawing/2014/chart" uri="{C3380CC4-5D6E-409C-BE32-E72D297353CC}">
              <c16:uniqueId val="{00000000-8910-A748-A806-C4A7E1D078E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【記入方法・例】概要版1!$E$67</c:f>
              <c:numCache>
                <c:formatCode>0.0</c:formatCode>
                <c:ptCount val="1"/>
                <c:pt idx="0">
                  <c:v>2</c:v>
                </c:pt>
              </c:numCache>
            </c:numRef>
          </c:val>
          <c:extLst>
            <c:ext xmlns:c16="http://schemas.microsoft.com/office/drawing/2014/chart" uri="{C3380CC4-5D6E-409C-BE32-E72D297353CC}">
              <c16:uniqueId val="{00000000-5154-FD40-89B2-06B0A370A29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【記入方法・例】概要版1!$F$67</c:f>
              <c:numCache>
                <c:formatCode>0.0</c:formatCode>
                <c:ptCount val="1"/>
                <c:pt idx="0">
                  <c:v>7</c:v>
                </c:pt>
              </c:numCache>
            </c:numRef>
          </c:val>
          <c:extLst>
            <c:ext xmlns:c16="http://schemas.microsoft.com/office/drawing/2014/chart" uri="{C3380CC4-5D6E-409C-BE32-E72D297353CC}">
              <c16:uniqueId val="{00000000-0FF1-9746-B34E-0386C79D201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【記入方法・例】概要版1!$D$68</c:f>
              <c:numCache>
                <c:formatCode>0.0</c:formatCode>
                <c:ptCount val="1"/>
                <c:pt idx="0">
                  <c:v>0</c:v>
                </c:pt>
              </c:numCache>
            </c:numRef>
          </c:val>
          <c:extLst>
            <c:ext xmlns:c16="http://schemas.microsoft.com/office/drawing/2014/chart" uri="{C3380CC4-5D6E-409C-BE32-E72D297353CC}">
              <c16:uniqueId val="{00000000-6C71-F649-8292-902845A2F26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【記入方法・例】概要版1!$E$68</c:f>
              <c:numCache>
                <c:formatCode>0.0</c:formatCode>
                <c:ptCount val="1"/>
                <c:pt idx="0">
                  <c:v>0</c:v>
                </c:pt>
              </c:numCache>
            </c:numRef>
          </c:val>
          <c:extLst>
            <c:ext xmlns:c16="http://schemas.microsoft.com/office/drawing/2014/chart" uri="{C3380CC4-5D6E-409C-BE32-E72D297353CC}">
              <c16:uniqueId val="{00000000-E220-9B42-8D91-BFD7BA304FF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【記入方法・例】概要版1!$F$68</c:f>
              <c:numCache>
                <c:formatCode>0.0</c:formatCode>
                <c:ptCount val="1"/>
                <c:pt idx="0">
                  <c:v>6</c:v>
                </c:pt>
              </c:numCache>
            </c:numRef>
          </c:val>
          <c:extLst>
            <c:ext xmlns:c16="http://schemas.microsoft.com/office/drawing/2014/chart" uri="{C3380CC4-5D6E-409C-BE32-E72D297353CC}">
              <c16:uniqueId val="{00000000-AE13-4349-AC73-5887624D5F4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【記入方法・例】概要版1!$M$59</c:f>
              <c:numCache>
                <c:formatCode>0.0</c:formatCode>
                <c:ptCount val="1"/>
                <c:pt idx="0">
                  <c:v>3</c:v>
                </c:pt>
              </c:numCache>
            </c:numRef>
          </c:val>
          <c:extLst>
            <c:ext xmlns:c16="http://schemas.microsoft.com/office/drawing/2014/chart" uri="{C3380CC4-5D6E-409C-BE32-E72D297353CC}">
              <c16:uniqueId val="{00000000-9F4C-F846-805B-D333FD1A5833}"/>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【記入方法・例】概要版1!$N$59</c:f>
              <c:numCache>
                <c:formatCode>0.0</c:formatCode>
                <c:ptCount val="1"/>
                <c:pt idx="0">
                  <c:v>2</c:v>
                </c:pt>
              </c:numCache>
            </c:numRef>
          </c:val>
          <c:extLst>
            <c:ext xmlns:c16="http://schemas.microsoft.com/office/drawing/2014/chart" uri="{C3380CC4-5D6E-409C-BE32-E72D297353CC}">
              <c16:uniqueId val="{00000000-5F50-D344-892D-B97716DCC2E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【記入方法・例】概要版1!$O$59</c:f>
              <c:numCache>
                <c:formatCode>0.0</c:formatCode>
                <c:ptCount val="1"/>
                <c:pt idx="0">
                  <c:v>5.8000000000000114</c:v>
                </c:pt>
              </c:numCache>
            </c:numRef>
          </c:val>
          <c:extLst>
            <c:ext xmlns:c16="http://schemas.microsoft.com/office/drawing/2014/chart" uri="{C3380CC4-5D6E-409C-BE32-E72D297353CC}">
              <c16:uniqueId val="{00000000-ACC0-1847-A7DC-6936B795E90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【記入方法・例】概要版1!$M$60</c:f>
              <c:numCache>
                <c:formatCode>0.0</c:formatCode>
                <c:ptCount val="1"/>
                <c:pt idx="0">
                  <c:v>0</c:v>
                </c:pt>
              </c:numCache>
            </c:numRef>
          </c:val>
          <c:extLst>
            <c:ext xmlns:c16="http://schemas.microsoft.com/office/drawing/2014/chart" uri="{C3380CC4-5D6E-409C-BE32-E72D297353CC}">
              <c16:uniqueId val="{00000000-FD13-9946-9DD0-DE1300F7E87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【記入方法・例】概要版1!$D$55</c:f>
              <c:numCache>
                <c:formatCode>0.0</c:formatCode>
                <c:ptCount val="1"/>
                <c:pt idx="0">
                  <c:v>1</c:v>
                </c:pt>
              </c:numCache>
            </c:numRef>
          </c:val>
          <c:extLst>
            <c:ext xmlns:c16="http://schemas.microsoft.com/office/drawing/2014/chart" uri="{C3380CC4-5D6E-409C-BE32-E72D297353CC}">
              <c16:uniqueId val="{00000000-C2CB-D54F-90C2-74DC07DECED7}"/>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【記入方法・例】概要版1!$N$60</c:f>
              <c:numCache>
                <c:formatCode>0.0</c:formatCode>
                <c:ptCount val="1"/>
                <c:pt idx="0">
                  <c:v>3</c:v>
                </c:pt>
              </c:numCache>
            </c:numRef>
          </c:val>
          <c:extLst>
            <c:ext xmlns:c16="http://schemas.microsoft.com/office/drawing/2014/chart" uri="{C3380CC4-5D6E-409C-BE32-E72D297353CC}">
              <c16:uniqueId val="{00000000-6A82-3F46-B528-A93EEBDCFF3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【記入方法・例】概要版1!$O$60</c:f>
              <c:numCache>
                <c:formatCode>0.0</c:formatCode>
                <c:ptCount val="1"/>
                <c:pt idx="0">
                  <c:v>4.7999999999999972</c:v>
                </c:pt>
              </c:numCache>
            </c:numRef>
          </c:val>
          <c:extLst>
            <c:ext xmlns:c16="http://schemas.microsoft.com/office/drawing/2014/chart" uri="{C3380CC4-5D6E-409C-BE32-E72D297353CC}">
              <c16:uniqueId val="{00000000-E1AA-1F46-A1BE-914D69CB465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【記入方法・例】概要版1!$M$61</c:f>
              <c:numCache>
                <c:formatCode>0.0</c:formatCode>
                <c:ptCount val="1"/>
                <c:pt idx="0">
                  <c:v>0</c:v>
                </c:pt>
              </c:numCache>
            </c:numRef>
          </c:val>
          <c:extLst>
            <c:ext xmlns:c16="http://schemas.microsoft.com/office/drawing/2014/chart" uri="{C3380CC4-5D6E-409C-BE32-E72D297353CC}">
              <c16:uniqueId val="{00000000-1545-C749-AFC4-9E615C02273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【記入方法・例】概要版1!$N$61</c:f>
              <c:numCache>
                <c:formatCode>0.0</c:formatCode>
                <c:ptCount val="1"/>
                <c:pt idx="0">
                  <c:v>2</c:v>
                </c:pt>
              </c:numCache>
            </c:numRef>
          </c:val>
          <c:extLst>
            <c:ext xmlns:c16="http://schemas.microsoft.com/office/drawing/2014/chart" uri="{C3380CC4-5D6E-409C-BE32-E72D297353CC}">
              <c16:uniqueId val="{00000000-0BC3-B442-9FC3-A7C1748C99C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【記入方法・例】概要版1!$O$61</c:f>
              <c:numCache>
                <c:formatCode>0.0</c:formatCode>
                <c:ptCount val="1"/>
                <c:pt idx="0">
                  <c:v>3.3999999999999986</c:v>
                </c:pt>
              </c:numCache>
            </c:numRef>
          </c:val>
          <c:extLst>
            <c:ext xmlns:c16="http://schemas.microsoft.com/office/drawing/2014/chart" uri="{C3380CC4-5D6E-409C-BE32-E72D297353CC}">
              <c16:uniqueId val="{00000000-79A1-F044-AD16-678347BE09E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【記入方法・例】概要版1!$M$62</c:f>
              <c:numCache>
                <c:formatCode>0.0</c:formatCode>
                <c:ptCount val="1"/>
                <c:pt idx="0">
                  <c:v>1</c:v>
                </c:pt>
              </c:numCache>
            </c:numRef>
          </c:val>
          <c:extLst>
            <c:ext xmlns:c16="http://schemas.microsoft.com/office/drawing/2014/chart" uri="{C3380CC4-5D6E-409C-BE32-E72D297353CC}">
              <c16:uniqueId val="{00000000-C6A9-8947-94AA-80621B0320F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【記入方法・例】概要版1!$N$62</c:f>
              <c:numCache>
                <c:formatCode>0.0</c:formatCode>
                <c:ptCount val="1"/>
                <c:pt idx="0">
                  <c:v>0</c:v>
                </c:pt>
              </c:numCache>
            </c:numRef>
          </c:val>
          <c:extLst>
            <c:ext xmlns:c16="http://schemas.microsoft.com/office/drawing/2014/chart" uri="{C3380CC4-5D6E-409C-BE32-E72D297353CC}">
              <c16:uniqueId val="{00000000-D0E2-1C48-838D-565B2F9B98B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【記入方法・例】概要版1!$O$62</c:f>
              <c:numCache>
                <c:formatCode>0.0</c:formatCode>
                <c:ptCount val="1"/>
                <c:pt idx="0">
                  <c:v>1.6000000000000014</c:v>
                </c:pt>
              </c:numCache>
            </c:numRef>
          </c:val>
          <c:extLst>
            <c:ext xmlns:c16="http://schemas.microsoft.com/office/drawing/2014/chart" uri="{C3380CC4-5D6E-409C-BE32-E72D297353CC}">
              <c16:uniqueId val="{00000000-F40C-E84F-8769-38609E6B4683}"/>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【記入方法・例】概要版1!$M$63</c:f>
              <c:numCache>
                <c:formatCode>0.0</c:formatCode>
                <c:ptCount val="1"/>
                <c:pt idx="0">
                  <c:v>0</c:v>
                </c:pt>
              </c:numCache>
            </c:numRef>
          </c:val>
          <c:extLst>
            <c:ext xmlns:c16="http://schemas.microsoft.com/office/drawing/2014/chart" uri="{C3380CC4-5D6E-409C-BE32-E72D297353CC}">
              <c16:uniqueId val="{00000000-56A8-3248-9244-9CC54F0C6DF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【記入方法・例】概要版1!$N$63</c:f>
              <c:numCache>
                <c:formatCode>0.0</c:formatCode>
                <c:ptCount val="1"/>
                <c:pt idx="0">
                  <c:v>0</c:v>
                </c:pt>
              </c:numCache>
            </c:numRef>
          </c:val>
          <c:extLst>
            <c:ext xmlns:c16="http://schemas.microsoft.com/office/drawing/2014/chart" uri="{C3380CC4-5D6E-409C-BE32-E72D297353CC}">
              <c16:uniqueId val="{00000000-B60E-F74A-B87E-4ADFE3EBCE2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【記入方法・例】概要版1!$E$55</c:f>
              <c:numCache>
                <c:formatCode>0.0</c:formatCode>
                <c:ptCount val="1"/>
                <c:pt idx="0">
                  <c:v>3.9000000000000004</c:v>
                </c:pt>
              </c:numCache>
            </c:numRef>
          </c:val>
          <c:extLst>
            <c:ext xmlns:c16="http://schemas.microsoft.com/office/drawing/2014/chart" uri="{C3380CC4-5D6E-409C-BE32-E72D297353CC}">
              <c16:uniqueId val="{00000000-3E89-624A-A4C1-7E362C073228}"/>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【記入方法・例】概要版1!$O$63</c:f>
              <c:numCache>
                <c:formatCode>0.0</c:formatCode>
                <c:ptCount val="1"/>
                <c:pt idx="0">
                  <c:v>9.6</c:v>
                </c:pt>
              </c:numCache>
            </c:numRef>
          </c:val>
          <c:extLst>
            <c:ext xmlns:c16="http://schemas.microsoft.com/office/drawing/2014/chart" uri="{C3380CC4-5D6E-409C-BE32-E72D297353CC}">
              <c16:uniqueId val="{00000000-0A40-DC46-AA48-98E939D19EC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【記入方法・例】概要版1!$M$64</c:f>
              <c:numCache>
                <c:formatCode>0.0</c:formatCode>
                <c:ptCount val="1"/>
                <c:pt idx="0">
                  <c:v>0</c:v>
                </c:pt>
              </c:numCache>
            </c:numRef>
          </c:val>
          <c:extLst>
            <c:ext xmlns:c16="http://schemas.microsoft.com/office/drawing/2014/chart" uri="{C3380CC4-5D6E-409C-BE32-E72D297353CC}">
              <c16:uniqueId val="{00000000-05DC-C04C-87A4-4AF9010B388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【記入方法・例】概要版1!$N$64</c:f>
              <c:numCache>
                <c:formatCode>0.0</c:formatCode>
                <c:ptCount val="1"/>
                <c:pt idx="0">
                  <c:v>0</c:v>
                </c:pt>
              </c:numCache>
            </c:numRef>
          </c:val>
          <c:extLst>
            <c:ext xmlns:c16="http://schemas.microsoft.com/office/drawing/2014/chart" uri="{C3380CC4-5D6E-409C-BE32-E72D297353CC}">
              <c16:uniqueId val="{00000000-9254-8542-BC4F-F7724C36966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【記入方法・例】概要版1!$O$64</c:f>
              <c:numCache>
                <c:formatCode>0.0</c:formatCode>
                <c:ptCount val="1"/>
                <c:pt idx="0">
                  <c:v>6</c:v>
                </c:pt>
              </c:numCache>
            </c:numRef>
          </c:val>
          <c:extLst>
            <c:ext xmlns:c16="http://schemas.microsoft.com/office/drawing/2014/chart" uri="{C3380CC4-5D6E-409C-BE32-E72D297353CC}">
              <c16:uniqueId val="{00000000-209E-1B40-B718-CD88AFDDDFC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【記入方法・例】概要版1!$M$65</c:f>
              <c:numCache>
                <c:formatCode>0.0</c:formatCode>
                <c:ptCount val="1"/>
                <c:pt idx="0">
                  <c:v>0</c:v>
                </c:pt>
              </c:numCache>
            </c:numRef>
          </c:val>
          <c:extLst>
            <c:ext xmlns:c16="http://schemas.microsoft.com/office/drawing/2014/chart" uri="{C3380CC4-5D6E-409C-BE32-E72D297353CC}">
              <c16:uniqueId val="{00000000-6B5D-C541-9983-6273A1CBEA8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【記入方法・例】概要版1!$N$65</c:f>
              <c:numCache>
                <c:formatCode>0.0</c:formatCode>
                <c:ptCount val="1"/>
                <c:pt idx="0">
                  <c:v>0</c:v>
                </c:pt>
              </c:numCache>
            </c:numRef>
          </c:val>
          <c:extLst>
            <c:ext xmlns:c16="http://schemas.microsoft.com/office/drawing/2014/chart" uri="{C3380CC4-5D6E-409C-BE32-E72D297353CC}">
              <c16:uniqueId val="{00000000-9814-584C-85D7-753FC4EF5B1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【記入方法・例】概要版1!$O$65</c:f>
              <c:numCache>
                <c:formatCode>0.0</c:formatCode>
                <c:ptCount val="1"/>
                <c:pt idx="0">
                  <c:v>0</c:v>
                </c:pt>
              </c:numCache>
            </c:numRef>
          </c:val>
          <c:extLst>
            <c:ext xmlns:c16="http://schemas.microsoft.com/office/drawing/2014/chart" uri="{C3380CC4-5D6E-409C-BE32-E72D297353CC}">
              <c16:uniqueId val="{00000000-ED21-CA4C-A83C-26F09471BCD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【記入方法・例】概要版1!$M$66</c:f>
              <c:numCache>
                <c:formatCode>0.0</c:formatCode>
                <c:ptCount val="1"/>
                <c:pt idx="0">
                  <c:v>0</c:v>
                </c:pt>
              </c:numCache>
            </c:numRef>
          </c:val>
          <c:extLst>
            <c:ext xmlns:c16="http://schemas.microsoft.com/office/drawing/2014/chart" uri="{C3380CC4-5D6E-409C-BE32-E72D297353CC}">
              <c16:uniqueId val="{00000000-8A05-BF49-8C41-22D630F55A3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【記入方法・例】概要版1!$N$66</c:f>
              <c:numCache>
                <c:formatCode>0.0</c:formatCode>
                <c:ptCount val="1"/>
                <c:pt idx="0">
                  <c:v>0</c:v>
                </c:pt>
              </c:numCache>
            </c:numRef>
          </c:val>
          <c:extLst>
            <c:ext xmlns:c16="http://schemas.microsoft.com/office/drawing/2014/chart" uri="{C3380CC4-5D6E-409C-BE32-E72D297353CC}">
              <c16:uniqueId val="{00000000-FA20-5143-8332-3B4A7FC7FED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【記入方法・例】概要版1!$O$66</c:f>
              <c:numCache>
                <c:formatCode>0.0</c:formatCode>
                <c:ptCount val="1"/>
                <c:pt idx="0">
                  <c:v>0</c:v>
                </c:pt>
              </c:numCache>
            </c:numRef>
          </c:val>
          <c:extLst>
            <c:ext xmlns:c16="http://schemas.microsoft.com/office/drawing/2014/chart" uri="{C3380CC4-5D6E-409C-BE32-E72D297353CC}">
              <c16:uniqueId val="{00000000-D266-1846-9D8E-AD10654E3FA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pictureOptions>
              <c:pictureFormat val="stackScale"/>
            </c:pictureOptions>
            <c:extLst>
              <c:ext xmlns:c16="http://schemas.microsoft.com/office/drawing/2014/chart" uri="{C3380CC4-5D6E-409C-BE32-E72D297353CC}">
                <c16:uniqueId val="{00000001-356D-5948-BC00-1E583F832BC2}"/>
              </c:ext>
            </c:extLst>
          </c:dPt>
          <c:val>
            <c:numRef>
              <c:f>【記入方法・例】概要版1!$D$59</c:f>
              <c:numCache>
                <c:formatCode>0.0</c:formatCode>
                <c:ptCount val="1"/>
                <c:pt idx="0">
                  <c:v>0</c:v>
                </c:pt>
              </c:numCache>
            </c:numRef>
          </c:val>
          <c:extLst>
            <c:ext xmlns:c16="http://schemas.microsoft.com/office/drawing/2014/chart" uri="{C3380CC4-5D6E-409C-BE32-E72D297353CC}">
              <c16:uniqueId val="{00000002-356D-5948-BC00-1E583F832BC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【記入方法・例】概要版1!$M$54</c:f>
              <c:numCache>
                <c:formatCode>0.0</c:formatCode>
                <c:ptCount val="1"/>
                <c:pt idx="0">
                  <c:v>2</c:v>
                </c:pt>
              </c:numCache>
            </c:numRef>
          </c:val>
          <c:extLst>
            <c:ext xmlns:c16="http://schemas.microsoft.com/office/drawing/2014/chart" uri="{C3380CC4-5D6E-409C-BE32-E72D297353CC}">
              <c16:uniqueId val="{00000000-4960-7943-AB5D-C7310B159113}"/>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【記入方法・例】概要版1!$N$54</c:f>
              <c:numCache>
                <c:formatCode>0.0</c:formatCode>
                <c:ptCount val="1"/>
                <c:pt idx="0">
                  <c:v>6</c:v>
                </c:pt>
              </c:numCache>
            </c:numRef>
          </c:val>
          <c:extLst>
            <c:ext xmlns:c16="http://schemas.microsoft.com/office/drawing/2014/chart" uri="{C3380CC4-5D6E-409C-BE32-E72D297353CC}">
              <c16:uniqueId val="{00000000-C2D2-7F41-ABA8-5104F8A0FC8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【記入方法・例】概要版1!$N$55</c:f>
              <c:numCache>
                <c:formatCode>0.0</c:formatCode>
                <c:ptCount val="1"/>
                <c:pt idx="0">
                  <c:v>8</c:v>
                </c:pt>
              </c:numCache>
            </c:numRef>
          </c:val>
          <c:extLst>
            <c:ext xmlns:c16="http://schemas.microsoft.com/office/drawing/2014/chart" uri="{C3380CC4-5D6E-409C-BE32-E72D297353CC}">
              <c16:uniqueId val="{00000000-767B-DF4D-9E10-BC0B73C49F18}"/>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【記入方法・例】概要版1!$M$55</c:f>
              <c:numCache>
                <c:formatCode>0.0</c:formatCode>
                <c:ptCount val="1"/>
                <c:pt idx="0">
                  <c:v>3</c:v>
                </c:pt>
              </c:numCache>
            </c:numRef>
          </c:val>
          <c:extLst>
            <c:ext xmlns:c16="http://schemas.microsoft.com/office/drawing/2014/chart" uri="{C3380CC4-5D6E-409C-BE32-E72D297353CC}">
              <c16:uniqueId val="{00000000-2B6A-7544-B8C6-F63E6B2BBEEC}"/>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dPt>
            <c:idx val="0"/>
            <c:invertIfNegative val="0"/>
            <c:bubble3D val="0"/>
            <c:spPr>
              <a:blipFill>
                <a:blip xmlns:r="http://schemas.openxmlformats.org/officeDocument/2006/relationships" r:embed="rId4"/>
                <a:stretch>
                  <a:fillRect/>
                </a:stretch>
              </a:blipFill>
              <a:ln>
                <a:noFill/>
              </a:ln>
              <a:effectLst/>
            </c:spPr>
            <c:pictureOptions>
              <c:pictureFormat val="stackScale"/>
            </c:pictureOptions>
            <c:extLst>
              <c:ext xmlns:c16="http://schemas.microsoft.com/office/drawing/2014/chart" uri="{C3380CC4-5D6E-409C-BE32-E72D297353CC}">
                <c16:uniqueId val="{00000001-9BEC-ED41-8471-9C4706C4D21E}"/>
              </c:ext>
            </c:extLst>
          </c:dPt>
          <c:val>
            <c:numRef>
              <c:f>概要版1!$D$54</c:f>
              <c:numCache>
                <c:formatCode>0.0</c:formatCode>
                <c:ptCount val="1"/>
                <c:pt idx="0">
                  <c:v>0</c:v>
                </c:pt>
              </c:numCache>
            </c:numRef>
          </c:val>
          <c:extLst>
            <c:ext xmlns:c16="http://schemas.microsoft.com/office/drawing/2014/chart" uri="{C3380CC4-5D6E-409C-BE32-E72D297353CC}">
              <c16:uniqueId val="{00000000-9BEC-ED41-8471-9C4706C4D21E}"/>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概要版1!$E$54</c:f>
              <c:numCache>
                <c:formatCode>0.0</c:formatCode>
                <c:ptCount val="1"/>
                <c:pt idx="0">
                  <c:v>0</c:v>
                </c:pt>
              </c:numCache>
            </c:numRef>
          </c:val>
          <c:extLst>
            <c:ext xmlns:c16="http://schemas.microsoft.com/office/drawing/2014/chart" uri="{C3380CC4-5D6E-409C-BE32-E72D297353CC}">
              <c16:uniqueId val="{00000000-B475-4C43-83B3-C987B2727D0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概要版1!$D$55</c:f>
              <c:numCache>
                <c:formatCode>0.0</c:formatCode>
                <c:ptCount val="1"/>
                <c:pt idx="0">
                  <c:v>0</c:v>
                </c:pt>
              </c:numCache>
            </c:numRef>
          </c:val>
          <c:extLst>
            <c:ext xmlns:c16="http://schemas.microsoft.com/office/drawing/2014/chart" uri="{C3380CC4-5D6E-409C-BE32-E72D297353CC}">
              <c16:uniqueId val="{00000002-6407-064B-A9C7-8B50294D4C36}"/>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概要版1!$E$55</c:f>
              <c:numCache>
                <c:formatCode>0.0</c:formatCode>
                <c:ptCount val="1"/>
                <c:pt idx="0">
                  <c:v>0</c:v>
                </c:pt>
              </c:numCache>
            </c:numRef>
          </c:val>
          <c:extLst>
            <c:ext xmlns:c16="http://schemas.microsoft.com/office/drawing/2014/chart" uri="{C3380CC4-5D6E-409C-BE32-E72D297353CC}">
              <c16:uniqueId val="{00000000-B174-6345-A192-1035865C449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pictureOptions>
              <c:pictureFormat val="stackScale"/>
            </c:pictureOptions>
            <c:extLst>
              <c:ext xmlns:c16="http://schemas.microsoft.com/office/drawing/2014/chart" uri="{C3380CC4-5D6E-409C-BE32-E72D297353CC}">
                <c16:uniqueId val="{00000001-6EF0-BC4C-AE6E-669025B96046}"/>
              </c:ext>
            </c:extLst>
          </c:dPt>
          <c:val>
            <c:numRef>
              <c:f>概要版1!$D$59</c:f>
              <c:numCache>
                <c:formatCode>0.0</c:formatCode>
                <c:ptCount val="1"/>
                <c:pt idx="0">
                  <c:v>0</c:v>
                </c:pt>
              </c:numCache>
            </c:numRef>
          </c:val>
          <c:extLst>
            <c:ext xmlns:c16="http://schemas.microsoft.com/office/drawing/2014/chart" uri="{C3380CC4-5D6E-409C-BE32-E72D297353CC}">
              <c16:uniqueId val="{00000000-6EF0-BC4C-AE6E-669025B9604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概要版1!$E$59</c:f>
              <c:numCache>
                <c:formatCode>0.0</c:formatCode>
                <c:ptCount val="1"/>
                <c:pt idx="0">
                  <c:v>0</c:v>
                </c:pt>
              </c:numCache>
            </c:numRef>
          </c:val>
          <c:extLst>
            <c:ext xmlns:c16="http://schemas.microsoft.com/office/drawing/2014/chart" uri="{C3380CC4-5D6E-409C-BE32-E72D297353CC}">
              <c16:uniqueId val="{00000000-FE15-8946-9B40-A16533755CB9}"/>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【記入方法・例】概要版1!$E$59</c:f>
              <c:numCache>
                <c:formatCode>0.0</c:formatCode>
                <c:ptCount val="1"/>
                <c:pt idx="0">
                  <c:v>2</c:v>
                </c:pt>
              </c:numCache>
            </c:numRef>
          </c:val>
          <c:extLst>
            <c:ext xmlns:c16="http://schemas.microsoft.com/office/drawing/2014/chart" uri="{C3380CC4-5D6E-409C-BE32-E72D297353CC}">
              <c16:uniqueId val="{00000000-0B56-1C4A-9D47-01006F9365F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概要版1!$F$59</c:f>
              <c:numCache>
                <c:formatCode>0.0</c:formatCode>
                <c:ptCount val="1"/>
                <c:pt idx="0">
                  <c:v>0</c:v>
                </c:pt>
              </c:numCache>
            </c:numRef>
          </c:val>
          <c:extLst>
            <c:ext xmlns:c16="http://schemas.microsoft.com/office/drawing/2014/chart" uri="{C3380CC4-5D6E-409C-BE32-E72D297353CC}">
              <c16:uniqueId val="{00000000-8A7B-2141-98A2-1EFD9172E4F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概要版1!$D$60</c:f>
              <c:numCache>
                <c:formatCode>0.0</c:formatCode>
                <c:ptCount val="1"/>
                <c:pt idx="0">
                  <c:v>0</c:v>
                </c:pt>
              </c:numCache>
            </c:numRef>
          </c:val>
          <c:extLst>
            <c:ext xmlns:c16="http://schemas.microsoft.com/office/drawing/2014/chart" uri="{C3380CC4-5D6E-409C-BE32-E72D297353CC}">
              <c16:uniqueId val="{00000002-A30C-F146-BBB3-C6D4375413D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概要版1!$E$60</c:f>
              <c:numCache>
                <c:formatCode>0.0</c:formatCode>
                <c:ptCount val="1"/>
                <c:pt idx="0">
                  <c:v>0</c:v>
                </c:pt>
              </c:numCache>
            </c:numRef>
          </c:val>
          <c:extLst>
            <c:ext xmlns:c16="http://schemas.microsoft.com/office/drawing/2014/chart" uri="{C3380CC4-5D6E-409C-BE32-E72D297353CC}">
              <c16:uniqueId val="{00000000-6259-0242-BFCC-2E3B6E9D379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概要版1!$F$60</c:f>
              <c:numCache>
                <c:formatCode>0.0</c:formatCode>
                <c:ptCount val="1"/>
                <c:pt idx="0">
                  <c:v>0</c:v>
                </c:pt>
              </c:numCache>
            </c:numRef>
          </c:val>
          <c:extLst>
            <c:ext xmlns:c16="http://schemas.microsoft.com/office/drawing/2014/chart" uri="{C3380CC4-5D6E-409C-BE32-E72D297353CC}">
              <c16:uniqueId val="{00000000-2949-4E44-A257-9360BCA882A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概要版1!$D$61</c:f>
              <c:numCache>
                <c:formatCode>0.0</c:formatCode>
                <c:ptCount val="1"/>
                <c:pt idx="0">
                  <c:v>0</c:v>
                </c:pt>
              </c:numCache>
            </c:numRef>
          </c:val>
          <c:extLst>
            <c:ext xmlns:c16="http://schemas.microsoft.com/office/drawing/2014/chart" uri="{C3380CC4-5D6E-409C-BE32-E72D297353CC}">
              <c16:uniqueId val="{00000002-4807-7F40-ABB1-EB7637D7246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概要版1!$E$61</c:f>
              <c:numCache>
                <c:formatCode>0.0</c:formatCode>
                <c:ptCount val="1"/>
                <c:pt idx="0">
                  <c:v>0</c:v>
                </c:pt>
              </c:numCache>
            </c:numRef>
          </c:val>
          <c:extLst>
            <c:ext xmlns:c16="http://schemas.microsoft.com/office/drawing/2014/chart" uri="{C3380CC4-5D6E-409C-BE32-E72D297353CC}">
              <c16:uniqueId val="{00000000-2DD0-884A-97B6-EE2A60F6FCE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概要版1!$F$61</c:f>
              <c:numCache>
                <c:formatCode>0.0</c:formatCode>
                <c:ptCount val="1"/>
                <c:pt idx="0">
                  <c:v>0</c:v>
                </c:pt>
              </c:numCache>
            </c:numRef>
          </c:val>
          <c:extLst>
            <c:ext xmlns:c16="http://schemas.microsoft.com/office/drawing/2014/chart" uri="{C3380CC4-5D6E-409C-BE32-E72D297353CC}">
              <c16:uniqueId val="{00000000-F285-8341-9D5D-80C772CDE6A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概要版1!$D$62</c:f>
              <c:numCache>
                <c:formatCode>0.0</c:formatCode>
                <c:ptCount val="1"/>
                <c:pt idx="0">
                  <c:v>0</c:v>
                </c:pt>
              </c:numCache>
            </c:numRef>
          </c:val>
          <c:extLst>
            <c:ext xmlns:c16="http://schemas.microsoft.com/office/drawing/2014/chart" uri="{C3380CC4-5D6E-409C-BE32-E72D297353CC}">
              <c16:uniqueId val="{00000002-FA15-AA48-A2E2-90D1E5E0AB7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概要版1!$E$62</c:f>
              <c:numCache>
                <c:formatCode>0.0</c:formatCode>
                <c:ptCount val="1"/>
                <c:pt idx="0">
                  <c:v>0</c:v>
                </c:pt>
              </c:numCache>
            </c:numRef>
          </c:val>
          <c:extLst>
            <c:ext xmlns:c16="http://schemas.microsoft.com/office/drawing/2014/chart" uri="{C3380CC4-5D6E-409C-BE32-E72D297353CC}">
              <c16:uniqueId val="{00000000-B44E-5A4E-9E4D-BBC92710766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概要版1!$F$62</c:f>
              <c:numCache>
                <c:formatCode>0.0</c:formatCode>
                <c:ptCount val="1"/>
                <c:pt idx="0">
                  <c:v>0</c:v>
                </c:pt>
              </c:numCache>
            </c:numRef>
          </c:val>
          <c:extLst>
            <c:ext xmlns:c16="http://schemas.microsoft.com/office/drawing/2014/chart" uri="{C3380CC4-5D6E-409C-BE32-E72D297353CC}">
              <c16:uniqueId val="{00000000-2A40-214F-941E-7F409673E2B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【記入方法・例】概要版1!$F$59</c:f>
              <c:numCache>
                <c:formatCode>0.0</c:formatCode>
                <c:ptCount val="1"/>
                <c:pt idx="0">
                  <c:v>8</c:v>
                </c:pt>
              </c:numCache>
            </c:numRef>
          </c:val>
          <c:extLst>
            <c:ext xmlns:c16="http://schemas.microsoft.com/office/drawing/2014/chart" uri="{C3380CC4-5D6E-409C-BE32-E72D297353CC}">
              <c16:uniqueId val="{00000000-21D4-CD46-B3CB-059A4C6A3BA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概要版1!$D$66</c:f>
              <c:numCache>
                <c:formatCode>0.0</c:formatCode>
                <c:ptCount val="1"/>
                <c:pt idx="0">
                  <c:v>0</c:v>
                </c:pt>
              </c:numCache>
            </c:numRef>
          </c:val>
          <c:extLst>
            <c:ext xmlns:c16="http://schemas.microsoft.com/office/drawing/2014/chart" uri="{C3380CC4-5D6E-409C-BE32-E72D297353CC}">
              <c16:uniqueId val="{00000002-E492-5448-83B3-131695582C7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概要版1!$E$66</c:f>
              <c:numCache>
                <c:formatCode>0.0</c:formatCode>
                <c:ptCount val="1"/>
                <c:pt idx="0">
                  <c:v>0</c:v>
                </c:pt>
              </c:numCache>
            </c:numRef>
          </c:val>
          <c:extLst>
            <c:ext xmlns:c16="http://schemas.microsoft.com/office/drawing/2014/chart" uri="{C3380CC4-5D6E-409C-BE32-E72D297353CC}">
              <c16:uniqueId val="{00000000-C0D0-3749-A36B-E92E0069C59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概要版1!$F$66</c:f>
              <c:numCache>
                <c:formatCode>0.0</c:formatCode>
                <c:ptCount val="1"/>
                <c:pt idx="0">
                  <c:v>0</c:v>
                </c:pt>
              </c:numCache>
            </c:numRef>
          </c:val>
          <c:extLst>
            <c:ext xmlns:c16="http://schemas.microsoft.com/office/drawing/2014/chart" uri="{C3380CC4-5D6E-409C-BE32-E72D297353CC}">
              <c16:uniqueId val="{00000000-C067-4B4E-AADF-FA2FFB7216D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概要版1!$D$67</c:f>
              <c:numCache>
                <c:formatCode>0.0</c:formatCode>
                <c:ptCount val="1"/>
                <c:pt idx="0">
                  <c:v>0</c:v>
                </c:pt>
              </c:numCache>
            </c:numRef>
          </c:val>
          <c:extLst>
            <c:ext xmlns:c16="http://schemas.microsoft.com/office/drawing/2014/chart" uri="{C3380CC4-5D6E-409C-BE32-E72D297353CC}">
              <c16:uniqueId val="{00000000-DD43-8146-8828-72A81F96730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概要版1!$E$67</c:f>
              <c:numCache>
                <c:formatCode>0.0</c:formatCode>
                <c:ptCount val="1"/>
                <c:pt idx="0">
                  <c:v>0</c:v>
                </c:pt>
              </c:numCache>
            </c:numRef>
          </c:val>
          <c:extLst>
            <c:ext xmlns:c16="http://schemas.microsoft.com/office/drawing/2014/chart" uri="{C3380CC4-5D6E-409C-BE32-E72D297353CC}">
              <c16:uniqueId val="{00000000-AF60-B64B-8A53-A89CFA96789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概要版1!$F$67</c:f>
              <c:numCache>
                <c:formatCode>0.0</c:formatCode>
                <c:ptCount val="1"/>
                <c:pt idx="0">
                  <c:v>0</c:v>
                </c:pt>
              </c:numCache>
            </c:numRef>
          </c:val>
          <c:extLst>
            <c:ext xmlns:c16="http://schemas.microsoft.com/office/drawing/2014/chart" uri="{C3380CC4-5D6E-409C-BE32-E72D297353CC}">
              <c16:uniqueId val="{00000000-5C84-6A43-A9D1-3C26E481444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概要版1!$D$68</c:f>
              <c:numCache>
                <c:formatCode>0.0</c:formatCode>
                <c:ptCount val="1"/>
                <c:pt idx="0">
                  <c:v>0</c:v>
                </c:pt>
              </c:numCache>
            </c:numRef>
          </c:val>
          <c:extLst>
            <c:ext xmlns:c16="http://schemas.microsoft.com/office/drawing/2014/chart" uri="{C3380CC4-5D6E-409C-BE32-E72D297353CC}">
              <c16:uniqueId val="{00000000-C260-B645-8F86-AB19F7D4A49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概要版1!$E$68</c:f>
              <c:numCache>
                <c:formatCode>0.0</c:formatCode>
                <c:ptCount val="1"/>
                <c:pt idx="0">
                  <c:v>0</c:v>
                </c:pt>
              </c:numCache>
            </c:numRef>
          </c:val>
          <c:extLst>
            <c:ext xmlns:c16="http://schemas.microsoft.com/office/drawing/2014/chart" uri="{C3380CC4-5D6E-409C-BE32-E72D297353CC}">
              <c16:uniqueId val="{00000000-7F20-674A-A7C4-523E55D1308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概要版1!$F$68</c:f>
              <c:numCache>
                <c:formatCode>0.0</c:formatCode>
                <c:ptCount val="1"/>
                <c:pt idx="0">
                  <c:v>0</c:v>
                </c:pt>
              </c:numCache>
            </c:numRef>
          </c:val>
          <c:extLst>
            <c:ext xmlns:c16="http://schemas.microsoft.com/office/drawing/2014/chart" uri="{C3380CC4-5D6E-409C-BE32-E72D297353CC}">
              <c16:uniqueId val="{00000000-E835-0142-9502-1170D957C05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概要版1!$M$59</c:f>
              <c:numCache>
                <c:formatCode>0.0</c:formatCode>
                <c:ptCount val="1"/>
                <c:pt idx="0">
                  <c:v>0</c:v>
                </c:pt>
              </c:numCache>
            </c:numRef>
          </c:val>
          <c:extLst>
            <c:ext xmlns:c16="http://schemas.microsoft.com/office/drawing/2014/chart" uri="{C3380CC4-5D6E-409C-BE32-E72D297353CC}">
              <c16:uniqueId val="{00000000-2861-F349-9CCA-B6E11C6C91C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【記入方法・例】概要版1!$D$60</c:f>
              <c:numCache>
                <c:formatCode>0.0</c:formatCode>
                <c:ptCount val="1"/>
                <c:pt idx="0">
                  <c:v>0</c:v>
                </c:pt>
              </c:numCache>
            </c:numRef>
          </c:val>
          <c:extLst>
            <c:ext xmlns:c16="http://schemas.microsoft.com/office/drawing/2014/chart" uri="{C3380CC4-5D6E-409C-BE32-E72D297353CC}">
              <c16:uniqueId val="{00000000-2990-B148-B21A-6FC9AB038F4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概要版1!$N$59</c:f>
              <c:numCache>
                <c:formatCode>0.0</c:formatCode>
                <c:ptCount val="1"/>
                <c:pt idx="0">
                  <c:v>0</c:v>
                </c:pt>
              </c:numCache>
            </c:numRef>
          </c:val>
          <c:extLst>
            <c:ext xmlns:c16="http://schemas.microsoft.com/office/drawing/2014/chart" uri="{C3380CC4-5D6E-409C-BE32-E72D297353CC}">
              <c16:uniqueId val="{00000000-5BEF-6940-AC4D-EAA737B7546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概要版1!$O$59</c:f>
              <c:numCache>
                <c:formatCode>0.0</c:formatCode>
                <c:ptCount val="1"/>
                <c:pt idx="0">
                  <c:v>0</c:v>
                </c:pt>
              </c:numCache>
            </c:numRef>
          </c:val>
          <c:extLst>
            <c:ext xmlns:c16="http://schemas.microsoft.com/office/drawing/2014/chart" uri="{C3380CC4-5D6E-409C-BE32-E72D297353CC}">
              <c16:uniqueId val="{00000000-B512-D541-A3E4-6FE4432D45F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概要版1!$M$60</c:f>
              <c:numCache>
                <c:formatCode>0.0</c:formatCode>
                <c:ptCount val="1"/>
                <c:pt idx="0">
                  <c:v>0</c:v>
                </c:pt>
              </c:numCache>
            </c:numRef>
          </c:val>
          <c:extLst>
            <c:ext xmlns:c16="http://schemas.microsoft.com/office/drawing/2014/chart" uri="{C3380CC4-5D6E-409C-BE32-E72D297353CC}">
              <c16:uniqueId val="{00000000-042F-2247-9358-27D9600447D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概要版1!$N$60</c:f>
              <c:numCache>
                <c:formatCode>0.0</c:formatCode>
                <c:ptCount val="1"/>
                <c:pt idx="0">
                  <c:v>0</c:v>
                </c:pt>
              </c:numCache>
            </c:numRef>
          </c:val>
          <c:extLst>
            <c:ext xmlns:c16="http://schemas.microsoft.com/office/drawing/2014/chart" uri="{C3380CC4-5D6E-409C-BE32-E72D297353CC}">
              <c16:uniqueId val="{00000000-4F27-154B-AA57-89291AF4D10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概要版1!$O$60</c:f>
              <c:numCache>
                <c:formatCode>0.0</c:formatCode>
                <c:ptCount val="1"/>
                <c:pt idx="0">
                  <c:v>0</c:v>
                </c:pt>
              </c:numCache>
            </c:numRef>
          </c:val>
          <c:extLst>
            <c:ext xmlns:c16="http://schemas.microsoft.com/office/drawing/2014/chart" uri="{C3380CC4-5D6E-409C-BE32-E72D297353CC}">
              <c16:uniqueId val="{00000000-B4F3-3F4B-833D-6D7B6285D643}"/>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概要版1!$M$61</c:f>
              <c:numCache>
                <c:formatCode>0.0</c:formatCode>
                <c:ptCount val="1"/>
                <c:pt idx="0">
                  <c:v>0</c:v>
                </c:pt>
              </c:numCache>
            </c:numRef>
          </c:val>
          <c:extLst>
            <c:ext xmlns:c16="http://schemas.microsoft.com/office/drawing/2014/chart" uri="{C3380CC4-5D6E-409C-BE32-E72D297353CC}">
              <c16:uniqueId val="{00000000-CE7E-3C43-A4E2-B1E9C71707C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概要版1!$N$61</c:f>
              <c:numCache>
                <c:formatCode>0.0</c:formatCode>
                <c:ptCount val="1"/>
                <c:pt idx="0">
                  <c:v>0</c:v>
                </c:pt>
              </c:numCache>
            </c:numRef>
          </c:val>
          <c:extLst>
            <c:ext xmlns:c16="http://schemas.microsoft.com/office/drawing/2014/chart" uri="{C3380CC4-5D6E-409C-BE32-E72D297353CC}">
              <c16:uniqueId val="{00000000-21DA-454A-8AFB-0C065FA331C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概要版1!$O$61</c:f>
              <c:numCache>
                <c:formatCode>0.0</c:formatCode>
                <c:ptCount val="1"/>
                <c:pt idx="0">
                  <c:v>0</c:v>
                </c:pt>
              </c:numCache>
            </c:numRef>
          </c:val>
          <c:extLst>
            <c:ext xmlns:c16="http://schemas.microsoft.com/office/drawing/2014/chart" uri="{C3380CC4-5D6E-409C-BE32-E72D297353CC}">
              <c16:uniqueId val="{00000000-449D-9040-BF47-D02FA419B6D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概要版1!$M$62</c:f>
              <c:numCache>
                <c:formatCode>0.0</c:formatCode>
                <c:ptCount val="1"/>
                <c:pt idx="0">
                  <c:v>1</c:v>
                </c:pt>
              </c:numCache>
            </c:numRef>
          </c:val>
          <c:extLst>
            <c:ext xmlns:c16="http://schemas.microsoft.com/office/drawing/2014/chart" uri="{C3380CC4-5D6E-409C-BE32-E72D297353CC}">
              <c16:uniqueId val="{00000000-0822-224C-B9BC-158CF0C1425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概要版1!$N$62</c:f>
              <c:numCache>
                <c:formatCode>0.0</c:formatCode>
                <c:ptCount val="1"/>
                <c:pt idx="0">
                  <c:v>0</c:v>
                </c:pt>
              </c:numCache>
            </c:numRef>
          </c:val>
          <c:extLst>
            <c:ext xmlns:c16="http://schemas.microsoft.com/office/drawing/2014/chart" uri="{C3380CC4-5D6E-409C-BE32-E72D297353CC}">
              <c16:uniqueId val="{00000000-A075-CC4C-B83B-59D46AF1021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【記入方法・例】概要版1!$E$60</c:f>
              <c:numCache>
                <c:formatCode>0.0</c:formatCode>
                <c:ptCount val="1"/>
                <c:pt idx="0">
                  <c:v>0</c:v>
                </c:pt>
              </c:numCache>
            </c:numRef>
          </c:val>
          <c:extLst>
            <c:ext xmlns:c16="http://schemas.microsoft.com/office/drawing/2014/chart" uri="{C3380CC4-5D6E-409C-BE32-E72D297353CC}">
              <c16:uniqueId val="{00000000-DCA6-1943-8873-5D7DD9FF90A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概要版1!$O$62</c:f>
              <c:numCache>
                <c:formatCode>0.0</c:formatCode>
                <c:ptCount val="1"/>
                <c:pt idx="0">
                  <c:v>6</c:v>
                </c:pt>
              </c:numCache>
            </c:numRef>
          </c:val>
          <c:extLst>
            <c:ext xmlns:c16="http://schemas.microsoft.com/office/drawing/2014/chart" uri="{C3380CC4-5D6E-409C-BE32-E72D297353CC}">
              <c16:uniqueId val="{00000000-22F5-EB4E-8BB3-80865220B4E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概要版1!$M$63</c:f>
              <c:numCache>
                <c:formatCode>0.0</c:formatCode>
                <c:ptCount val="1"/>
                <c:pt idx="0">
                  <c:v>0</c:v>
                </c:pt>
              </c:numCache>
            </c:numRef>
          </c:val>
          <c:extLst>
            <c:ext xmlns:c16="http://schemas.microsoft.com/office/drawing/2014/chart" uri="{C3380CC4-5D6E-409C-BE32-E72D297353CC}">
              <c16:uniqueId val="{00000000-4565-9E4F-9DE2-ED283B14F79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概要版1!$N$63</c:f>
              <c:numCache>
                <c:formatCode>0.0</c:formatCode>
                <c:ptCount val="1"/>
                <c:pt idx="0">
                  <c:v>0</c:v>
                </c:pt>
              </c:numCache>
            </c:numRef>
          </c:val>
          <c:extLst>
            <c:ext xmlns:c16="http://schemas.microsoft.com/office/drawing/2014/chart" uri="{C3380CC4-5D6E-409C-BE32-E72D297353CC}">
              <c16:uniqueId val="{00000000-6B16-A442-A548-8ECCAAF9F7F9}"/>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概要版1!$O$63</c:f>
              <c:numCache>
                <c:formatCode>0.0</c:formatCode>
                <c:ptCount val="1"/>
                <c:pt idx="0">
                  <c:v>0</c:v>
                </c:pt>
              </c:numCache>
            </c:numRef>
          </c:val>
          <c:extLst>
            <c:ext xmlns:c16="http://schemas.microsoft.com/office/drawing/2014/chart" uri="{C3380CC4-5D6E-409C-BE32-E72D297353CC}">
              <c16:uniqueId val="{00000000-8753-FF47-A16C-5BC91B94870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概要版1!$M$64</c:f>
              <c:numCache>
                <c:formatCode>0.0</c:formatCode>
                <c:ptCount val="1"/>
                <c:pt idx="0">
                  <c:v>0</c:v>
                </c:pt>
              </c:numCache>
            </c:numRef>
          </c:val>
          <c:extLst>
            <c:ext xmlns:c16="http://schemas.microsoft.com/office/drawing/2014/chart" uri="{C3380CC4-5D6E-409C-BE32-E72D297353CC}">
              <c16:uniqueId val="{00000000-5E5C-E446-8601-350C2D79BE6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概要版1!$N$64</c:f>
              <c:numCache>
                <c:formatCode>0.0</c:formatCode>
                <c:ptCount val="1"/>
                <c:pt idx="0">
                  <c:v>0</c:v>
                </c:pt>
              </c:numCache>
            </c:numRef>
          </c:val>
          <c:extLst>
            <c:ext xmlns:c16="http://schemas.microsoft.com/office/drawing/2014/chart" uri="{C3380CC4-5D6E-409C-BE32-E72D297353CC}">
              <c16:uniqueId val="{00000000-E5F4-004B-AC46-C32462135F6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概要版1!$O$64</c:f>
              <c:numCache>
                <c:formatCode>0.0</c:formatCode>
                <c:ptCount val="1"/>
                <c:pt idx="0">
                  <c:v>0</c:v>
                </c:pt>
              </c:numCache>
            </c:numRef>
          </c:val>
          <c:extLst>
            <c:ext xmlns:c16="http://schemas.microsoft.com/office/drawing/2014/chart" uri="{C3380CC4-5D6E-409C-BE32-E72D297353CC}">
              <c16:uniqueId val="{00000000-331A-1241-996C-12D73E6EE49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概要版1!$M$65</c:f>
              <c:numCache>
                <c:formatCode>0.0</c:formatCode>
                <c:ptCount val="1"/>
                <c:pt idx="0">
                  <c:v>0</c:v>
                </c:pt>
              </c:numCache>
            </c:numRef>
          </c:val>
          <c:extLst>
            <c:ext xmlns:c16="http://schemas.microsoft.com/office/drawing/2014/chart" uri="{C3380CC4-5D6E-409C-BE32-E72D297353CC}">
              <c16:uniqueId val="{00000000-6977-784C-B2B2-98925DAF913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概要版1!$N$65</c:f>
              <c:numCache>
                <c:formatCode>0.0</c:formatCode>
                <c:ptCount val="1"/>
                <c:pt idx="0">
                  <c:v>0</c:v>
                </c:pt>
              </c:numCache>
            </c:numRef>
          </c:val>
          <c:extLst>
            <c:ext xmlns:c16="http://schemas.microsoft.com/office/drawing/2014/chart" uri="{C3380CC4-5D6E-409C-BE32-E72D297353CC}">
              <c16:uniqueId val="{00000000-53C8-6548-BD76-67D5BBE1626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概要版1!$O$65</c:f>
              <c:numCache>
                <c:formatCode>0.0</c:formatCode>
                <c:ptCount val="1"/>
                <c:pt idx="0">
                  <c:v>0</c:v>
                </c:pt>
              </c:numCache>
            </c:numRef>
          </c:val>
          <c:extLst>
            <c:ext xmlns:c16="http://schemas.microsoft.com/office/drawing/2014/chart" uri="{C3380CC4-5D6E-409C-BE32-E72D297353CC}">
              <c16:uniqueId val="{00000000-B613-4F45-9978-7C35B8034DD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image" Target="../media/image5.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2.xml"/><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0.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3" Type="http://schemas.openxmlformats.org/officeDocument/2006/relationships/chart" Target="../charts/chart66.xml"/><Relationship Id="rId18" Type="http://schemas.openxmlformats.org/officeDocument/2006/relationships/chart" Target="../charts/chart71.xml"/><Relationship Id="rId26" Type="http://schemas.openxmlformats.org/officeDocument/2006/relationships/chart" Target="../charts/chart79.xml"/><Relationship Id="rId39" Type="http://schemas.openxmlformats.org/officeDocument/2006/relationships/chart" Target="../charts/chart92.xml"/><Relationship Id="rId21" Type="http://schemas.openxmlformats.org/officeDocument/2006/relationships/chart" Target="../charts/chart74.xml"/><Relationship Id="rId34" Type="http://schemas.openxmlformats.org/officeDocument/2006/relationships/chart" Target="../charts/chart87.xml"/><Relationship Id="rId42" Type="http://schemas.openxmlformats.org/officeDocument/2006/relationships/chart" Target="../charts/chart95.xml"/><Relationship Id="rId47" Type="http://schemas.openxmlformats.org/officeDocument/2006/relationships/chart" Target="../charts/chart100.xml"/><Relationship Id="rId50" Type="http://schemas.openxmlformats.org/officeDocument/2006/relationships/image" Target="../media/image5.png"/><Relationship Id="rId7" Type="http://schemas.openxmlformats.org/officeDocument/2006/relationships/chart" Target="../charts/chart60.xml"/><Relationship Id="rId2" Type="http://schemas.openxmlformats.org/officeDocument/2006/relationships/chart" Target="../charts/chart55.xml"/><Relationship Id="rId16" Type="http://schemas.openxmlformats.org/officeDocument/2006/relationships/chart" Target="../charts/chart69.xml"/><Relationship Id="rId29" Type="http://schemas.openxmlformats.org/officeDocument/2006/relationships/chart" Target="../charts/chart82.xml"/><Relationship Id="rId11" Type="http://schemas.openxmlformats.org/officeDocument/2006/relationships/chart" Target="../charts/chart64.xml"/><Relationship Id="rId24" Type="http://schemas.openxmlformats.org/officeDocument/2006/relationships/chart" Target="../charts/chart77.xml"/><Relationship Id="rId32" Type="http://schemas.openxmlformats.org/officeDocument/2006/relationships/chart" Target="../charts/chart85.xml"/><Relationship Id="rId37" Type="http://schemas.openxmlformats.org/officeDocument/2006/relationships/chart" Target="../charts/chart90.xml"/><Relationship Id="rId40" Type="http://schemas.openxmlformats.org/officeDocument/2006/relationships/chart" Target="../charts/chart93.xml"/><Relationship Id="rId45" Type="http://schemas.openxmlformats.org/officeDocument/2006/relationships/chart" Target="../charts/chart98.xml"/><Relationship Id="rId53" Type="http://schemas.openxmlformats.org/officeDocument/2006/relationships/chart" Target="../charts/chart105.xml"/><Relationship Id="rId5" Type="http://schemas.openxmlformats.org/officeDocument/2006/relationships/chart" Target="../charts/chart58.xml"/><Relationship Id="rId10" Type="http://schemas.openxmlformats.org/officeDocument/2006/relationships/chart" Target="../charts/chart63.xml"/><Relationship Id="rId19" Type="http://schemas.openxmlformats.org/officeDocument/2006/relationships/chart" Target="../charts/chart72.xml"/><Relationship Id="rId31" Type="http://schemas.openxmlformats.org/officeDocument/2006/relationships/chart" Target="../charts/chart84.xml"/><Relationship Id="rId44" Type="http://schemas.openxmlformats.org/officeDocument/2006/relationships/chart" Target="../charts/chart97.xml"/><Relationship Id="rId52" Type="http://schemas.openxmlformats.org/officeDocument/2006/relationships/chart" Target="../charts/chart104.xml"/><Relationship Id="rId4" Type="http://schemas.openxmlformats.org/officeDocument/2006/relationships/chart" Target="../charts/chart57.xml"/><Relationship Id="rId9" Type="http://schemas.openxmlformats.org/officeDocument/2006/relationships/chart" Target="../charts/chart62.xml"/><Relationship Id="rId14" Type="http://schemas.openxmlformats.org/officeDocument/2006/relationships/chart" Target="../charts/chart67.xml"/><Relationship Id="rId22" Type="http://schemas.openxmlformats.org/officeDocument/2006/relationships/chart" Target="../charts/chart75.xml"/><Relationship Id="rId27" Type="http://schemas.openxmlformats.org/officeDocument/2006/relationships/chart" Target="../charts/chart80.xml"/><Relationship Id="rId30" Type="http://schemas.openxmlformats.org/officeDocument/2006/relationships/chart" Target="../charts/chart83.xml"/><Relationship Id="rId35" Type="http://schemas.openxmlformats.org/officeDocument/2006/relationships/chart" Target="../charts/chart88.xml"/><Relationship Id="rId43" Type="http://schemas.openxmlformats.org/officeDocument/2006/relationships/chart" Target="../charts/chart96.xml"/><Relationship Id="rId48" Type="http://schemas.openxmlformats.org/officeDocument/2006/relationships/chart" Target="../charts/chart101.xml"/><Relationship Id="rId8" Type="http://schemas.openxmlformats.org/officeDocument/2006/relationships/chart" Target="../charts/chart61.xml"/><Relationship Id="rId51" Type="http://schemas.openxmlformats.org/officeDocument/2006/relationships/chart" Target="../charts/chart103.xml"/><Relationship Id="rId3" Type="http://schemas.openxmlformats.org/officeDocument/2006/relationships/chart" Target="../charts/chart56.xml"/><Relationship Id="rId12" Type="http://schemas.openxmlformats.org/officeDocument/2006/relationships/chart" Target="../charts/chart65.xml"/><Relationship Id="rId17" Type="http://schemas.openxmlformats.org/officeDocument/2006/relationships/chart" Target="../charts/chart70.xml"/><Relationship Id="rId25" Type="http://schemas.openxmlformats.org/officeDocument/2006/relationships/chart" Target="../charts/chart78.xml"/><Relationship Id="rId33" Type="http://schemas.openxmlformats.org/officeDocument/2006/relationships/chart" Target="../charts/chart86.xml"/><Relationship Id="rId38" Type="http://schemas.openxmlformats.org/officeDocument/2006/relationships/chart" Target="../charts/chart91.xml"/><Relationship Id="rId46" Type="http://schemas.openxmlformats.org/officeDocument/2006/relationships/chart" Target="../charts/chart99.xml"/><Relationship Id="rId20" Type="http://schemas.openxmlformats.org/officeDocument/2006/relationships/chart" Target="../charts/chart73.xml"/><Relationship Id="rId41" Type="http://schemas.openxmlformats.org/officeDocument/2006/relationships/chart" Target="../charts/chart94.xml"/><Relationship Id="rId54" Type="http://schemas.openxmlformats.org/officeDocument/2006/relationships/chart" Target="../charts/chart106.xml"/><Relationship Id="rId1" Type="http://schemas.openxmlformats.org/officeDocument/2006/relationships/chart" Target="../charts/chart54.xml"/><Relationship Id="rId6" Type="http://schemas.openxmlformats.org/officeDocument/2006/relationships/chart" Target="../charts/chart59.xml"/><Relationship Id="rId15" Type="http://schemas.openxmlformats.org/officeDocument/2006/relationships/chart" Target="../charts/chart68.xml"/><Relationship Id="rId23" Type="http://schemas.openxmlformats.org/officeDocument/2006/relationships/chart" Target="../charts/chart76.xml"/><Relationship Id="rId28" Type="http://schemas.openxmlformats.org/officeDocument/2006/relationships/chart" Target="../charts/chart81.xml"/><Relationship Id="rId36" Type="http://schemas.openxmlformats.org/officeDocument/2006/relationships/chart" Target="../charts/chart89.xml"/><Relationship Id="rId49" Type="http://schemas.openxmlformats.org/officeDocument/2006/relationships/chart" Target="../charts/chart10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8.xml"/><Relationship Id="rId1" Type="http://schemas.openxmlformats.org/officeDocument/2006/relationships/chart" Target="../charts/chart10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1.xml"/><Relationship Id="rId2" Type="http://schemas.openxmlformats.org/officeDocument/2006/relationships/chart" Target="../charts/chart110.xml"/><Relationship Id="rId1" Type="http://schemas.openxmlformats.org/officeDocument/2006/relationships/chart" Target="../charts/chart109.xml"/><Relationship Id="rId4" Type="http://schemas.openxmlformats.org/officeDocument/2006/relationships/chart" Target="../charts/chart112.xml"/></Relationships>
</file>

<file path=xl/drawings/drawing1.xml><?xml version="1.0" encoding="utf-8"?>
<xdr:wsDr xmlns:xdr="http://schemas.openxmlformats.org/drawingml/2006/spreadsheetDrawing" xmlns:a="http://schemas.openxmlformats.org/drawingml/2006/main">
  <xdr:twoCellAnchor>
    <xdr:from>
      <xdr:col>7</xdr:col>
      <xdr:colOff>243840</xdr:colOff>
      <xdr:row>0</xdr:row>
      <xdr:rowOff>294640</xdr:rowOff>
    </xdr:from>
    <xdr:to>
      <xdr:col>11</xdr:col>
      <xdr:colOff>1645920</xdr:colOff>
      <xdr:row>4</xdr:row>
      <xdr:rowOff>223520</xdr:rowOff>
    </xdr:to>
    <xdr:sp macro="" textlink="">
      <xdr:nvSpPr>
        <xdr:cNvPr id="2" name="四角形吹き出し 1">
          <a:extLst>
            <a:ext uri="{FF2B5EF4-FFF2-40B4-BE49-F238E27FC236}">
              <a16:creationId xmlns:a16="http://schemas.microsoft.com/office/drawing/2014/main" id="{545E00F9-05F7-8747-A397-2E787B6FDD87}"/>
            </a:ext>
          </a:extLst>
        </xdr:cNvPr>
        <xdr:cNvSpPr/>
      </xdr:nvSpPr>
      <xdr:spPr>
        <a:xfrm>
          <a:off x="11785600" y="294640"/>
          <a:ext cx="6532880" cy="1524000"/>
        </a:xfrm>
        <a:prstGeom prst="wedgeRectCallout">
          <a:avLst>
            <a:gd name="adj1" fmla="val -38486"/>
            <a:gd name="adj2" fmla="val 8126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データ集を作成する集落の「集落特性」によって、データ集で「把握する項目」を絞り込むことができます。</a:t>
          </a:r>
          <a:endParaRPr kumimoji="1" lang="en-US" altLang="ja-JP" sz="1600" b="1">
            <a:solidFill>
              <a:srgbClr val="FF0000"/>
            </a:solidFill>
          </a:endParaRPr>
        </a:p>
        <a:p>
          <a:pPr algn="l"/>
          <a:r>
            <a:rPr kumimoji="1" lang="ja-JP" altLang="en-US" sz="1600" b="1">
              <a:solidFill>
                <a:srgbClr val="FF0000"/>
              </a:solidFill>
            </a:rPr>
            <a:t>→「集落特性」の各特性のセル右下の矢印から、項目を絞り込むことができます（✓は必須、△は任意、☓は不要と思われる項目です）</a:t>
          </a:r>
          <a:endParaRPr kumimoji="1" lang="en-US" altLang="ja-JP" sz="1600" b="1">
            <a:solidFill>
              <a:srgbClr val="FF0000"/>
            </a:solidFill>
          </a:endParaRPr>
        </a:p>
        <a:p>
          <a:pPr algn="l"/>
          <a:endParaRPr kumimoji="1" lang="ja-JP" altLang="en-US" sz="1600" b="1">
            <a:solidFill>
              <a:srgbClr val="FF0000"/>
            </a:solidFill>
          </a:endParaRPr>
        </a:p>
      </xdr:txBody>
    </xdr:sp>
    <xdr:clientData/>
  </xdr:twoCellAnchor>
  <xdr:twoCellAnchor>
    <xdr:from>
      <xdr:col>2</xdr:col>
      <xdr:colOff>784428</xdr:colOff>
      <xdr:row>8</xdr:row>
      <xdr:rowOff>624840</xdr:rowOff>
    </xdr:from>
    <xdr:to>
      <xdr:col>3</xdr:col>
      <xdr:colOff>1819613</xdr:colOff>
      <xdr:row>8</xdr:row>
      <xdr:rowOff>1239762</xdr:rowOff>
    </xdr:to>
    <xdr:sp macro="" textlink="">
      <xdr:nvSpPr>
        <xdr:cNvPr id="3" name="四角形吹き出し 2">
          <a:extLst>
            <a:ext uri="{FF2B5EF4-FFF2-40B4-BE49-F238E27FC236}">
              <a16:creationId xmlns:a16="http://schemas.microsoft.com/office/drawing/2014/main" id="{D31B5534-9A37-BA4F-A301-F4B7D3826A7F}"/>
            </a:ext>
          </a:extLst>
        </xdr:cNvPr>
        <xdr:cNvSpPr/>
      </xdr:nvSpPr>
      <xdr:spPr>
        <a:xfrm>
          <a:off x="2203045" y="3543138"/>
          <a:ext cx="4102100" cy="614922"/>
        </a:xfrm>
        <a:prstGeom prst="wedgeRectCallout">
          <a:avLst>
            <a:gd name="adj1" fmla="val -32310"/>
            <a:gd name="adj2" fmla="val -69315"/>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過去に起こった大きな災害があれば、いつ、どこで何が起こったかなど具体的に記載をお願いします。</a:t>
          </a:r>
        </a:p>
      </xdr:txBody>
    </xdr:sp>
    <xdr:clientData/>
  </xdr:twoCellAnchor>
  <xdr:twoCellAnchor>
    <xdr:from>
      <xdr:col>2</xdr:col>
      <xdr:colOff>1158240</xdr:colOff>
      <xdr:row>25</xdr:row>
      <xdr:rowOff>101600</xdr:rowOff>
    </xdr:from>
    <xdr:to>
      <xdr:col>3</xdr:col>
      <xdr:colOff>2926080</xdr:colOff>
      <xdr:row>27</xdr:row>
      <xdr:rowOff>243840</xdr:rowOff>
    </xdr:to>
    <xdr:sp macro="" textlink="">
      <xdr:nvSpPr>
        <xdr:cNvPr id="4" name="四角形吹き出し 3">
          <a:extLst>
            <a:ext uri="{FF2B5EF4-FFF2-40B4-BE49-F238E27FC236}">
              <a16:creationId xmlns:a16="http://schemas.microsoft.com/office/drawing/2014/main" id="{47A7FABB-86DB-3C4E-A6F2-A91AF5371017}"/>
            </a:ext>
          </a:extLst>
        </xdr:cNvPr>
        <xdr:cNvSpPr/>
      </xdr:nvSpPr>
      <xdr:spPr>
        <a:xfrm>
          <a:off x="2590800" y="16591280"/>
          <a:ext cx="4826000" cy="812800"/>
        </a:xfrm>
        <a:prstGeom prst="wedgeRectCallout">
          <a:avLst>
            <a:gd name="adj1" fmla="val -60503"/>
            <a:gd name="adj2" fmla="val -608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地域施設にかかわる活動（清掃、草刈り、管理等）はシート「</a:t>
          </a:r>
          <a:r>
            <a:rPr kumimoji="1" lang="en-US" altLang="ja-JP" sz="1600" b="1">
              <a:solidFill>
                <a:srgbClr val="FF0000"/>
              </a:solidFill>
            </a:rPr>
            <a:t>④</a:t>
          </a:r>
          <a:r>
            <a:rPr kumimoji="1" lang="ja-JP" altLang="en-US" sz="1600" b="1">
              <a:solidFill>
                <a:srgbClr val="FF0000"/>
              </a:solidFill>
            </a:rPr>
            <a:t>共同活動」に記入してください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25400</xdr:colOff>
      <xdr:row>0</xdr:row>
      <xdr:rowOff>228600</xdr:rowOff>
    </xdr:from>
    <xdr:to>
      <xdr:col>18</xdr:col>
      <xdr:colOff>30480</xdr:colOff>
      <xdr:row>4</xdr:row>
      <xdr:rowOff>139700</xdr:rowOff>
    </xdr:to>
    <xdr:sp macro="" textlink="">
      <xdr:nvSpPr>
        <xdr:cNvPr id="2" name="四角形吹き出し 1">
          <a:extLst>
            <a:ext uri="{FF2B5EF4-FFF2-40B4-BE49-F238E27FC236}">
              <a16:creationId xmlns:a16="http://schemas.microsoft.com/office/drawing/2014/main" id="{931BB3D9-D51C-AC46-B852-D1AC0858B201}"/>
            </a:ext>
          </a:extLst>
        </xdr:cNvPr>
        <xdr:cNvSpPr/>
      </xdr:nvSpPr>
      <xdr:spPr>
        <a:xfrm>
          <a:off x="19812000" y="228600"/>
          <a:ext cx="6532880" cy="1524000"/>
        </a:xfrm>
        <a:prstGeom prst="wedgeRectCallout">
          <a:avLst>
            <a:gd name="adj1" fmla="val -36153"/>
            <a:gd name="adj2" fmla="val 7793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データ集を作成する集落の「集落特性」によって、データ集で「把握する項目」を絞り込むことができます。</a:t>
          </a:r>
          <a:endParaRPr kumimoji="1" lang="en-US" altLang="ja-JP" sz="1600" b="1">
            <a:solidFill>
              <a:srgbClr val="FF0000"/>
            </a:solidFill>
          </a:endParaRPr>
        </a:p>
        <a:p>
          <a:pPr algn="l"/>
          <a:r>
            <a:rPr kumimoji="1" lang="ja-JP" altLang="en-US" sz="1600" b="1">
              <a:solidFill>
                <a:srgbClr val="FF0000"/>
              </a:solidFill>
            </a:rPr>
            <a:t>→「集落特性」の各特性のセル右下の矢印から、項目を絞り込むことができます（✓は必須、△は任意、☓は不要と思われる項目です）</a:t>
          </a:r>
          <a:endParaRPr kumimoji="1" lang="en-US" altLang="ja-JP" sz="1600" b="1">
            <a:solidFill>
              <a:srgbClr val="FF0000"/>
            </a:solidFill>
          </a:endParaRPr>
        </a:p>
        <a:p>
          <a:pPr algn="l"/>
          <a:endParaRPr kumimoji="1" lang="ja-JP" altLang="en-US" sz="1600" b="1">
            <a:solidFill>
              <a:srgbClr val="FF0000"/>
            </a:solidFill>
          </a:endParaRPr>
        </a:p>
      </xdr:txBody>
    </xdr:sp>
    <xdr:clientData/>
  </xdr:twoCellAnchor>
  <xdr:twoCellAnchor>
    <xdr:from>
      <xdr:col>2</xdr:col>
      <xdr:colOff>1079500</xdr:colOff>
      <xdr:row>81</xdr:row>
      <xdr:rowOff>50800</xdr:rowOff>
    </xdr:from>
    <xdr:to>
      <xdr:col>7</xdr:col>
      <xdr:colOff>342900</xdr:colOff>
      <xdr:row>82</xdr:row>
      <xdr:rowOff>177800</xdr:rowOff>
    </xdr:to>
    <xdr:sp macro="" textlink="">
      <xdr:nvSpPr>
        <xdr:cNvPr id="3" name="四角形吹き出し 2">
          <a:extLst>
            <a:ext uri="{FF2B5EF4-FFF2-40B4-BE49-F238E27FC236}">
              <a16:creationId xmlns:a16="http://schemas.microsoft.com/office/drawing/2014/main" id="{D5226268-0182-3D46-9FE3-4692E37BAC39}"/>
            </a:ext>
          </a:extLst>
        </xdr:cNvPr>
        <xdr:cNvSpPr/>
      </xdr:nvSpPr>
      <xdr:spPr>
        <a:xfrm>
          <a:off x="2565400" y="26797000"/>
          <a:ext cx="11442700" cy="444500"/>
        </a:xfrm>
        <a:prstGeom prst="wedgeRectCallout">
          <a:avLst>
            <a:gd name="adj1" fmla="val -35157"/>
            <a:gd name="adj2" fmla="val 89836"/>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「地域内任意団体役」：自治会を超えて行っている行事の組織や、自治会とは別に組織している地域の団体や組織のこと</a:t>
          </a:r>
        </a:p>
      </xdr:txBody>
    </xdr:sp>
    <xdr:clientData/>
  </xdr:twoCellAnchor>
  <xdr:twoCellAnchor>
    <xdr:from>
      <xdr:col>3</xdr:col>
      <xdr:colOff>190500</xdr:colOff>
      <xdr:row>65</xdr:row>
      <xdr:rowOff>88900</xdr:rowOff>
    </xdr:from>
    <xdr:to>
      <xdr:col>6</xdr:col>
      <xdr:colOff>3535680</xdr:colOff>
      <xdr:row>69</xdr:row>
      <xdr:rowOff>284480</xdr:rowOff>
    </xdr:to>
    <xdr:grpSp>
      <xdr:nvGrpSpPr>
        <xdr:cNvPr id="8" name="グループ化 7">
          <a:extLst>
            <a:ext uri="{FF2B5EF4-FFF2-40B4-BE49-F238E27FC236}">
              <a16:creationId xmlns:a16="http://schemas.microsoft.com/office/drawing/2014/main" id="{0F0E8B7F-902E-C294-C432-43F0C9CDE16F}"/>
            </a:ext>
          </a:extLst>
        </xdr:cNvPr>
        <xdr:cNvGrpSpPr/>
      </xdr:nvGrpSpPr>
      <xdr:grpSpPr>
        <a:xfrm>
          <a:off x="3340100" y="21695833"/>
          <a:ext cx="8848513" cy="1482514"/>
          <a:chOff x="3340100" y="21292820"/>
          <a:chExt cx="8841740" cy="1455420"/>
        </a:xfrm>
      </xdr:grpSpPr>
      <xdr:sp macro="" textlink="">
        <xdr:nvSpPr>
          <xdr:cNvPr id="4" name="四角形吹き出し 3">
            <a:extLst>
              <a:ext uri="{FF2B5EF4-FFF2-40B4-BE49-F238E27FC236}">
                <a16:creationId xmlns:a16="http://schemas.microsoft.com/office/drawing/2014/main" id="{F7E3F3E2-D2C5-B345-8624-17630AEEBB99}"/>
              </a:ext>
            </a:extLst>
          </xdr:cNvPr>
          <xdr:cNvSpPr/>
        </xdr:nvSpPr>
        <xdr:spPr>
          <a:xfrm>
            <a:off x="3340100" y="21292820"/>
            <a:ext cx="8841740" cy="1455420"/>
          </a:xfrm>
          <a:prstGeom prst="wedgeRectCallout">
            <a:avLst>
              <a:gd name="adj1" fmla="val -36104"/>
              <a:gd name="adj2" fmla="val 8982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役職の種類を、プルダウンメニュー（選択したセルの右下に表示</a:t>
            </a:r>
            <a:endParaRPr kumimoji="1" lang="en-US" altLang="ja-JP" sz="1600" b="1">
              <a:solidFill>
                <a:srgbClr val="FF0000"/>
              </a:solidFill>
            </a:endParaRPr>
          </a:p>
          <a:p>
            <a:pPr algn="l"/>
            <a:r>
              <a:rPr kumimoji="1" lang="ja-JP" altLang="en-US" sz="1600" b="1">
                <a:solidFill>
                  <a:srgbClr val="FF0000"/>
                </a:solidFill>
              </a:rPr>
              <a:t>される矢印をクリックすると表示されるメニュー）から、</a:t>
            </a:r>
            <a:endParaRPr kumimoji="1" lang="en-US" altLang="ja-JP" sz="1600" b="1">
              <a:solidFill>
                <a:srgbClr val="FF0000"/>
              </a:solidFill>
            </a:endParaRPr>
          </a:p>
          <a:p>
            <a:pPr algn="l"/>
            <a:r>
              <a:rPr kumimoji="1" lang="ja-JP" altLang="en-US" sz="1600" b="1">
                <a:solidFill>
                  <a:srgbClr val="FF0000"/>
                </a:solidFill>
              </a:rPr>
              <a:t>「自治会役」、「自治協議会役」、「地域内任意団体役」、</a:t>
            </a:r>
            <a:endParaRPr kumimoji="1" lang="en-US" altLang="ja-JP" sz="1600" b="1">
              <a:solidFill>
                <a:srgbClr val="FF0000"/>
              </a:solidFill>
            </a:endParaRPr>
          </a:p>
          <a:p>
            <a:pPr algn="l"/>
            <a:r>
              <a:rPr kumimoji="1" lang="ja-JP" altLang="en-US" sz="1600" b="1">
                <a:solidFill>
                  <a:srgbClr val="FF0000"/>
                </a:solidFill>
              </a:rPr>
              <a:t>「行政からの依頼役」のいずれかを選択して入力してください</a:t>
            </a:r>
            <a:endParaRPr kumimoji="1" lang="en-US" altLang="ja-JP" sz="1600" b="1">
              <a:solidFill>
                <a:srgbClr val="FF0000"/>
              </a:solidFill>
            </a:endParaRPr>
          </a:p>
        </xdr:txBody>
      </xdr:sp>
      <xdr:pic>
        <xdr:nvPicPr>
          <xdr:cNvPr id="6" name="図 5">
            <a:extLst>
              <a:ext uri="{FF2B5EF4-FFF2-40B4-BE49-F238E27FC236}">
                <a16:creationId xmlns:a16="http://schemas.microsoft.com/office/drawing/2014/main" id="{FEA2E5B3-C9ED-5FBB-BF5B-171AE9C98E0A}"/>
              </a:ext>
            </a:extLst>
          </xdr:cNvPr>
          <xdr:cNvPicPr>
            <a:picLocks noChangeAspect="1"/>
          </xdr:cNvPicPr>
        </xdr:nvPicPr>
        <xdr:blipFill>
          <a:blip xmlns:r="http://schemas.openxmlformats.org/officeDocument/2006/relationships" r:embed="rId1"/>
          <a:stretch>
            <a:fillRect/>
          </a:stretch>
        </xdr:blipFill>
        <xdr:spPr>
          <a:xfrm>
            <a:off x="9743439" y="21435060"/>
            <a:ext cx="2232561" cy="1201420"/>
          </a:xfrm>
          <a:prstGeom prst="rect">
            <a:avLst/>
          </a:prstGeom>
        </xdr:spPr>
      </xdr:pic>
      <xdr:sp macro="" textlink="">
        <xdr:nvSpPr>
          <xdr:cNvPr id="7" name="円/楕円 6">
            <a:extLst>
              <a:ext uri="{FF2B5EF4-FFF2-40B4-BE49-F238E27FC236}">
                <a16:creationId xmlns:a16="http://schemas.microsoft.com/office/drawing/2014/main" id="{7C040BB6-BAF8-91A0-B56D-FFDAD70E23CD}"/>
              </a:ext>
            </a:extLst>
          </xdr:cNvPr>
          <xdr:cNvSpPr/>
        </xdr:nvSpPr>
        <xdr:spPr>
          <a:xfrm>
            <a:off x="11673840" y="21559520"/>
            <a:ext cx="345440" cy="34544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1270000</xdr:colOff>
      <xdr:row>108</xdr:row>
      <xdr:rowOff>144020</xdr:rowOff>
    </xdr:from>
    <xdr:to>
      <xdr:col>5</xdr:col>
      <xdr:colOff>203200</xdr:colOff>
      <xdr:row>112</xdr:row>
      <xdr:rowOff>254000</xdr:rowOff>
    </xdr:to>
    <xdr:sp macro="" textlink="">
      <xdr:nvSpPr>
        <xdr:cNvPr id="9" name="四角形吹き出し 8">
          <a:extLst>
            <a:ext uri="{FF2B5EF4-FFF2-40B4-BE49-F238E27FC236}">
              <a16:creationId xmlns:a16="http://schemas.microsoft.com/office/drawing/2014/main" id="{B609FD16-A737-C443-8FD1-FC40E9981986}"/>
            </a:ext>
          </a:extLst>
        </xdr:cNvPr>
        <xdr:cNvSpPr/>
      </xdr:nvSpPr>
      <xdr:spPr>
        <a:xfrm>
          <a:off x="6441649" y="35127938"/>
          <a:ext cx="1302994" cy="1366887"/>
        </a:xfrm>
        <a:prstGeom prst="wedgeRectCallout">
          <a:avLst>
            <a:gd name="adj1" fmla="val -75584"/>
            <a:gd name="adj2" fmla="val -191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兼務が前提の役職でなければ、それぞれで行を分けて記入してください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728133</xdr:colOff>
      <xdr:row>1</xdr:row>
      <xdr:rowOff>225779</xdr:rowOff>
    </xdr:from>
    <xdr:to>
      <xdr:col>4</xdr:col>
      <xdr:colOff>2900680</xdr:colOff>
      <xdr:row>5</xdr:row>
      <xdr:rowOff>511528</xdr:rowOff>
    </xdr:to>
    <xdr:sp macro="" textlink="">
      <xdr:nvSpPr>
        <xdr:cNvPr id="2" name="四角形吹き出し 1">
          <a:extLst>
            <a:ext uri="{FF2B5EF4-FFF2-40B4-BE49-F238E27FC236}">
              <a16:creationId xmlns:a16="http://schemas.microsoft.com/office/drawing/2014/main" id="{E554D455-1E45-0B4E-9913-C16FD73DAA97}"/>
            </a:ext>
          </a:extLst>
        </xdr:cNvPr>
        <xdr:cNvSpPr/>
      </xdr:nvSpPr>
      <xdr:spPr>
        <a:xfrm>
          <a:off x="6513689" y="481543"/>
          <a:ext cx="5338727" cy="1829152"/>
        </a:xfrm>
        <a:prstGeom prst="wedgeRectCallout">
          <a:avLst>
            <a:gd name="adj1" fmla="val 58296"/>
            <a:gd name="adj2" fmla="val -39522"/>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データ集を作成する集落の「集落特性」によって、データ集で「把握する項目」を絞り込むことができます。</a:t>
          </a:r>
          <a:endParaRPr kumimoji="1" lang="en-US" altLang="ja-JP" sz="1600" b="1">
            <a:solidFill>
              <a:srgbClr val="FF0000"/>
            </a:solidFill>
          </a:endParaRPr>
        </a:p>
        <a:p>
          <a:pPr algn="l"/>
          <a:r>
            <a:rPr kumimoji="1" lang="ja-JP" altLang="en-US" sz="1600" b="1">
              <a:solidFill>
                <a:srgbClr val="FF0000"/>
              </a:solidFill>
            </a:rPr>
            <a:t>→「集落特性」の各特性のセル右下の矢印から、項目を絞り込むことができます。</a:t>
          </a:r>
          <a:endParaRPr kumimoji="1" lang="en-US" altLang="ja-JP" sz="1600" b="1">
            <a:solidFill>
              <a:srgbClr val="FF0000"/>
            </a:solidFill>
          </a:endParaRPr>
        </a:p>
        <a:p>
          <a:pPr algn="l"/>
          <a:r>
            <a:rPr kumimoji="1" lang="ja-JP" altLang="en-US" sz="1600" b="1">
              <a:solidFill>
                <a:srgbClr val="FF0000"/>
              </a:solidFill>
            </a:rPr>
            <a:t>（✓は必須、△は任意、☓は不要と思われる項目です）</a:t>
          </a:r>
          <a:endParaRPr kumimoji="1" lang="en-US" altLang="ja-JP" sz="1600" b="1">
            <a:solidFill>
              <a:srgbClr val="FF0000"/>
            </a:solidFill>
          </a:endParaRPr>
        </a:p>
      </xdr:txBody>
    </xdr:sp>
    <xdr:clientData/>
  </xdr:twoCellAnchor>
  <xdr:twoCellAnchor>
    <xdr:from>
      <xdr:col>4</xdr:col>
      <xdr:colOff>210699</xdr:colOff>
      <xdr:row>19</xdr:row>
      <xdr:rowOff>184527</xdr:rowOff>
    </xdr:from>
    <xdr:to>
      <xdr:col>6</xdr:col>
      <xdr:colOff>213702</xdr:colOff>
      <xdr:row>28</xdr:row>
      <xdr:rowOff>169331</xdr:rowOff>
    </xdr:to>
    <xdr:grpSp>
      <xdr:nvGrpSpPr>
        <xdr:cNvPr id="8" name="グループ化 7">
          <a:extLst>
            <a:ext uri="{FF2B5EF4-FFF2-40B4-BE49-F238E27FC236}">
              <a16:creationId xmlns:a16="http://schemas.microsoft.com/office/drawing/2014/main" id="{DEB82DE1-BB92-61F1-9058-7CEBB300A449}"/>
            </a:ext>
          </a:extLst>
        </xdr:cNvPr>
        <xdr:cNvGrpSpPr/>
      </xdr:nvGrpSpPr>
      <xdr:grpSpPr>
        <a:xfrm>
          <a:off x="9185366" y="8955994"/>
          <a:ext cx="4236336" cy="3252937"/>
          <a:chOff x="9162435" y="8748210"/>
          <a:chExt cx="4227517" cy="3235822"/>
        </a:xfrm>
      </xdr:grpSpPr>
      <xdr:sp macro="" textlink="">
        <xdr:nvSpPr>
          <xdr:cNvPr id="4" name="四角形吹き出し 3">
            <a:extLst>
              <a:ext uri="{FF2B5EF4-FFF2-40B4-BE49-F238E27FC236}">
                <a16:creationId xmlns:a16="http://schemas.microsoft.com/office/drawing/2014/main" id="{200E8A0C-FBDB-2664-AE40-738432972202}"/>
              </a:ext>
            </a:extLst>
          </xdr:cNvPr>
          <xdr:cNvSpPr/>
        </xdr:nvSpPr>
        <xdr:spPr>
          <a:xfrm>
            <a:off x="9162435" y="8748210"/>
            <a:ext cx="4227517" cy="3235822"/>
          </a:xfrm>
          <a:prstGeom prst="wedgeRectCallout">
            <a:avLst>
              <a:gd name="adj1" fmla="val -148134"/>
              <a:gd name="adj2" fmla="val 56535"/>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活動主体は、シート</a:t>
            </a:r>
            <a:endParaRPr kumimoji="1" lang="en-US" altLang="ja-JP" sz="1600" b="1">
              <a:solidFill>
                <a:srgbClr val="FF0000"/>
              </a:solidFill>
            </a:endParaRPr>
          </a:p>
          <a:p>
            <a:pPr algn="l"/>
            <a:r>
              <a:rPr kumimoji="1" lang="ja-JP" altLang="en-US" sz="1600" b="1">
                <a:solidFill>
                  <a:srgbClr val="FF0000"/>
                </a:solidFill>
              </a:rPr>
              <a:t>「</a:t>
            </a:r>
            <a:r>
              <a:rPr kumimoji="1" lang="en-US" altLang="ja-JP" sz="1600" b="1">
                <a:solidFill>
                  <a:srgbClr val="FF0000"/>
                </a:solidFill>
              </a:rPr>
              <a:t>③</a:t>
            </a:r>
            <a:r>
              <a:rPr kumimoji="1" lang="ja-JP" altLang="en-US" sz="1600" b="1">
                <a:solidFill>
                  <a:srgbClr val="FF0000"/>
                </a:solidFill>
              </a:rPr>
              <a:t>地域内組織役員」</a:t>
            </a:r>
            <a:endParaRPr kumimoji="1" lang="en-US" altLang="ja-JP" sz="1600" b="1">
              <a:solidFill>
                <a:srgbClr val="FF0000"/>
              </a:solidFill>
            </a:endParaRPr>
          </a:p>
          <a:p>
            <a:pPr algn="l"/>
            <a:r>
              <a:rPr kumimoji="1" lang="ja-JP" altLang="en-US" sz="1600" b="1">
                <a:solidFill>
                  <a:srgbClr val="FF0000"/>
                </a:solidFill>
              </a:rPr>
              <a:t>で入力した組織名・</a:t>
            </a:r>
            <a:endParaRPr kumimoji="1" lang="en-US" altLang="ja-JP" sz="1600" b="1">
              <a:solidFill>
                <a:srgbClr val="FF0000"/>
              </a:solidFill>
            </a:endParaRPr>
          </a:p>
          <a:p>
            <a:pPr algn="l"/>
            <a:r>
              <a:rPr kumimoji="1" lang="ja-JP" altLang="en-US" sz="1600" b="1">
                <a:solidFill>
                  <a:srgbClr val="FF0000"/>
                </a:solidFill>
              </a:rPr>
              <a:t>役職名をプルダウン</a:t>
            </a:r>
            <a:endParaRPr kumimoji="1" lang="en-US" altLang="ja-JP" sz="1600" b="1">
              <a:solidFill>
                <a:srgbClr val="FF0000"/>
              </a:solidFill>
            </a:endParaRPr>
          </a:p>
          <a:p>
            <a:pPr algn="l"/>
            <a:r>
              <a:rPr kumimoji="1" lang="ja-JP" altLang="en-US" sz="1600" b="1">
                <a:solidFill>
                  <a:srgbClr val="FF0000"/>
                </a:solidFill>
              </a:rPr>
              <a:t>メニューから選択し、</a:t>
            </a:r>
            <a:endParaRPr kumimoji="1" lang="en-US" altLang="ja-JP" sz="1600" b="1">
              <a:solidFill>
                <a:srgbClr val="FF0000"/>
              </a:solidFill>
            </a:endParaRPr>
          </a:p>
          <a:p>
            <a:pPr algn="l"/>
            <a:r>
              <a:rPr kumimoji="1" lang="ja-JP" altLang="en-US" sz="1600" b="1">
                <a:solidFill>
                  <a:srgbClr val="FF0000"/>
                </a:solidFill>
              </a:rPr>
              <a:t>入力してください</a:t>
            </a:r>
            <a:endParaRPr kumimoji="1" lang="en-US" altLang="ja-JP" sz="1600" b="1">
              <a:solidFill>
                <a:srgbClr val="FF0000"/>
              </a:solidFill>
            </a:endParaRPr>
          </a:p>
          <a:p>
            <a:pPr algn="l"/>
            <a:r>
              <a:rPr kumimoji="1" lang="ja-JP" altLang="en-US" sz="1600" b="1">
                <a:solidFill>
                  <a:srgbClr val="E91200"/>
                </a:solidFill>
              </a:rPr>
              <a:t>活動主体が複数にまたがる場合は、「呼びかけ団体（中心となる団体）」を記載してください。</a:t>
            </a:r>
            <a:endParaRPr kumimoji="1" lang="en-US" altLang="ja-JP" sz="1600" b="1">
              <a:solidFill>
                <a:srgbClr val="E91200"/>
              </a:solidFill>
            </a:endParaRPr>
          </a:p>
        </xdr:txBody>
      </xdr:sp>
      <xdr:pic>
        <xdr:nvPicPr>
          <xdr:cNvPr id="7" name="図 6">
            <a:extLst>
              <a:ext uri="{FF2B5EF4-FFF2-40B4-BE49-F238E27FC236}">
                <a16:creationId xmlns:a16="http://schemas.microsoft.com/office/drawing/2014/main" id="{825B294B-8336-F0F6-FB95-2ECC35853D28}"/>
              </a:ext>
            </a:extLst>
          </xdr:cNvPr>
          <xdr:cNvPicPr>
            <a:picLocks noChangeAspect="1"/>
          </xdr:cNvPicPr>
        </xdr:nvPicPr>
        <xdr:blipFill>
          <a:blip xmlns:r="http://schemas.openxmlformats.org/officeDocument/2006/relationships" r:embed="rId1"/>
          <a:stretch>
            <a:fillRect/>
          </a:stretch>
        </xdr:blipFill>
        <xdr:spPr>
          <a:xfrm>
            <a:off x="11391027" y="8875753"/>
            <a:ext cx="1682052" cy="2006053"/>
          </a:xfrm>
          <a:prstGeom prst="rect">
            <a:avLst/>
          </a:prstGeom>
        </xdr:spPr>
      </xdr:pic>
      <xdr:sp macro="" textlink="">
        <xdr:nvSpPr>
          <xdr:cNvPr id="6" name="円/楕円 5">
            <a:extLst>
              <a:ext uri="{FF2B5EF4-FFF2-40B4-BE49-F238E27FC236}">
                <a16:creationId xmlns:a16="http://schemas.microsoft.com/office/drawing/2014/main" id="{199E32F6-2F92-001B-9EDA-097B51E9418E}"/>
              </a:ext>
            </a:extLst>
          </xdr:cNvPr>
          <xdr:cNvSpPr/>
        </xdr:nvSpPr>
        <xdr:spPr>
          <a:xfrm>
            <a:off x="12800635" y="8838944"/>
            <a:ext cx="344912" cy="34312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696735</xdr:colOff>
      <xdr:row>17</xdr:row>
      <xdr:rowOff>132292</xdr:rowOff>
    </xdr:from>
    <xdr:to>
      <xdr:col>12</xdr:col>
      <xdr:colOff>264964</xdr:colOff>
      <xdr:row>26</xdr:row>
      <xdr:rowOff>7641</xdr:rowOff>
    </xdr:to>
    <xdr:sp macro="" textlink="">
      <xdr:nvSpPr>
        <xdr:cNvPr id="9" name="四角形吹き出し 8">
          <a:extLst>
            <a:ext uri="{FF2B5EF4-FFF2-40B4-BE49-F238E27FC236}">
              <a16:creationId xmlns:a16="http://schemas.microsoft.com/office/drawing/2014/main" id="{E2D7F229-5FFF-424F-B98E-1FF506E7FB52}"/>
            </a:ext>
          </a:extLst>
        </xdr:cNvPr>
        <xdr:cNvSpPr/>
      </xdr:nvSpPr>
      <xdr:spPr>
        <a:xfrm>
          <a:off x="13872985" y="8404931"/>
          <a:ext cx="6535590" cy="2882779"/>
        </a:xfrm>
        <a:prstGeom prst="wedgeRectCallout">
          <a:avLst>
            <a:gd name="adj1" fmla="val -38292"/>
            <a:gd name="adj2" fmla="val 58632"/>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○参加人数や時間数、年間回数がはっきりと分からない場合は、</a:t>
          </a:r>
          <a:endParaRPr kumimoji="1" lang="en-US" altLang="ja-JP" sz="1600" b="1">
            <a:solidFill>
              <a:srgbClr val="FF0000"/>
            </a:solidFill>
          </a:endParaRPr>
        </a:p>
        <a:p>
          <a:pPr algn="l"/>
          <a:r>
            <a:rPr kumimoji="1" lang="ja-JP" altLang="en-US" sz="1600" b="1">
              <a:solidFill>
                <a:srgbClr val="FF0000"/>
              </a:solidFill>
            </a:rPr>
            <a:t>　概数で構いません</a:t>
          </a:r>
          <a:endParaRPr kumimoji="1" lang="en-US" altLang="ja-JP" sz="1600" b="1">
            <a:solidFill>
              <a:srgbClr val="FF0000"/>
            </a:solidFill>
          </a:endParaRPr>
        </a:p>
        <a:p>
          <a:pPr algn="l"/>
          <a:r>
            <a:rPr kumimoji="1" lang="ja-JP" altLang="en-US" sz="1600" b="1">
              <a:solidFill>
                <a:srgbClr val="FF0000"/>
              </a:solidFill>
            </a:rPr>
            <a:t>○年間回数が年によって変わる場合、平均値を入力してください</a:t>
          </a:r>
          <a:endParaRPr kumimoji="1" lang="en-US" altLang="ja-JP" sz="1600" b="1">
            <a:solidFill>
              <a:srgbClr val="FF0000"/>
            </a:solidFill>
          </a:endParaRPr>
        </a:p>
        <a:p>
          <a:pPr algn="l"/>
          <a:r>
            <a:rPr kumimoji="1" lang="ja-JP" altLang="en-US" sz="1600" b="1">
              <a:solidFill>
                <a:srgbClr val="FF0000"/>
              </a:solidFill>
            </a:rPr>
            <a:t>○活動の回数が多く、</a:t>
          </a:r>
          <a:r>
            <a:rPr kumimoji="1" lang="en-US" altLang="ja-JP" sz="1600" b="1">
              <a:solidFill>
                <a:srgbClr val="FF0000"/>
              </a:solidFill>
            </a:rPr>
            <a:t>1</a:t>
          </a:r>
          <a:r>
            <a:rPr kumimoji="1" lang="ja-JP" altLang="en-US" sz="1600" b="1">
              <a:solidFill>
                <a:srgbClr val="FF0000"/>
              </a:solidFill>
            </a:rPr>
            <a:t>回あたりの活動時間がバラバラな場合、年間</a:t>
          </a:r>
          <a:endParaRPr kumimoji="1" lang="en-US" altLang="ja-JP" sz="1600" b="1">
            <a:solidFill>
              <a:srgbClr val="FF0000"/>
            </a:solidFill>
          </a:endParaRPr>
        </a:p>
        <a:p>
          <a:pPr algn="l"/>
          <a:r>
            <a:rPr kumimoji="1" lang="ja-JP" altLang="en-US" sz="1600" b="1">
              <a:solidFill>
                <a:srgbClr val="FF0000"/>
              </a:solidFill>
            </a:rPr>
            <a:t>　回数は</a:t>
          </a:r>
          <a:r>
            <a:rPr kumimoji="1" lang="en-US" altLang="ja-JP" sz="1600" b="1">
              <a:solidFill>
                <a:srgbClr val="FF0000"/>
              </a:solidFill>
            </a:rPr>
            <a:t>1</a:t>
          </a:r>
          <a:r>
            <a:rPr kumimoji="1" lang="ja-JP" altLang="en-US" sz="1600" b="1">
              <a:solidFill>
                <a:srgbClr val="FF0000"/>
              </a:solidFill>
            </a:rPr>
            <a:t>回とし、大体の合計時間を時間数に入力してください</a:t>
          </a:r>
          <a:endParaRPr kumimoji="1" lang="en-US" altLang="ja-JP" sz="1600" b="1">
            <a:solidFill>
              <a:srgbClr val="FF0000"/>
            </a:solidFill>
          </a:endParaRPr>
        </a:p>
        <a:p>
          <a:pPr algn="l"/>
          <a:r>
            <a:rPr kumimoji="1" lang="ja-JP" altLang="en-US" sz="1600" b="1">
              <a:solidFill>
                <a:srgbClr val="FF0000"/>
              </a:solidFill>
            </a:rPr>
            <a:t>○同じ活動に複数人が参加し、それぞれのかけた時間が異なる場合</a:t>
          </a:r>
          <a:endParaRPr kumimoji="1" lang="en-US" altLang="ja-JP" sz="1600" b="1">
            <a:solidFill>
              <a:srgbClr val="FF0000"/>
            </a:solidFill>
          </a:endParaRPr>
        </a:p>
        <a:p>
          <a:pPr algn="l"/>
          <a:r>
            <a:rPr kumimoji="1" lang="ja-JP" altLang="en-US" sz="1600" b="1">
              <a:solidFill>
                <a:srgbClr val="FF0000"/>
              </a:solidFill>
            </a:rPr>
            <a:t>　は、時間数に平均時間を入力してください</a:t>
          </a:r>
          <a:endParaRPr kumimoji="1" lang="en-US" altLang="ja-JP" sz="1600" b="1">
            <a:solidFill>
              <a:srgbClr val="FF0000"/>
            </a:solidFill>
          </a:endParaRPr>
        </a:p>
        <a:p>
          <a:pPr algn="l"/>
          <a:r>
            <a:rPr kumimoji="1" lang="ja-JP" altLang="en-US" sz="1600" b="1">
              <a:solidFill>
                <a:srgbClr val="FF0000"/>
              </a:solidFill>
            </a:rPr>
            <a:t>　→</a:t>
          </a:r>
          <a:r>
            <a:rPr kumimoji="1" lang="en-US" altLang="ja-JP" sz="1600" b="1">
              <a:solidFill>
                <a:srgbClr val="FF0000"/>
              </a:solidFill>
            </a:rPr>
            <a:t>A</a:t>
          </a:r>
          <a:r>
            <a:rPr kumimoji="1" lang="ja-JP" altLang="en-US" sz="1600" b="1">
              <a:solidFill>
                <a:srgbClr val="FF0000"/>
              </a:solidFill>
            </a:rPr>
            <a:t>さん：</a:t>
          </a:r>
          <a:r>
            <a:rPr kumimoji="1" lang="en-US" altLang="ja-JP" sz="1600" b="1">
              <a:solidFill>
                <a:srgbClr val="FF0000"/>
              </a:solidFill>
            </a:rPr>
            <a:t>10</a:t>
          </a:r>
          <a:r>
            <a:rPr kumimoji="1" lang="ja-JP" altLang="en-US" sz="1600" b="1">
              <a:solidFill>
                <a:srgbClr val="FF0000"/>
              </a:solidFill>
            </a:rPr>
            <a:t>時間　</a:t>
          </a:r>
          <a:r>
            <a:rPr kumimoji="1" lang="en-US" altLang="ja-JP" sz="1600" b="1">
              <a:solidFill>
                <a:srgbClr val="FF0000"/>
              </a:solidFill>
            </a:rPr>
            <a:t>B</a:t>
          </a:r>
          <a:r>
            <a:rPr kumimoji="1" lang="ja-JP" altLang="en-US" sz="1600" b="1">
              <a:solidFill>
                <a:srgbClr val="FF0000"/>
              </a:solidFill>
            </a:rPr>
            <a:t>さん：</a:t>
          </a:r>
          <a:r>
            <a:rPr kumimoji="1" lang="en-US" altLang="ja-JP" sz="1600" b="1">
              <a:solidFill>
                <a:srgbClr val="FF0000"/>
              </a:solidFill>
            </a:rPr>
            <a:t>2</a:t>
          </a:r>
          <a:r>
            <a:rPr kumimoji="1" lang="ja-JP" altLang="en-US" sz="1600" b="1">
              <a:solidFill>
                <a:srgbClr val="FF0000"/>
              </a:solidFill>
            </a:rPr>
            <a:t>時間</a:t>
          </a:r>
          <a:r>
            <a:rPr kumimoji="1" lang="ja-JP" altLang="en-US" sz="1600" b="1" baseline="0">
              <a:solidFill>
                <a:srgbClr val="FF0000"/>
              </a:solidFill>
            </a:rPr>
            <a:t>　</a:t>
          </a:r>
          <a:r>
            <a:rPr kumimoji="1" lang="ja-JP" altLang="en-US" sz="1600" b="1">
              <a:solidFill>
                <a:srgbClr val="FF0000"/>
              </a:solidFill>
            </a:rPr>
            <a:t>→</a:t>
          </a:r>
          <a:r>
            <a:rPr kumimoji="1" lang="en-US" altLang="ja-JP" sz="1600" b="1">
              <a:solidFill>
                <a:srgbClr val="FF0000"/>
              </a:solidFill>
            </a:rPr>
            <a:t>  2</a:t>
          </a:r>
          <a:r>
            <a:rPr kumimoji="1" lang="ja-JP" altLang="en-US" sz="1600" b="1">
              <a:solidFill>
                <a:srgbClr val="FF0000"/>
              </a:solidFill>
            </a:rPr>
            <a:t>人、</a:t>
          </a:r>
          <a:r>
            <a:rPr kumimoji="1" lang="en-US" altLang="ja-JP" sz="1600" b="1">
              <a:solidFill>
                <a:srgbClr val="FF0000"/>
              </a:solidFill>
            </a:rPr>
            <a:t>6</a:t>
          </a:r>
          <a:r>
            <a:rPr kumimoji="1" lang="ja-JP" altLang="en-US" sz="1600" b="1">
              <a:solidFill>
                <a:srgbClr val="FF0000"/>
              </a:solidFill>
            </a:rPr>
            <a:t>時間</a:t>
          </a:r>
          <a:endParaRPr kumimoji="1" lang="en-US" altLang="ja-JP" sz="1600" b="1">
            <a:solidFill>
              <a:srgbClr val="FF0000"/>
            </a:solidFill>
          </a:endParaRPr>
        </a:p>
        <a:p>
          <a:pPr algn="l"/>
          <a:endParaRPr kumimoji="1" lang="en-US" altLang="ja-JP" sz="1600" b="1">
            <a:solidFill>
              <a:srgbClr val="FF0000"/>
            </a:solidFill>
          </a:endParaRPr>
        </a:p>
      </xdr:txBody>
    </xdr:sp>
    <xdr:clientData/>
  </xdr:twoCellAnchor>
  <xdr:twoCellAnchor>
    <xdr:from>
      <xdr:col>4</xdr:col>
      <xdr:colOff>1744307</xdr:colOff>
      <xdr:row>40</xdr:row>
      <xdr:rowOff>10314</xdr:rowOff>
    </xdr:from>
    <xdr:to>
      <xdr:col>5</xdr:col>
      <xdr:colOff>295974</xdr:colOff>
      <xdr:row>45</xdr:row>
      <xdr:rowOff>301356</xdr:rowOff>
    </xdr:to>
    <xdr:sp macro="" textlink="">
      <xdr:nvSpPr>
        <xdr:cNvPr id="10" name="正方形/長方形 9">
          <a:extLst>
            <a:ext uri="{FF2B5EF4-FFF2-40B4-BE49-F238E27FC236}">
              <a16:creationId xmlns:a16="http://schemas.microsoft.com/office/drawing/2014/main" id="{6744DEE2-E9F2-D448-99EF-B38090F85FA4}"/>
            </a:ext>
          </a:extLst>
        </xdr:cNvPr>
        <xdr:cNvSpPr/>
      </xdr:nvSpPr>
      <xdr:spPr>
        <a:xfrm>
          <a:off x="10698883" y="15508619"/>
          <a:ext cx="1791244" cy="1878542"/>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同じ活動の中に、企画、準備、運営、片付けなど、活動内容や参加人数、時間数、回数が異なる活動がある場合、それぞれ行を分けて記入してください</a:t>
          </a:r>
          <a:endParaRPr kumimoji="1" lang="en-US" altLang="ja-JP" sz="1200" b="1">
            <a:solidFill>
              <a:srgbClr val="FF0000"/>
            </a:solidFill>
          </a:endParaRPr>
        </a:p>
      </xdr:txBody>
    </xdr:sp>
    <xdr:clientData/>
  </xdr:twoCellAnchor>
  <xdr:twoCellAnchor>
    <xdr:from>
      <xdr:col>4</xdr:col>
      <xdr:colOff>1391252</xdr:colOff>
      <xdr:row>42</xdr:row>
      <xdr:rowOff>28426</xdr:rowOff>
    </xdr:from>
    <xdr:to>
      <xdr:col>4</xdr:col>
      <xdr:colOff>1629377</xdr:colOff>
      <xdr:row>45</xdr:row>
      <xdr:rowOff>284190</xdr:rowOff>
    </xdr:to>
    <xdr:sp macro="" textlink="">
      <xdr:nvSpPr>
        <xdr:cNvPr id="12" name="右中かっこ 11">
          <a:extLst>
            <a:ext uri="{FF2B5EF4-FFF2-40B4-BE49-F238E27FC236}">
              <a16:creationId xmlns:a16="http://schemas.microsoft.com/office/drawing/2014/main" id="{B94D44D9-BE0E-064D-9666-73297F92C3C6}"/>
            </a:ext>
          </a:extLst>
        </xdr:cNvPr>
        <xdr:cNvSpPr/>
      </xdr:nvSpPr>
      <xdr:spPr>
        <a:xfrm>
          <a:off x="10345209" y="16255189"/>
          <a:ext cx="238125" cy="1215116"/>
        </a:xfrm>
        <a:prstGeom prst="rightBrace">
          <a:avLst>
            <a:gd name="adj1" fmla="val 126852"/>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283237</xdr:colOff>
      <xdr:row>39</xdr:row>
      <xdr:rowOff>310648</xdr:rowOff>
    </xdr:from>
    <xdr:to>
      <xdr:col>1</xdr:col>
      <xdr:colOff>1598920</xdr:colOff>
      <xdr:row>45</xdr:row>
      <xdr:rowOff>301511</xdr:rowOff>
    </xdr:to>
    <xdr:sp macro="" textlink="">
      <xdr:nvSpPr>
        <xdr:cNvPr id="13" name="正方形/長方形 12">
          <a:extLst>
            <a:ext uri="{FF2B5EF4-FFF2-40B4-BE49-F238E27FC236}">
              <a16:creationId xmlns:a16="http://schemas.microsoft.com/office/drawing/2014/main" id="{6FC7C868-AA5B-3E3E-83BD-BB67E434C0C5}"/>
            </a:ext>
          </a:extLst>
        </xdr:cNvPr>
        <xdr:cNvSpPr/>
      </xdr:nvSpPr>
      <xdr:spPr>
        <a:xfrm>
          <a:off x="283237" y="15578058"/>
          <a:ext cx="1772518" cy="190956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289450</xdr:colOff>
      <xdr:row>68</xdr:row>
      <xdr:rowOff>316862</xdr:rowOff>
    </xdr:from>
    <xdr:to>
      <xdr:col>1</xdr:col>
      <xdr:colOff>1605133</xdr:colOff>
      <xdr:row>78</xdr:row>
      <xdr:rowOff>301511</xdr:rowOff>
    </xdr:to>
    <xdr:sp macro="" textlink="">
      <xdr:nvSpPr>
        <xdr:cNvPr id="14" name="正方形/長方形 13">
          <a:extLst>
            <a:ext uri="{FF2B5EF4-FFF2-40B4-BE49-F238E27FC236}">
              <a16:creationId xmlns:a16="http://schemas.microsoft.com/office/drawing/2014/main" id="{6440AD3B-1D32-BC4F-B919-EEDC4EC7CB17}"/>
            </a:ext>
          </a:extLst>
        </xdr:cNvPr>
        <xdr:cNvSpPr/>
      </xdr:nvSpPr>
      <xdr:spPr>
        <a:xfrm>
          <a:off x="289450" y="25223481"/>
          <a:ext cx="1772518" cy="318249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1598920</xdr:colOff>
      <xdr:row>44</xdr:row>
      <xdr:rowOff>164460</xdr:rowOff>
    </xdr:from>
    <xdr:to>
      <xdr:col>1</xdr:col>
      <xdr:colOff>1763382</xdr:colOff>
      <xdr:row>69</xdr:row>
      <xdr:rowOff>210144</xdr:rowOff>
    </xdr:to>
    <xdr:sp macro="" textlink="">
      <xdr:nvSpPr>
        <xdr:cNvPr id="15" name="右大かっこ 14">
          <a:extLst>
            <a:ext uri="{FF2B5EF4-FFF2-40B4-BE49-F238E27FC236}">
              <a16:creationId xmlns:a16="http://schemas.microsoft.com/office/drawing/2014/main" id="{E783AACB-BA1D-1472-ACD9-9FA9BE5CE8A2}"/>
            </a:ext>
          </a:extLst>
        </xdr:cNvPr>
        <xdr:cNvSpPr/>
      </xdr:nvSpPr>
      <xdr:spPr>
        <a:xfrm>
          <a:off x="2055755" y="17030791"/>
          <a:ext cx="164462" cy="8405756"/>
        </a:xfrm>
        <a:prstGeom prst="rightBracket">
          <a:avLst>
            <a:gd name="adj" fmla="val 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858667</xdr:colOff>
      <xdr:row>59</xdr:row>
      <xdr:rowOff>85883</xdr:rowOff>
    </xdr:from>
    <xdr:to>
      <xdr:col>1</xdr:col>
      <xdr:colOff>2384676</xdr:colOff>
      <xdr:row>68</xdr:row>
      <xdr:rowOff>127913</xdr:rowOff>
    </xdr:to>
    <xdr:sp macro="" textlink="">
      <xdr:nvSpPr>
        <xdr:cNvPr id="16" name="正方形/長方形 15">
          <a:extLst>
            <a:ext uri="{FF2B5EF4-FFF2-40B4-BE49-F238E27FC236}">
              <a16:creationId xmlns:a16="http://schemas.microsoft.com/office/drawing/2014/main" id="{01302240-AD48-BC44-AF67-62528B285E05}"/>
            </a:ext>
          </a:extLst>
        </xdr:cNvPr>
        <xdr:cNvSpPr/>
      </xdr:nvSpPr>
      <xdr:spPr>
        <a:xfrm>
          <a:off x="1315502" y="22114444"/>
          <a:ext cx="1526009" cy="2920088"/>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伝統・文化活動や公民館活動、支え合い活動、体育活動などで、イベント、お祭り、サロン等に参加するだけのものは参加人数、時間数に含めず、企画運営にかかわるものだけ入力してください</a:t>
          </a:r>
          <a:endParaRPr kumimoji="1" lang="en-US" altLang="ja-JP" sz="1200" b="1">
            <a:solidFill>
              <a:srgbClr val="FF0000"/>
            </a:solidFill>
          </a:endParaRPr>
        </a:p>
      </xdr:txBody>
    </xdr:sp>
    <xdr:clientData/>
  </xdr:twoCellAnchor>
  <xdr:twoCellAnchor>
    <xdr:from>
      <xdr:col>10</xdr:col>
      <xdr:colOff>787401</xdr:colOff>
      <xdr:row>28</xdr:row>
      <xdr:rowOff>393701</xdr:rowOff>
    </xdr:from>
    <xdr:to>
      <xdr:col>12</xdr:col>
      <xdr:colOff>266701</xdr:colOff>
      <xdr:row>35</xdr:row>
      <xdr:rowOff>215901</xdr:rowOff>
    </xdr:to>
    <xdr:sp macro="" textlink="">
      <xdr:nvSpPr>
        <xdr:cNvPr id="17" name="四角形吹き出し 16">
          <a:extLst>
            <a:ext uri="{FF2B5EF4-FFF2-40B4-BE49-F238E27FC236}">
              <a16:creationId xmlns:a16="http://schemas.microsoft.com/office/drawing/2014/main" id="{58971814-0520-6143-BC54-3AAE9CEF7CA5}"/>
            </a:ext>
          </a:extLst>
        </xdr:cNvPr>
        <xdr:cNvSpPr/>
      </xdr:nvSpPr>
      <xdr:spPr>
        <a:xfrm>
          <a:off x="17932401" y="11887201"/>
          <a:ext cx="2501900" cy="2260600"/>
        </a:xfrm>
        <a:prstGeom prst="wedgeRectCallout">
          <a:avLst>
            <a:gd name="adj1" fmla="val -58359"/>
            <a:gd name="adj2" fmla="val -26633"/>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記入例では“活動分類ごと”に順番に活動例を記入していますが、実際に作成する際は“活動主体ごと”に記入を進めることを推奨します</a:t>
          </a:r>
          <a:endParaRPr kumimoji="1" lang="en-US" altLang="ja-JP" sz="1600" b="1">
            <a:solidFill>
              <a:srgbClr val="FF0000"/>
            </a:solidFill>
          </a:endParaRPr>
        </a:p>
      </xdr:txBody>
    </xdr:sp>
    <xdr:clientData/>
  </xdr:twoCellAnchor>
  <xdr:twoCellAnchor>
    <xdr:from>
      <xdr:col>10</xdr:col>
      <xdr:colOff>190500</xdr:colOff>
      <xdr:row>28</xdr:row>
      <xdr:rowOff>50800</xdr:rowOff>
    </xdr:from>
    <xdr:to>
      <xdr:col>10</xdr:col>
      <xdr:colOff>571500</xdr:colOff>
      <xdr:row>36</xdr:row>
      <xdr:rowOff>241300</xdr:rowOff>
    </xdr:to>
    <xdr:sp macro="" textlink="">
      <xdr:nvSpPr>
        <xdr:cNvPr id="18" name="下矢印 17">
          <a:extLst>
            <a:ext uri="{FF2B5EF4-FFF2-40B4-BE49-F238E27FC236}">
              <a16:creationId xmlns:a16="http://schemas.microsoft.com/office/drawing/2014/main" id="{980682E5-328A-AA87-0833-0740F2C823AD}"/>
            </a:ext>
          </a:extLst>
        </xdr:cNvPr>
        <xdr:cNvSpPr/>
      </xdr:nvSpPr>
      <xdr:spPr>
        <a:xfrm>
          <a:off x="17335500" y="11544300"/>
          <a:ext cx="381000" cy="2946400"/>
        </a:xfrm>
        <a:prstGeom prst="down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762000</xdr:colOff>
      <xdr:row>13</xdr:row>
      <xdr:rowOff>342900</xdr:rowOff>
    </xdr:from>
    <xdr:to>
      <xdr:col>4</xdr:col>
      <xdr:colOff>1033221</xdr:colOff>
      <xdr:row>19</xdr:row>
      <xdr:rowOff>39971</xdr:rowOff>
    </xdr:to>
    <xdr:sp macro="" textlink="">
      <xdr:nvSpPr>
        <xdr:cNvPr id="5" name="四角形吹き出し 4">
          <a:extLst>
            <a:ext uri="{FF2B5EF4-FFF2-40B4-BE49-F238E27FC236}">
              <a16:creationId xmlns:a16="http://schemas.microsoft.com/office/drawing/2014/main" id="{3091552A-66B0-5A22-1A93-456983BC6A50}"/>
            </a:ext>
          </a:extLst>
        </xdr:cNvPr>
        <xdr:cNvSpPr/>
      </xdr:nvSpPr>
      <xdr:spPr>
        <a:xfrm>
          <a:off x="6552339" y="6535047"/>
          <a:ext cx="3435458" cy="2258596"/>
        </a:xfrm>
        <a:prstGeom prst="wedgeRectCallout">
          <a:avLst>
            <a:gd name="adj1" fmla="val -185255"/>
            <a:gd name="adj2" fmla="val 16858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活動分類は、</a:t>
          </a:r>
          <a:endParaRPr kumimoji="1" lang="en-US" altLang="ja-JP" sz="1600" b="1">
            <a:solidFill>
              <a:srgbClr val="FF0000"/>
            </a:solidFill>
          </a:endParaRPr>
        </a:p>
        <a:p>
          <a:pPr algn="l"/>
          <a:r>
            <a:rPr kumimoji="1" lang="ja-JP" altLang="en-US" sz="1600" b="1">
              <a:solidFill>
                <a:srgbClr val="FF0000"/>
              </a:solidFill>
            </a:rPr>
            <a:t>プルダウン</a:t>
          </a:r>
          <a:endParaRPr kumimoji="1" lang="en-US" altLang="ja-JP" sz="1600" b="1">
            <a:solidFill>
              <a:srgbClr val="FF0000"/>
            </a:solidFill>
          </a:endParaRPr>
        </a:p>
        <a:p>
          <a:pPr algn="l"/>
          <a:r>
            <a:rPr kumimoji="1" lang="ja-JP" altLang="en-US" sz="1600" b="1">
              <a:solidFill>
                <a:srgbClr val="FF0000"/>
              </a:solidFill>
            </a:rPr>
            <a:t>メニューから</a:t>
          </a:r>
          <a:endParaRPr kumimoji="1" lang="en-US" altLang="ja-JP" sz="1600" b="1">
            <a:solidFill>
              <a:srgbClr val="FF0000"/>
            </a:solidFill>
          </a:endParaRPr>
        </a:p>
        <a:p>
          <a:pPr algn="l"/>
          <a:r>
            <a:rPr kumimoji="1" lang="ja-JP" altLang="en-US" sz="1600" b="1">
              <a:solidFill>
                <a:srgbClr val="FF0000"/>
              </a:solidFill>
            </a:rPr>
            <a:t>選択し、入力</a:t>
          </a:r>
          <a:endParaRPr kumimoji="1" lang="en-US" altLang="ja-JP" sz="1600" b="1">
            <a:solidFill>
              <a:srgbClr val="FF0000"/>
            </a:solidFill>
          </a:endParaRPr>
        </a:p>
        <a:p>
          <a:pPr algn="l"/>
          <a:r>
            <a:rPr kumimoji="1" lang="ja-JP" altLang="en-US" sz="1600" b="1">
              <a:solidFill>
                <a:srgbClr val="FF0000"/>
              </a:solidFill>
            </a:rPr>
            <a:t>してください</a:t>
          </a:r>
          <a:endParaRPr kumimoji="1" lang="en-US" altLang="ja-JP" sz="1600" b="1">
            <a:solidFill>
              <a:srgbClr val="FF0000"/>
            </a:solidFill>
          </a:endParaRPr>
        </a:p>
      </xdr:txBody>
    </xdr:sp>
    <xdr:clientData/>
  </xdr:twoCellAnchor>
  <xdr:twoCellAnchor editAs="oneCell">
    <xdr:from>
      <xdr:col>3</xdr:col>
      <xdr:colOff>2222500</xdr:colOff>
      <xdr:row>13</xdr:row>
      <xdr:rowOff>457200</xdr:rowOff>
    </xdr:from>
    <xdr:to>
      <xdr:col>4</xdr:col>
      <xdr:colOff>862944</xdr:colOff>
      <xdr:row>18</xdr:row>
      <xdr:rowOff>215900</xdr:rowOff>
    </xdr:to>
    <xdr:pic>
      <xdr:nvPicPr>
        <xdr:cNvPr id="20" name="図 19">
          <a:extLst>
            <a:ext uri="{FF2B5EF4-FFF2-40B4-BE49-F238E27FC236}">
              <a16:creationId xmlns:a16="http://schemas.microsoft.com/office/drawing/2014/main" id="{B9418765-5DB1-63E4-B2D0-036E8A32AFA7}"/>
            </a:ext>
          </a:extLst>
        </xdr:cNvPr>
        <xdr:cNvPicPr>
          <a:picLocks noChangeAspect="1"/>
        </xdr:cNvPicPr>
      </xdr:nvPicPr>
      <xdr:blipFill>
        <a:blip xmlns:r="http://schemas.openxmlformats.org/officeDocument/2006/relationships" r:embed="rId2"/>
        <a:stretch>
          <a:fillRect/>
        </a:stretch>
      </xdr:blipFill>
      <xdr:spPr>
        <a:xfrm>
          <a:off x="8013700" y="6642100"/>
          <a:ext cx="1802744" cy="2070100"/>
        </a:xfrm>
        <a:prstGeom prst="rect">
          <a:avLst/>
        </a:prstGeom>
      </xdr:spPr>
    </xdr:pic>
    <xdr:clientData/>
  </xdr:twoCellAnchor>
  <xdr:twoCellAnchor>
    <xdr:from>
      <xdr:col>4</xdr:col>
      <xdr:colOff>488187</xdr:colOff>
      <xdr:row>13</xdr:row>
      <xdr:rowOff>461980</xdr:rowOff>
    </xdr:from>
    <xdr:to>
      <xdr:col>4</xdr:col>
      <xdr:colOff>833631</xdr:colOff>
      <xdr:row>14</xdr:row>
      <xdr:rowOff>294336</xdr:rowOff>
    </xdr:to>
    <xdr:sp macro="" textlink="">
      <xdr:nvSpPr>
        <xdr:cNvPr id="19" name="円/楕円 18">
          <a:extLst>
            <a:ext uri="{FF2B5EF4-FFF2-40B4-BE49-F238E27FC236}">
              <a16:creationId xmlns:a16="http://schemas.microsoft.com/office/drawing/2014/main" id="{2615DD46-704C-5670-9B90-3FEC6AA7EA72}"/>
            </a:ext>
          </a:extLst>
        </xdr:cNvPr>
        <xdr:cNvSpPr/>
      </xdr:nvSpPr>
      <xdr:spPr>
        <a:xfrm>
          <a:off x="9442763" y="6654127"/>
          <a:ext cx="345444" cy="341791"/>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29576</xdr:colOff>
      <xdr:row>7</xdr:row>
      <xdr:rowOff>706026</xdr:rowOff>
    </xdr:from>
    <xdr:to>
      <xdr:col>8</xdr:col>
      <xdr:colOff>292479</xdr:colOff>
      <xdr:row>9</xdr:row>
      <xdr:rowOff>120697</xdr:rowOff>
    </xdr:to>
    <xdr:graphicFrame macro="">
      <xdr:nvGraphicFramePr>
        <xdr:cNvPr id="2" name="グラフ 1">
          <a:extLst>
            <a:ext uri="{FF2B5EF4-FFF2-40B4-BE49-F238E27FC236}">
              <a16:creationId xmlns:a16="http://schemas.microsoft.com/office/drawing/2014/main" id="{D98CF5A2-5188-364B-A001-889720952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1978607</xdr:colOff>
      <xdr:row>8</xdr:row>
      <xdr:rowOff>218313</xdr:rowOff>
    </xdr:from>
    <xdr:to>
      <xdr:col>8</xdr:col>
      <xdr:colOff>273339</xdr:colOff>
      <xdr:row>9</xdr:row>
      <xdr:rowOff>94346</xdr:rowOff>
    </xdr:to>
    <xdr:graphicFrame macro="">
      <xdr:nvGraphicFramePr>
        <xdr:cNvPr id="3" name="グラフ 2">
          <a:extLst>
            <a:ext uri="{FF2B5EF4-FFF2-40B4-BE49-F238E27FC236}">
              <a16:creationId xmlns:a16="http://schemas.microsoft.com/office/drawing/2014/main" id="{47E9E485-4B3C-BA49-B8D8-16E84A7E3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29574</xdr:colOff>
      <xdr:row>8</xdr:row>
      <xdr:rowOff>699873</xdr:rowOff>
    </xdr:from>
    <xdr:to>
      <xdr:col>8</xdr:col>
      <xdr:colOff>292477</xdr:colOff>
      <xdr:row>10</xdr:row>
      <xdr:rowOff>114544</xdr:rowOff>
    </xdr:to>
    <xdr:graphicFrame macro="">
      <xdr:nvGraphicFramePr>
        <xdr:cNvPr id="4" name="グラフ 3">
          <a:extLst>
            <a:ext uri="{FF2B5EF4-FFF2-40B4-BE49-F238E27FC236}">
              <a16:creationId xmlns:a16="http://schemas.microsoft.com/office/drawing/2014/main" id="{F236FA93-A278-6E4E-8EDC-D6E718F50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1993527</xdr:colOff>
      <xdr:row>9</xdr:row>
      <xdr:rowOff>194445</xdr:rowOff>
    </xdr:from>
    <xdr:to>
      <xdr:col>8</xdr:col>
      <xdr:colOff>288259</xdr:colOff>
      <xdr:row>10</xdr:row>
      <xdr:rowOff>74333</xdr:rowOff>
    </xdr:to>
    <xdr:graphicFrame macro="">
      <xdr:nvGraphicFramePr>
        <xdr:cNvPr id="5" name="グラフ 4">
          <a:extLst>
            <a:ext uri="{FF2B5EF4-FFF2-40B4-BE49-F238E27FC236}">
              <a16:creationId xmlns:a16="http://schemas.microsoft.com/office/drawing/2014/main" id="{BAE7AB07-4D33-214D-968E-F891682D0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14</xdr:row>
      <xdr:rowOff>10627</xdr:rowOff>
    </xdr:from>
    <xdr:to>
      <xdr:col>7</xdr:col>
      <xdr:colOff>3840479</xdr:colOff>
      <xdr:row>17</xdr:row>
      <xdr:rowOff>146798</xdr:rowOff>
    </xdr:to>
    <xdr:sp macro="" textlink="">
      <xdr:nvSpPr>
        <xdr:cNvPr id="6" name="角丸四角形 5">
          <a:extLst>
            <a:ext uri="{FF2B5EF4-FFF2-40B4-BE49-F238E27FC236}">
              <a16:creationId xmlns:a16="http://schemas.microsoft.com/office/drawing/2014/main" id="{F07BC94B-26D8-DC40-9F2A-01CB194E1551}"/>
            </a:ext>
          </a:extLst>
        </xdr:cNvPr>
        <xdr:cNvSpPr/>
      </xdr:nvSpPr>
      <xdr:spPr>
        <a:xfrm>
          <a:off x="381000" y="5954227"/>
          <a:ext cx="13835379" cy="1876071"/>
        </a:xfrm>
        <a:prstGeom prst="roundRect">
          <a:avLst>
            <a:gd name="adj" fmla="val 6799"/>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232149</xdr:colOff>
      <xdr:row>14</xdr:row>
      <xdr:rowOff>136974</xdr:rowOff>
    </xdr:from>
    <xdr:ext cx="1667316" cy="435632"/>
    <xdr:sp macro="" textlink="">
      <xdr:nvSpPr>
        <xdr:cNvPr id="7" name="テキスト ボックス 6">
          <a:extLst>
            <a:ext uri="{FF2B5EF4-FFF2-40B4-BE49-F238E27FC236}">
              <a16:creationId xmlns:a16="http://schemas.microsoft.com/office/drawing/2014/main" id="{AF98E1B2-FA8E-0348-BE8A-B42D43747777}"/>
            </a:ext>
          </a:extLst>
        </xdr:cNvPr>
        <xdr:cNvSpPr txBox="1"/>
      </xdr:nvSpPr>
      <xdr:spPr>
        <a:xfrm>
          <a:off x="613149" y="6080574"/>
          <a:ext cx="1667316"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a:t>
          </a:r>
          <a:r>
            <a:rPr kumimoji="1" lang="en-US" altLang="ja-JP" sz="1600"/>
            <a:t> </a:t>
          </a:r>
          <a:r>
            <a:rPr kumimoji="1" lang="ja-JP" altLang="en-US" sz="1600"/>
            <a:t>資料の読み方</a:t>
          </a:r>
        </a:p>
      </xdr:txBody>
    </xdr:sp>
    <xdr:clientData/>
  </xdr:oneCellAnchor>
  <xdr:oneCellAnchor>
    <xdr:from>
      <xdr:col>1</xdr:col>
      <xdr:colOff>347814</xdr:colOff>
      <xdr:row>15</xdr:row>
      <xdr:rowOff>303480</xdr:rowOff>
    </xdr:from>
    <xdr:ext cx="1938185" cy="641965"/>
    <xdr:sp macro="" textlink="">
      <xdr:nvSpPr>
        <xdr:cNvPr id="8" name="テキスト ボックス 7">
          <a:extLst>
            <a:ext uri="{FF2B5EF4-FFF2-40B4-BE49-F238E27FC236}">
              <a16:creationId xmlns:a16="http://schemas.microsoft.com/office/drawing/2014/main" id="{11044826-3ED7-F148-808D-D48627DF90C1}"/>
            </a:ext>
          </a:extLst>
        </xdr:cNvPr>
        <xdr:cNvSpPr txBox="1"/>
      </xdr:nvSpPr>
      <xdr:spPr>
        <a:xfrm>
          <a:off x="726586" y="6675761"/>
          <a:ext cx="19381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役・活動内容</a:t>
          </a:r>
        </a:p>
      </xdr:txBody>
    </xdr:sp>
    <xdr:clientData/>
  </xdr:oneCellAnchor>
  <xdr:oneCellAnchor>
    <xdr:from>
      <xdr:col>2</xdr:col>
      <xdr:colOff>4915</xdr:colOff>
      <xdr:row>15</xdr:row>
      <xdr:rowOff>303480</xdr:rowOff>
    </xdr:from>
    <xdr:ext cx="1544486" cy="641965"/>
    <xdr:sp macro="" textlink="">
      <xdr:nvSpPr>
        <xdr:cNvPr id="9" name="テキスト ボックス 8">
          <a:extLst>
            <a:ext uri="{FF2B5EF4-FFF2-40B4-BE49-F238E27FC236}">
              <a16:creationId xmlns:a16="http://schemas.microsoft.com/office/drawing/2014/main" id="{A239A8CB-FA98-E743-9EF9-56E5EB30E9E1}"/>
            </a:ext>
          </a:extLst>
        </xdr:cNvPr>
        <xdr:cNvSpPr txBox="1"/>
      </xdr:nvSpPr>
      <xdr:spPr>
        <a:xfrm>
          <a:off x="2756582" y="6675761"/>
          <a:ext cx="1544486"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従事人数合計</a:t>
          </a:r>
        </a:p>
      </xdr:txBody>
    </xdr:sp>
    <xdr:clientData/>
  </xdr:oneCellAnchor>
  <xdr:oneCellAnchor>
    <xdr:from>
      <xdr:col>3</xdr:col>
      <xdr:colOff>17615</xdr:colOff>
      <xdr:row>15</xdr:row>
      <xdr:rowOff>303480</xdr:rowOff>
    </xdr:from>
    <xdr:ext cx="1519085" cy="641965"/>
    <xdr:sp macro="" textlink="">
      <xdr:nvSpPr>
        <xdr:cNvPr id="10" name="テキスト ボックス 9">
          <a:extLst>
            <a:ext uri="{FF2B5EF4-FFF2-40B4-BE49-F238E27FC236}">
              <a16:creationId xmlns:a16="http://schemas.microsoft.com/office/drawing/2014/main" id="{C68F343E-5045-4146-B4EC-CDA8A29D38CF}"/>
            </a:ext>
          </a:extLst>
        </xdr:cNvPr>
        <xdr:cNvSpPr txBox="1"/>
      </xdr:nvSpPr>
      <xdr:spPr>
        <a:xfrm>
          <a:off x="4295510" y="6675761"/>
          <a:ext cx="15190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従事時間合計</a:t>
          </a:r>
        </a:p>
      </xdr:txBody>
    </xdr:sp>
    <xdr:clientData/>
  </xdr:oneCellAnchor>
  <xdr:twoCellAnchor>
    <xdr:from>
      <xdr:col>2</xdr:col>
      <xdr:colOff>639032</xdr:colOff>
      <xdr:row>15</xdr:row>
      <xdr:rowOff>59874</xdr:rowOff>
    </xdr:from>
    <xdr:to>
      <xdr:col>2</xdr:col>
      <xdr:colOff>905732</xdr:colOff>
      <xdr:row>15</xdr:row>
      <xdr:rowOff>275774</xdr:rowOff>
    </xdr:to>
    <xdr:sp macro="" textlink="">
      <xdr:nvSpPr>
        <xdr:cNvPr id="11" name="下矢印 10">
          <a:extLst>
            <a:ext uri="{FF2B5EF4-FFF2-40B4-BE49-F238E27FC236}">
              <a16:creationId xmlns:a16="http://schemas.microsoft.com/office/drawing/2014/main" id="{1CA1FF65-52E4-AE48-A94E-FB0BD1C04CE0}"/>
            </a:ext>
          </a:extLst>
        </xdr:cNvPr>
        <xdr:cNvSpPr/>
      </xdr:nvSpPr>
      <xdr:spPr>
        <a:xfrm>
          <a:off x="3390699" y="6432155"/>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642258</xdr:colOff>
      <xdr:row>15</xdr:row>
      <xdr:rowOff>59874</xdr:rowOff>
    </xdr:from>
    <xdr:to>
      <xdr:col>3</xdr:col>
      <xdr:colOff>908958</xdr:colOff>
      <xdr:row>15</xdr:row>
      <xdr:rowOff>275774</xdr:rowOff>
    </xdr:to>
    <xdr:sp macro="" textlink="">
      <xdr:nvSpPr>
        <xdr:cNvPr id="12" name="下矢印 11">
          <a:extLst>
            <a:ext uri="{FF2B5EF4-FFF2-40B4-BE49-F238E27FC236}">
              <a16:creationId xmlns:a16="http://schemas.microsoft.com/office/drawing/2014/main" id="{CA48C5C8-B19E-6249-994B-AD40064D3A8F}"/>
            </a:ext>
          </a:extLst>
        </xdr:cNvPr>
        <xdr:cNvSpPr/>
      </xdr:nvSpPr>
      <xdr:spPr>
        <a:xfrm>
          <a:off x="4920153" y="6432155"/>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2157960</xdr:colOff>
      <xdr:row>14</xdr:row>
      <xdr:rowOff>137526</xdr:rowOff>
    </xdr:from>
    <xdr:ext cx="2031325" cy="435632"/>
    <xdr:sp macro="" textlink="">
      <xdr:nvSpPr>
        <xdr:cNvPr id="13" name="テキスト ボックス 12">
          <a:extLst>
            <a:ext uri="{FF2B5EF4-FFF2-40B4-BE49-F238E27FC236}">
              <a16:creationId xmlns:a16="http://schemas.microsoft.com/office/drawing/2014/main" id="{4D7D6700-0307-6D45-B03A-C94926618B6D}"/>
            </a:ext>
          </a:extLst>
        </xdr:cNvPr>
        <xdr:cNvSpPr txBox="1"/>
      </xdr:nvSpPr>
      <xdr:spPr>
        <a:xfrm>
          <a:off x="2536732" y="6064193"/>
          <a:ext cx="203132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行事の参加者は除く</a:t>
          </a:r>
          <a:endParaRPr kumimoji="1" lang="en-US" altLang="ja-JP" sz="1600"/>
        </a:p>
      </xdr:txBody>
    </xdr:sp>
    <xdr:clientData/>
  </xdr:oneCellAnchor>
  <xdr:oneCellAnchor>
    <xdr:from>
      <xdr:col>3</xdr:col>
      <xdr:colOff>370040</xdr:colOff>
      <xdr:row>14</xdr:row>
      <xdr:rowOff>137526</xdr:rowOff>
    </xdr:from>
    <xdr:ext cx="2646878" cy="435632"/>
    <xdr:sp macro="" textlink="">
      <xdr:nvSpPr>
        <xdr:cNvPr id="14" name="テキスト ボックス 13">
          <a:extLst>
            <a:ext uri="{FF2B5EF4-FFF2-40B4-BE49-F238E27FC236}">
              <a16:creationId xmlns:a16="http://schemas.microsoft.com/office/drawing/2014/main" id="{B1B5EE42-3B90-024A-A60D-ED78CDBC2749}"/>
            </a:ext>
          </a:extLst>
        </xdr:cNvPr>
        <xdr:cNvSpPr txBox="1"/>
      </xdr:nvSpPr>
      <xdr:spPr>
        <a:xfrm>
          <a:off x="4647935" y="6064193"/>
          <a:ext cx="2646878"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役やお世話する方のみの数</a:t>
          </a:r>
        </a:p>
      </xdr:txBody>
    </xdr:sp>
    <xdr:clientData/>
  </xdr:oneCellAnchor>
  <xdr:oneCellAnchor>
    <xdr:from>
      <xdr:col>7</xdr:col>
      <xdr:colOff>1429766</xdr:colOff>
      <xdr:row>15</xdr:row>
      <xdr:rowOff>156783</xdr:rowOff>
    </xdr:from>
    <xdr:ext cx="2189446" cy="521361"/>
    <xdr:sp macro="" textlink="">
      <xdr:nvSpPr>
        <xdr:cNvPr id="15" name="テキスト ボックス 14">
          <a:extLst>
            <a:ext uri="{FF2B5EF4-FFF2-40B4-BE49-F238E27FC236}">
              <a16:creationId xmlns:a16="http://schemas.microsoft.com/office/drawing/2014/main" id="{B03EC27A-72CB-BA40-8F2F-8A9A70691485}"/>
            </a:ext>
          </a:extLst>
        </xdr:cNvPr>
        <xdr:cNvSpPr txBox="1"/>
      </xdr:nvSpPr>
      <xdr:spPr>
        <a:xfrm>
          <a:off x="11805666" y="6544883"/>
          <a:ext cx="2189446" cy="521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大</a:t>
          </a:r>
          <a:r>
            <a:rPr kumimoji="1" lang="ja-JP" altLang="en-US" sz="1600"/>
            <a:t>：</a:t>
          </a:r>
          <a:r>
            <a:rPr kumimoji="1" lang="en-US" altLang="ja-JP" sz="1600"/>
            <a:t>500</a:t>
          </a:r>
          <a:r>
            <a:rPr kumimoji="1" lang="ja-JP" altLang="en-US" sz="1600"/>
            <a:t>時間・人／年</a:t>
          </a:r>
        </a:p>
      </xdr:txBody>
    </xdr:sp>
    <xdr:clientData/>
  </xdr:oneCellAnchor>
  <xdr:oneCellAnchor>
    <xdr:from>
      <xdr:col>7</xdr:col>
      <xdr:colOff>1481063</xdr:colOff>
      <xdr:row>15</xdr:row>
      <xdr:rowOff>589399</xdr:rowOff>
    </xdr:from>
    <xdr:ext cx="2138149" cy="435632"/>
    <xdr:sp macro="" textlink="">
      <xdr:nvSpPr>
        <xdr:cNvPr id="16" name="テキスト ボックス 15">
          <a:extLst>
            <a:ext uri="{FF2B5EF4-FFF2-40B4-BE49-F238E27FC236}">
              <a16:creationId xmlns:a16="http://schemas.microsoft.com/office/drawing/2014/main" id="{2A34B2E2-39DB-A741-A361-2E6006D0D32C}"/>
            </a:ext>
          </a:extLst>
        </xdr:cNvPr>
        <xdr:cNvSpPr txBox="1"/>
      </xdr:nvSpPr>
      <xdr:spPr>
        <a:xfrm>
          <a:off x="11856963" y="6977499"/>
          <a:ext cx="2138149"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中</a:t>
          </a:r>
          <a:r>
            <a:rPr kumimoji="1" lang="ja-JP" altLang="en-US" sz="1600"/>
            <a:t>：</a:t>
          </a:r>
          <a:r>
            <a:rPr kumimoji="1" lang="en-US" altLang="ja-JP" sz="1600"/>
            <a:t>100</a:t>
          </a:r>
          <a:r>
            <a:rPr kumimoji="1" lang="ja-JP" altLang="en-US" sz="1600"/>
            <a:t>時間・人／年</a:t>
          </a:r>
        </a:p>
      </xdr:txBody>
    </xdr:sp>
    <xdr:clientData/>
  </xdr:oneCellAnchor>
  <xdr:oneCellAnchor>
    <xdr:from>
      <xdr:col>7</xdr:col>
      <xdr:colOff>1533727</xdr:colOff>
      <xdr:row>16</xdr:row>
      <xdr:rowOff>295686</xdr:rowOff>
    </xdr:from>
    <xdr:ext cx="2126864" cy="435632"/>
    <xdr:sp macro="" textlink="">
      <xdr:nvSpPr>
        <xdr:cNvPr id="17" name="テキスト ボックス 16">
          <a:extLst>
            <a:ext uri="{FF2B5EF4-FFF2-40B4-BE49-F238E27FC236}">
              <a16:creationId xmlns:a16="http://schemas.microsoft.com/office/drawing/2014/main" id="{5403ED21-A19B-8E4D-B603-ABF9C68A42A5}"/>
            </a:ext>
          </a:extLst>
        </xdr:cNvPr>
        <xdr:cNvSpPr txBox="1"/>
      </xdr:nvSpPr>
      <xdr:spPr>
        <a:xfrm>
          <a:off x="11909627" y="7331486"/>
          <a:ext cx="2126864"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小</a:t>
          </a:r>
          <a:r>
            <a:rPr kumimoji="1" lang="ja-JP" altLang="en-US" sz="1600"/>
            <a:t>：</a:t>
          </a:r>
          <a:r>
            <a:rPr kumimoji="1" lang="en-US" altLang="ja-JP" sz="1600"/>
            <a:t>  10</a:t>
          </a:r>
          <a:r>
            <a:rPr kumimoji="1" lang="ja-JP" altLang="en-US" sz="1600"/>
            <a:t>時間・人／年</a:t>
          </a:r>
        </a:p>
      </xdr:txBody>
    </xdr:sp>
    <xdr:clientData/>
  </xdr:oneCellAnchor>
  <xdr:oneCellAnchor>
    <xdr:from>
      <xdr:col>5</xdr:col>
      <xdr:colOff>339304</xdr:colOff>
      <xdr:row>14</xdr:row>
      <xdr:rowOff>203734</xdr:rowOff>
    </xdr:from>
    <xdr:ext cx="5961000" cy="403657"/>
    <xdr:sp macro="" textlink="">
      <xdr:nvSpPr>
        <xdr:cNvPr id="18" name="テキスト ボックス 17">
          <a:extLst>
            <a:ext uri="{FF2B5EF4-FFF2-40B4-BE49-F238E27FC236}">
              <a16:creationId xmlns:a16="http://schemas.microsoft.com/office/drawing/2014/main" id="{5C547A30-C9A6-044E-9A1C-F16B360DCEF6}"/>
            </a:ext>
          </a:extLst>
        </xdr:cNvPr>
        <xdr:cNvSpPr txBox="1"/>
      </xdr:nvSpPr>
      <xdr:spPr>
        <a:xfrm>
          <a:off x="7120000" y="6111995"/>
          <a:ext cx="5961000" cy="403657"/>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イラストが表す時間数</a:t>
          </a:r>
        </a:p>
      </xdr:txBody>
    </xdr:sp>
    <xdr:clientData/>
  </xdr:oneCellAnchor>
  <xdr:twoCellAnchor>
    <xdr:from>
      <xdr:col>3</xdr:col>
      <xdr:colOff>1468280</xdr:colOff>
      <xdr:row>20</xdr:row>
      <xdr:rowOff>255113</xdr:rowOff>
    </xdr:from>
    <xdr:to>
      <xdr:col>12</xdr:col>
      <xdr:colOff>878191</xdr:colOff>
      <xdr:row>22</xdr:row>
      <xdr:rowOff>182863</xdr:rowOff>
    </xdr:to>
    <xdr:graphicFrame macro="">
      <xdr:nvGraphicFramePr>
        <xdr:cNvPr id="19" name="グラフ 18">
          <a:extLst>
            <a:ext uri="{FF2B5EF4-FFF2-40B4-BE49-F238E27FC236}">
              <a16:creationId xmlns:a16="http://schemas.microsoft.com/office/drawing/2014/main" id="{0E5498AF-14C3-A945-8F0D-4C94075F4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1486752</xdr:colOff>
      <xdr:row>21</xdr:row>
      <xdr:rowOff>548977</xdr:rowOff>
    </xdr:from>
    <xdr:to>
      <xdr:col>5</xdr:col>
      <xdr:colOff>348262</xdr:colOff>
      <xdr:row>23</xdr:row>
      <xdr:rowOff>101357</xdr:rowOff>
    </xdr:to>
    <xdr:graphicFrame macro="">
      <xdr:nvGraphicFramePr>
        <xdr:cNvPr id="20" name="グラフ 19">
          <a:extLst>
            <a:ext uri="{FF2B5EF4-FFF2-40B4-BE49-F238E27FC236}">
              <a16:creationId xmlns:a16="http://schemas.microsoft.com/office/drawing/2014/main" id="{63989327-2ACE-564B-9B37-99545B3D2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1491581</xdr:colOff>
      <xdr:row>22</xdr:row>
      <xdr:rowOff>414226</xdr:rowOff>
    </xdr:from>
    <xdr:to>
      <xdr:col>5</xdr:col>
      <xdr:colOff>791061</xdr:colOff>
      <xdr:row>24</xdr:row>
      <xdr:rowOff>50266</xdr:rowOff>
    </xdr:to>
    <xdr:graphicFrame macro="">
      <xdr:nvGraphicFramePr>
        <xdr:cNvPr id="21" name="グラフ 20">
          <a:extLst>
            <a:ext uri="{FF2B5EF4-FFF2-40B4-BE49-F238E27FC236}">
              <a16:creationId xmlns:a16="http://schemas.microsoft.com/office/drawing/2014/main" id="{6945801D-FB29-BB44-AE55-3B85396B4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1468291</xdr:colOff>
      <xdr:row>23</xdr:row>
      <xdr:rowOff>228977</xdr:rowOff>
    </xdr:from>
    <xdr:to>
      <xdr:col>12</xdr:col>
      <xdr:colOff>882796</xdr:colOff>
      <xdr:row>25</xdr:row>
      <xdr:rowOff>190594</xdr:rowOff>
    </xdr:to>
    <xdr:graphicFrame macro="">
      <xdr:nvGraphicFramePr>
        <xdr:cNvPr id="22" name="グラフ 21">
          <a:extLst>
            <a:ext uri="{FF2B5EF4-FFF2-40B4-BE49-F238E27FC236}">
              <a16:creationId xmlns:a16="http://schemas.microsoft.com/office/drawing/2014/main" id="{F4689837-F996-9B4C-90AE-5FD48F832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1486752</xdr:colOff>
      <xdr:row>24</xdr:row>
      <xdr:rowOff>556708</xdr:rowOff>
    </xdr:from>
    <xdr:to>
      <xdr:col>5</xdr:col>
      <xdr:colOff>351277</xdr:colOff>
      <xdr:row>26</xdr:row>
      <xdr:rowOff>109088</xdr:rowOff>
    </xdr:to>
    <xdr:graphicFrame macro="">
      <xdr:nvGraphicFramePr>
        <xdr:cNvPr id="23" name="グラフ 22">
          <a:extLst>
            <a:ext uri="{FF2B5EF4-FFF2-40B4-BE49-F238E27FC236}">
              <a16:creationId xmlns:a16="http://schemas.microsoft.com/office/drawing/2014/main" id="{510EB813-8B06-7F4F-8B3F-4A887C602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1491581</xdr:colOff>
      <xdr:row>25</xdr:row>
      <xdr:rowOff>421957</xdr:rowOff>
    </xdr:from>
    <xdr:to>
      <xdr:col>5</xdr:col>
      <xdr:colOff>794297</xdr:colOff>
      <xdr:row>27</xdr:row>
      <xdr:rowOff>57997</xdr:rowOff>
    </xdr:to>
    <xdr:graphicFrame macro="">
      <xdr:nvGraphicFramePr>
        <xdr:cNvPr id="24" name="グラフ 23">
          <a:extLst>
            <a:ext uri="{FF2B5EF4-FFF2-40B4-BE49-F238E27FC236}">
              <a16:creationId xmlns:a16="http://schemas.microsoft.com/office/drawing/2014/main" id="{D649CC1A-4A32-D643-AB8F-F0E109FDC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1468291</xdr:colOff>
      <xdr:row>26</xdr:row>
      <xdr:rowOff>220132</xdr:rowOff>
    </xdr:from>
    <xdr:to>
      <xdr:col>12</xdr:col>
      <xdr:colOff>882796</xdr:colOff>
      <xdr:row>28</xdr:row>
      <xdr:rowOff>181749</xdr:rowOff>
    </xdr:to>
    <xdr:graphicFrame macro="">
      <xdr:nvGraphicFramePr>
        <xdr:cNvPr id="25" name="グラフ 24">
          <a:extLst>
            <a:ext uri="{FF2B5EF4-FFF2-40B4-BE49-F238E27FC236}">
              <a16:creationId xmlns:a16="http://schemas.microsoft.com/office/drawing/2014/main" id="{2299AB1A-A65F-E84B-A529-AC5AEB9B3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1486752</xdr:colOff>
      <xdr:row>27</xdr:row>
      <xdr:rowOff>547863</xdr:rowOff>
    </xdr:from>
    <xdr:to>
      <xdr:col>5</xdr:col>
      <xdr:colOff>351277</xdr:colOff>
      <xdr:row>29</xdr:row>
      <xdr:rowOff>100243</xdr:rowOff>
    </xdr:to>
    <xdr:graphicFrame macro="">
      <xdr:nvGraphicFramePr>
        <xdr:cNvPr id="26" name="グラフ 25">
          <a:extLst>
            <a:ext uri="{FF2B5EF4-FFF2-40B4-BE49-F238E27FC236}">
              <a16:creationId xmlns:a16="http://schemas.microsoft.com/office/drawing/2014/main" id="{2D28DC46-9D32-9C41-8D94-BBD88523D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1491581</xdr:colOff>
      <xdr:row>28</xdr:row>
      <xdr:rowOff>413112</xdr:rowOff>
    </xdr:from>
    <xdr:to>
      <xdr:col>5</xdr:col>
      <xdr:colOff>794297</xdr:colOff>
      <xdr:row>30</xdr:row>
      <xdr:rowOff>49152</xdr:rowOff>
    </xdr:to>
    <xdr:graphicFrame macro="">
      <xdr:nvGraphicFramePr>
        <xdr:cNvPr id="27" name="グラフ 26">
          <a:extLst>
            <a:ext uri="{FF2B5EF4-FFF2-40B4-BE49-F238E27FC236}">
              <a16:creationId xmlns:a16="http://schemas.microsoft.com/office/drawing/2014/main" id="{3B3A8B2F-F00F-E945-A312-16E30D64F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1468291</xdr:colOff>
      <xdr:row>29</xdr:row>
      <xdr:rowOff>226496</xdr:rowOff>
    </xdr:from>
    <xdr:to>
      <xdr:col>12</xdr:col>
      <xdr:colOff>882796</xdr:colOff>
      <xdr:row>31</xdr:row>
      <xdr:rowOff>188112</xdr:rowOff>
    </xdr:to>
    <xdr:graphicFrame macro="">
      <xdr:nvGraphicFramePr>
        <xdr:cNvPr id="28" name="グラフ 27">
          <a:extLst>
            <a:ext uri="{FF2B5EF4-FFF2-40B4-BE49-F238E27FC236}">
              <a16:creationId xmlns:a16="http://schemas.microsoft.com/office/drawing/2014/main" id="{B405D735-711D-1A49-958D-DEA21CA38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1486752</xdr:colOff>
      <xdr:row>30</xdr:row>
      <xdr:rowOff>554227</xdr:rowOff>
    </xdr:from>
    <xdr:to>
      <xdr:col>5</xdr:col>
      <xdr:colOff>351277</xdr:colOff>
      <xdr:row>32</xdr:row>
      <xdr:rowOff>106607</xdr:rowOff>
    </xdr:to>
    <xdr:graphicFrame macro="">
      <xdr:nvGraphicFramePr>
        <xdr:cNvPr id="29" name="グラフ 28">
          <a:extLst>
            <a:ext uri="{FF2B5EF4-FFF2-40B4-BE49-F238E27FC236}">
              <a16:creationId xmlns:a16="http://schemas.microsoft.com/office/drawing/2014/main" id="{583768A1-AA4D-144F-91F8-A20D29C18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1491581</xdr:colOff>
      <xdr:row>31</xdr:row>
      <xdr:rowOff>419475</xdr:rowOff>
    </xdr:from>
    <xdr:to>
      <xdr:col>5</xdr:col>
      <xdr:colOff>794297</xdr:colOff>
      <xdr:row>33</xdr:row>
      <xdr:rowOff>55516</xdr:rowOff>
    </xdr:to>
    <xdr:graphicFrame macro="">
      <xdr:nvGraphicFramePr>
        <xdr:cNvPr id="30" name="グラフ 29">
          <a:extLst>
            <a:ext uri="{FF2B5EF4-FFF2-40B4-BE49-F238E27FC236}">
              <a16:creationId xmlns:a16="http://schemas.microsoft.com/office/drawing/2014/main" id="{00D54CF2-EBB6-9A4A-8AE9-480E9D4D04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1504894</xdr:colOff>
      <xdr:row>35</xdr:row>
      <xdr:rowOff>128843</xdr:rowOff>
    </xdr:from>
    <xdr:to>
      <xdr:col>13</xdr:col>
      <xdr:colOff>488461</xdr:colOff>
      <xdr:row>37</xdr:row>
      <xdr:rowOff>235186</xdr:rowOff>
    </xdr:to>
    <xdr:graphicFrame macro="">
      <xdr:nvGraphicFramePr>
        <xdr:cNvPr id="31" name="グラフ 30">
          <a:extLst>
            <a:ext uri="{FF2B5EF4-FFF2-40B4-BE49-F238E27FC236}">
              <a16:creationId xmlns:a16="http://schemas.microsoft.com/office/drawing/2014/main" id="{E246D824-CCDB-1A43-9533-434E01D0C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17970</xdr:colOff>
      <xdr:row>36</xdr:row>
      <xdr:rowOff>497124</xdr:rowOff>
    </xdr:from>
    <xdr:to>
      <xdr:col>5</xdr:col>
      <xdr:colOff>513405</xdr:colOff>
      <xdr:row>38</xdr:row>
      <xdr:rowOff>177799</xdr:rowOff>
    </xdr:to>
    <xdr:graphicFrame macro="">
      <xdr:nvGraphicFramePr>
        <xdr:cNvPr id="32" name="グラフ 31">
          <a:extLst>
            <a:ext uri="{FF2B5EF4-FFF2-40B4-BE49-F238E27FC236}">
              <a16:creationId xmlns:a16="http://schemas.microsoft.com/office/drawing/2014/main" id="{D6345E72-CC44-5445-86FA-474B94D6A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48254</xdr:colOff>
      <xdr:row>37</xdr:row>
      <xdr:rowOff>386781</xdr:rowOff>
    </xdr:from>
    <xdr:to>
      <xdr:col>5</xdr:col>
      <xdr:colOff>832315</xdr:colOff>
      <xdr:row>39</xdr:row>
      <xdr:rowOff>79991</xdr:rowOff>
    </xdr:to>
    <xdr:graphicFrame macro="">
      <xdr:nvGraphicFramePr>
        <xdr:cNvPr id="33" name="グラフ 32">
          <a:extLst>
            <a:ext uri="{FF2B5EF4-FFF2-40B4-BE49-F238E27FC236}">
              <a16:creationId xmlns:a16="http://schemas.microsoft.com/office/drawing/2014/main" id="{0D5BC861-BAD9-D545-A631-8191BE2BF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1504893</xdr:colOff>
      <xdr:row>38</xdr:row>
      <xdr:rowOff>152399</xdr:rowOff>
    </xdr:from>
    <xdr:to>
      <xdr:col>13</xdr:col>
      <xdr:colOff>251208</xdr:colOff>
      <xdr:row>40</xdr:row>
      <xdr:rowOff>241809</xdr:rowOff>
    </xdr:to>
    <xdr:graphicFrame macro="">
      <xdr:nvGraphicFramePr>
        <xdr:cNvPr id="34" name="グラフ 33">
          <a:extLst>
            <a:ext uri="{FF2B5EF4-FFF2-40B4-BE49-F238E27FC236}">
              <a16:creationId xmlns:a16="http://schemas.microsoft.com/office/drawing/2014/main" id="{0DBAC532-64BE-EE44-BDFE-A017C7C3B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17971</xdr:colOff>
      <xdr:row>39</xdr:row>
      <xdr:rowOff>503747</xdr:rowOff>
    </xdr:from>
    <xdr:to>
      <xdr:col>5</xdr:col>
      <xdr:colOff>461671</xdr:colOff>
      <xdr:row>41</xdr:row>
      <xdr:rowOff>184422</xdr:rowOff>
    </xdr:to>
    <xdr:graphicFrame macro="">
      <xdr:nvGraphicFramePr>
        <xdr:cNvPr id="35" name="グラフ 34">
          <a:extLst>
            <a:ext uri="{FF2B5EF4-FFF2-40B4-BE49-F238E27FC236}">
              <a16:creationId xmlns:a16="http://schemas.microsoft.com/office/drawing/2014/main" id="{0F819D67-2F27-8842-B6FC-7C28BCDF1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48254</xdr:colOff>
      <xdr:row>40</xdr:row>
      <xdr:rowOff>393404</xdr:rowOff>
    </xdr:from>
    <xdr:to>
      <xdr:col>5</xdr:col>
      <xdr:colOff>953804</xdr:colOff>
      <xdr:row>42</xdr:row>
      <xdr:rowOff>86614</xdr:rowOff>
    </xdr:to>
    <xdr:graphicFrame macro="">
      <xdr:nvGraphicFramePr>
        <xdr:cNvPr id="36" name="グラフ 35">
          <a:extLst>
            <a:ext uri="{FF2B5EF4-FFF2-40B4-BE49-F238E27FC236}">
              <a16:creationId xmlns:a16="http://schemas.microsoft.com/office/drawing/2014/main" id="{6AA7164C-82E1-D54C-8913-9E1DAAE72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1504895</xdr:colOff>
      <xdr:row>41</xdr:row>
      <xdr:rowOff>152399</xdr:rowOff>
    </xdr:from>
    <xdr:to>
      <xdr:col>13</xdr:col>
      <xdr:colOff>641978</xdr:colOff>
      <xdr:row>43</xdr:row>
      <xdr:rowOff>241809</xdr:rowOff>
    </xdr:to>
    <xdr:graphicFrame macro="">
      <xdr:nvGraphicFramePr>
        <xdr:cNvPr id="37" name="グラフ 36">
          <a:extLst>
            <a:ext uri="{FF2B5EF4-FFF2-40B4-BE49-F238E27FC236}">
              <a16:creationId xmlns:a16="http://schemas.microsoft.com/office/drawing/2014/main" id="{AC75FECA-09BF-0941-A789-FD740D92A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17969</xdr:colOff>
      <xdr:row>42</xdr:row>
      <xdr:rowOff>503747</xdr:rowOff>
    </xdr:from>
    <xdr:to>
      <xdr:col>5</xdr:col>
      <xdr:colOff>486382</xdr:colOff>
      <xdr:row>44</xdr:row>
      <xdr:rowOff>184422</xdr:rowOff>
    </xdr:to>
    <xdr:graphicFrame macro="">
      <xdr:nvGraphicFramePr>
        <xdr:cNvPr id="38" name="グラフ 37">
          <a:extLst>
            <a:ext uri="{FF2B5EF4-FFF2-40B4-BE49-F238E27FC236}">
              <a16:creationId xmlns:a16="http://schemas.microsoft.com/office/drawing/2014/main" id="{4CBE05BF-A841-5B43-87F6-75EE86B2E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39311</xdr:colOff>
      <xdr:row>43</xdr:row>
      <xdr:rowOff>393404</xdr:rowOff>
    </xdr:from>
    <xdr:to>
      <xdr:col>5</xdr:col>
      <xdr:colOff>813873</xdr:colOff>
      <xdr:row>45</xdr:row>
      <xdr:rowOff>86614</xdr:rowOff>
    </xdr:to>
    <xdr:graphicFrame macro="">
      <xdr:nvGraphicFramePr>
        <xdr:cNvPr id="39" name="グラフ 38">
          <a:extLst>
            <a:ext uri="{FF2B5EF4-FFF2-40B4-BE49-F238E27FC236}">
              <a16:creationId xmlns:a16="http://schemas.microsoft.com/office/drawing/2014/main" id="{BF8A7E5E-F3E3-0F4C-A301-89D1277E3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xdr:col>
      <xdr:colOff>2017</xdr:colOff>
      <xdr:row>20</xdr:row>
      <xdr:rowOff>160987</xdr:rowOff>
    </xdr:from>
    <xdr:to>
      <xdr:col>22</xdr:col>
      <xdr:colOff>130257</xdr:colOff>
      <xdr:row>22</xdr:row>
      <xdr:rowOff>279782</xdr:rowOff>
    </xdr:to>
    <xdr:graphicFrame macro="">
      <xdr:nvGraphicFramePr>
        <xdr:cNvPr id="40" name="グラフ 39">
          <a:extLst>
            <a:ext uri="{FF2B5EF4-FFF2-40B4-BE49-F238E27FC236}">
              <a16:creationId xmlns:a16="http://schemas.microsoft.com/office/drawing/2014/main" id="{CF85FB25-1DD3-2849-A5CA-99E29ABC1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13</xdr:col>
      <xdr:colOff>24981</xdr:colOff>
      <xdr:row>21</xdr:row>
      <xdr:rowOff>488056</xdr:rowOff>
    </xdr:from>
    <xdr:to>
      <xdr:col>14</xdr:col>
      <xdr:colOff>789459</xdr:colOff>
      <xdr:row>23</xdr:row>
      <xdr:rowOff>168731</xdr:rowOff>
    </xdr:to>
    <xdr:graphicFrame macro="">
      <xdr:nvGraphicFramePr>
        <xdr:cNvPr id="41" name="グラフ 40">
          <a:extLst>
            <a:ext uri="{FF2B5EF4-FFF2-40B4-BE49-F238E27FC236}">
              <a16:creationId xmlns:a16="http://schemas.microsoft.com/office/drawing/2014/main" id="{E06DC0D3-935D-DC41-B2DD-975E469B7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13</xdr:col>
      <xdr:colOff>28433</xdr:colOff>
      <xdr:row>22</xdr:row>
      <xdr:rowOff>386657</xdr:rowOff>
    </xdr:from>
    <xdr:to>
      <xdr:col>14</xdr:col>
      <xdr:colOff>1064189</xdr:colOff>
      <xdr:row>24</xdr:row>
      <xdr:rowOff>79867</xdr:rowOff>
    </xdr:to>
    <xdr:graphicFrame macro="">
      <xdr:nvGraphicFramePr>
        <xdr:cNvPr id="42" name="グラフ 41">
          <a:extLst>
            <a:ext uri="{FF2B5EF4-FFF2-40B4-BE49-F238E27FC236}">
              <a16:creationId xmlns:a16="http://schemas.microsoft.com/office/drawing/2014/main" id="{BE0C181E-E55A-164B-AFDD-6680C1F6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1511904</xdr:colOff>
      <xdr:row>23</xdr:row>
      <xdr:rowOff>125076</xdr:rowOff>
    </xdr:from>
    <xdr:to>
      <xdr:col>22</xdr:col>
      <xdr:colOff>596900</xdr:colOff>
      <xdr:row>25</xdr:row>
      <xdr:rowOff>286204</xdr:rowOff>
    </xdr:to>
    <xdr:graphicFrame macro="">
      <xdr:nvGraphicFramePr>
        <xdr:cNvPr id="43" name="グラフ 42">
          <a:extLst>
            <a:ext uri="{FF2B5EF4-FFF2-40B4-BE49-F238E27FC236}">
              <a16:creationId xmlns:a16="http://schemas.microsoft.com/office/drawing/2014/main" id="{4293067B-7D69-2F4A-9678-15F82AD58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13</xdr:col>
      <xdr:colOff>24981</xdr:colOff>
      <xdr:row>24</xdr:row>
      <xdr:rowOff>494478</xdr:rowOff>
    </xdr:from>
    <xdr:to>
      <xdr:col>14</xdr:col>
      <xdr:colOff>789299</xdr:colOff>
      <xdr:row>26</xdr:row>
      <xdr:rowOff>175153</xdr:rowOff>
    </xdr:to>
    <xdr:graphicFrame macro="">
      <xdr:nvGraphicFramePr>
        <xdr:cNvPr id="44" name="グラフ 43">
          <a:extLst>
            <a:ext uri="{FF2B5EF4-FFF2-40B4-BE49-F238E27FC236}">
              <a16:creationId xmlns:a16="http://schemas.microsoft.com/office/drawing/2014/main" id="{C6379DC2-0B1D-0A4F-8D80-A6B708458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13</xdr:col>
      <xdr:colOff>28433</xdr:colOff>
      <xdr:row>25</xdr:row>
      <xdr:rowOff>393079</xdr:rowOff>
    </xdr:from>
    <xdr:to>
      <xdr:col>14</xdr:col>
      <xdr:colOff>1074160</xdr:colOff>
      <xdr:row>27</xdr:row>
      <xdr:rowOff>86289</xdr:rowOff>
    </xdr:to>
    <xdr:graphicFrame macro="">
      <xdr:nvGraphicFramePr>
        <xdr:cNvPr id="45" name="グラフ 44">
          <a:extLst>
            <a:ext uri="{FF2B5EF4-FFF2-40B4-BE49-F238E27FC236}">
              <a16:creationId xmlns:a16="http://schemas.microsoft.com/office/drawing/2014/main" id="{8EAFFF4C-5FBC-6940-9FE5-A4A526611B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13</xdr:col>
      <xdr:colOff>18383</xdr:colOff>
      <xdr:row>26</xdr:row>
      <xdr:rowOff>118225</xdr:rowOff>
    </xdr:from>
    <xdr:to>
      <xdr:col>22</xdr:col>
      <xdr:colOff>901232</xdr:colOff>
      <xdr:row>28</xdr:row>
      <xdr:rowOff>271656</xdr:rowOff>
    </xdr:to>
    <xdr:graphicFrame macro="">
      <xdr:nvGraphicFramePr>
        <xdr:cNvPr id="46" name="グラフ 45">
          <a:extLst>
            <a:ext uri="{FF2B5EF4-FFF2-40B4-BE49-F238E27FC236}">
              <a16:creationId xmlns:a16="http://schemas.microsoft.com/office/drawing/2014/main" id="{623C94B0-795B-FE4C-B195-716F32355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13</xdr:col>
      <xdr:colOff>24981</xdr:colOff>
      <xdr:row>27</xdr:row>
      <xdr:rowOff>500250</xdr:rowOff>
    </xdr:from>
    <xdr:to>
      <xdr:col>14</xdr:col>
      <xdr:colOff>863600</xdr:colOff>
      <xdr:row>29</xdr:row>
      <xdr:rowOff>180926</xdr:rowOff>
    </xdr:to>
    <xdr:graphicFrame macro="">
      <xdr:nvGraphicFramePr>
        <xdr:cNvPr id="47" name="グラフ 46">
          <a:extLst>
            <a:ext uri="{FF2B5EF4-FFF2-40B4-BE49-F238E27FC236}">
              <a16:creationId xmlns:a16="http://schemas.microsoft.com/office/drawing/2014/main" id="{B272C472-79C5-6D45-AEFE-A8BF1D29E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13</xdr:col>
      <xdr:colOff>28432</xdr:colOff>
      <xdr:row>28</xdr:row>
      <xdr:rowOff>398851</xdr:rowOff>
    </xdr:from>
    <xdr:to>
      <xdr:col>14</xdr:col>
      <xdr:colOff>1171107</xdr:colOff>
      <xdr:row>30</xdr:row>
      <xdr:rowOff>92062</xdr:rowOff>
    </xdr:to>
    <xdr:graphicFrame macro="">
      <xdr:nvGraphicFramePr>
        <xdr:cNvPr id="48" name="グラフ 47">
          <a:extLst>
            <a:ext uri="{FF2B5EF4-FFF2-40B4-BE49-F238E27FC236}">
              <a16:creationId xmlns:a16="http://schemas.microsoft.com/office/drawing/2014/main" id="{C568E89E-BEBA-3E41-B8FD-7829E86A0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12</xdr:col>
      <xdr:colOff>1511905</xdr:colOff>
      <xdr:row>29</xdr:row>
      <xdr:rowOff>127000</xdr:rowOff>
    </xdr:from>
    <xdr:to>
      <xdr:col>22</xdr:col>
      <xdr:colOff>924038</xdr:colOff>
      <xdr:row>31</xdr:row>
      <xdr:rowOff>280431</xdr:rowOff>
    </xdr:to>
    <xdr:graphicFrame macro="">
      <xdr:nvGraphicFramePr>
        <xdr:cNvPr id="49" name="グラフ 48">
          <a:extLst>
            <a:ext uri="{FF2B5EF4-FFF2-40B4-BE49-F238E27FC236}">
              <a16:creationId xmlns:a16="http://schemas.microsoft.com/office/drawing/2014/main" id="{71B23B50-ACA7-3344-AF68-41BB408305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13</xdr:col>
      <xdr:colOff>24981</xdr:colOff>
      <xdr:row>30</xdr:row>
      <xdr:rowOff>488705</xdr:rowOff>
    </xdr:from>
    <xdr:to>
      <xdr:col>14</xdr:col>
      <xdr:colOff>825500</xdr:colOff>
      <xdr:row>32</xdr:row>
      <xdr:rowOff>169380</xdr:rowOff>
    </xdr:to>
    <xdr:graphicFrame macro="">
      <xdr:nvGraphicFramePr>
        <xdr:cNvPr id="50" name="グラフ 49">
          <a:extLst>
            <a:ext uri="{FF2B5EF4-FFF2-40B4-BE49-F238E27FC236}">
              <a16:creationId xmlns:a16="http://schemas.microsoft.com/office/drawing/2014/main" id="{5FB7B61C-870E-4D41-8842-2E9D12890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13</xdr:col>
      <xdr:colOff>28432</xdr:colOff>
      <xdr:row>31</xdr:row>
      <xdr:rowOff>387306</xdr:rowOff>
    </xdr:from>
    <xdr:to>
      <xdr:col>14</xdr:col>
      <xdr:colOff>1139940</xdr:colOff>
      <xdr:row>33</xdr:row>
      <xdr:rowOff>80516</xdr:rowOff>
    </xdr:to>
    <xdr:graphicFrame macro="">
      <xdr:nvGraphicFramePr>
        <xdr:cNvPr id="51" name="グラフ 50">
          <a:extLst>
            <a:ext uri="{FF2B5EF4-FFF2-40B4-BE49-F238E27FC236}">
              <a16:creationId xmlns:a16="http://schemas.microsoft.com/office/drawing/2014/main" id="{E8BBA5EB-9A75-604A-9BB4-8C70FB713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12</xdr:col>
      <xdr:colOff>1511905</xdr:colOff>
      <xdr:row>32</xdr:row>
      <xdr:rowOff>138546</xdr:rowOff>
    </xdr:from>
    <xdr:to>
      <xdr:col>23</xdr:col>
      <xdr:colOff>148072</xdr:colOff>
      <xdr:row>34</xdr:row>
      <xdr:rowOff>280431</xdr:rowOff>
    </xdr:to>
    <xdr:graphicFrame macro="">
      <xdr:nvGraphicFramePr>
        <xdr:cNvPr id="52" name="グラフ 51">
          <a:extLst>
            <a:ext uri="{FF2B5EF4-FFF2-40B4-BE49-F238E27FC236}">
              <a16:creationId xmlns:a16="http://schemas.microsoft.com/office/drawing/2014/main" id="{FF86343E-A771-B940-9A4B-3400E37CA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13</xdr:col>
      <xdr:colOff>24981</xdr:colOff>
      <xdr:row>33</xdr:row>
      <xdr:rowOff>500251</xdr:rowOff>
    </xdr:from>
    <xdr:to>
      <xdr:col>14</xdr:col>
      <xdr:colOff>838200</xdr:colOff>
      <xdr:row>35</xdr:row>
      <xdr:rowOff>169381</xdr:rowOff>
    </xdr:to>
    <xdr:graphicFrame macro="">
      <xdr:nvGraphicFramePr>
        <xdr:cNvPr id="53" name="グラフ 52">
          <a:extLst>
            <a:ext uri="{FF2B5EF4-FFF2-40B4-BE49-F238E27FC236}">
              <a16:creationId xmlns:a16="http://schemas.microsoft.com/office/drawing/2014/main" id="{789F2E85-0163-194B-B702-0893B8FB3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13</xdr:col>
      <xdr:colOff>28433</xdr:colOff>
      <xdr:row>34</xdr:row>
      <xdr:rowOff>372538</xdr:rowOff>
    </xdr:from>
    <xdr:to>
      <xdr:col>14</xdr:col>
      <xdr:colOff>1122326</xdr:colOff>
      <xdr:row>36</xdr:row>
      <xdr:rowOff>77294</xdr:rowOff>
    </xdr:to>
    <xdr:graphicFrame macro="">
      <xdr:nvGraphicFramePr>
        <xdr:cNvPr id="54" name="グラフ 53">
          <a:extLst>
            <a:ext uri="{FF2B5EF4-FFF2-40B4-BE49-F238E27FC236}">
              <a16:creationId xmlns:a16="http://schemas.microsoft.com/office/drawing/2014/main" id="{2CAE7C90-49F1-494B-8212-B9CF85813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12</xdr:col>
      <xdr:colOff>1511906</xdr:colOff>
      <xdr:row>35</xdr:row>
      <xdr:rowOff>131705</xdr:rowOff>
    </xdr:from>
    <xdr:to>
      <xdr:col>22</xdr:col>
      <xdr:colOff>749300</xdr:colOff>
      <xdr:row>37</xdr:row>
      <xdr:rowOff>242803</xdr:rowOff>
    </xdr:to>
    <xdr:graphicFrame macro="">
      <xdr:nvGraphicFramePr>
        <xdr:cNvPr id="55" name="グラフ 54">
          <a:extLst>
            <a:ext uri="{FF2B5EF4-FFF2-40B4-BE49-F238E27FC236}">
              <a16:creationId xmlns:a16="http://schemas.microsoft.com/office/drawing/2014/main" id="{27D5B6CB-D750-924D-8FAF-DE4906745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13</xdr:col>
      <xdr:colOff>24981</xdr:colOff>
      <xdr:row>36</xdr:row>
      <xdr:rowOff>488705</xdr:rowOff>
    </xdr:from>
    <xdr:to>
      <xdr:col>14</xdr:col>
      <xdr:colOff>815766</xdr:colOff>
      <xdr:row>38</xdr:row>
      <xdr:rowOff>169380</xdr:rowOff>
    </xdr:to>
    <xdr:graphicFrame macro="">
      <xdr:nvGraphicFramePr>
        <xdr:cNvPr id="56" name="グラフ 55">
          <a:extLst>
            <a:ext uri="{FF2B5EF4-FFF2-40B4-BE49-F238E27FC236}">
              <a16:creationId xmlns:a16="http://schemas.microsoft.com/office/drawing/2014/main" id="{A1C1A9FE-DB7E-C24D-AC80-F1AB2D063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13</xdr:col>
      <xdr:colOff>28432</xdr:colOff>
      <xdr:row>37</xdr:row>
      <xdr:rowOff>387306</xdr:rowOff>
    </xdr:from>
    <xdr:to>
      <xdr:col>14</xdr:col>
      <xdr:colOff>1112655</xdr:colOff>
      <xdr:row>39</xdr:row>
      <xdr:rowOff>80516</xdr:rowOff>
    </xdr:to>
    <xdr:graphicFrame macro="">
      <xdr:nvGraphicFramePr>
        <xdr:cNvPr id="57" name="グラフ 56">
          <a:extLst>
            <a:ext uri="{FF2B5EF4-FFF2-40B4-BE49-F238E27FC236}">
              <a16:creationId xmlns:a16="http://schemas.microsoft.com/office/drawing/2014/main" id="{4DF02663-E470-E74F-B798-F5A4C60F3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12</xdr:col>
      <xdr:colOff>1511905</xdr:colOff>
      <xdr:row>38</xdr:row>
      <xdr:rowOff>127000</xdr:rowOff>
    </xdr:from>
    <xdr:to>
      <xdr:col>22</xdr:col>
      <xdr:colOff>711200</xdr:colOff>
      <xdr:row>40</xdr:row>
      <xdr:rowOff>280431</xdr:rowOff>
    </xdr:to>
    <xdr:graphicFrame macro="">
      <xdr:nvGraphicFramePr>
        <xdr:cNvPr id="58" name="グラフ 57">
          <a:extLst>
            <a:ext uri="{FF2B5EF4-FFF2-40B4-BE49-F238E27FC236}">
              <a16:creationId xmlns:a16="http://schemas.microsoft.com/office/drawing/2014/main" id="{F76D8548-63B8-1F4D-AB3E-54A5C85BF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13</xdr:col>
      <xdr:colOff>24981</xdr:colOff>
      <xdr:row>39</xdr:row>
      <xdr:rowOff>488705</xdr:rowOff>
    </xdr:from>
    <xdr:to>
      <xdr:col>14</xdr:col>
      <xdr:colOff>784087</xdr:colOff>
      <xdr:row>41</xdr:row>
      <xdr:rowOff>169381</xdr:rowOff>
    </xdr:to>
    <xdr:graphicFrame macro="">
      <xdr:nvGraphicFramePr>
        <xdr:cNvPr id="59" name="グラフ 58">
          <a:extLst>
            <a:ext uri="{FF2B5EF4-FFF2-40B4-BE49-F238E27FC236}">
              <a16:creationId xmlns:a16="http://schemas.microsoft.com/office/drawing/2014/main" id="{C821D76D-DF73-734C-AC6A-A7EF98009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13</xdr:col>
      <xdr:colOff>28432</xdr:colOff>
      <xdr:row>40</xdr:row>
      <xdr:rowOff>387306</xdr:rowOff>
    </xdr:from>
    <xdr:to>
      <xdr:col>14</xdr:col>
      <xdr:colOff>1049130</xdr:colOff>
      <xdr:row>42</xdr:row>
      <xdr:rowOff>80517</xdr:rowOff>
    </xdr:to>
    <xdr:graphicFrame macro="">
      <xdr:nvGraphicFramePr>
        <xdr:cNvPr id="60" name="グラフ 59">
          <a:extLst>
            <a:ext uri="{FF2B5EF4-FFF2-40B4-BE49-F238E27FC236}">
              <a16:creationId xmlns:a16="http://schemas.microsoft.com/office/drawing/2014/main" id="{62BCE435-C23D-E243-8EFC-E1E26B258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12</xdr:col>
      <xdr:colOff>1511906</xdr:colOff>
      <xdr:row>41</xdr:row>
      <xdr:rowOff>127000</xdr:rowOff>
    </xdr:from>
    <xdr:to>
      <xdr:col>22</xdr:col>
      <xdr:colOff>469900</xdr:colOff>
      <xdr:row>43</xdr:row>
      <xdr:rowOff>280431</xdr:rowOff>
    </xdr:to>
    <xdr:graphicFrame macro="">
      <xdr:nvGraphicFramePr>
        <xdr:cNvPr id="61" name="グラフ 60">
          <a:extLst>
            <a:ext uri="{FF2B5EF4-FFF2-40B4-BE49-F238E27FC236}">
              <a16:creationId xmlns:a16="http://schemas.microsoft.com/office/drawing/2014/main" id="{10D8FD76-62B6-A646-B2CF-E856DD54D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13</xdr:col>
      <xdr:colOff>24982</xdr:colOff>
      <xdr:row>42</xdr:row>
      <xdr:rowOff>488705</xdr:rowOff>
    </xdr:from>
    <xdr:to>
      <xdr:col>14</xdr:col>
      <xdr:colOff>753534</xdr:colOff>
      <xdr:row>44</xdr:row>
      <xdr:rowOff>169380</xdr:rowOff>
    </xdr:to>
    <xdr:graphicFrame macro="">
      <xdr:nvGraphicFramePr>
        <xdr:cNvPr id="62" name="グラフ 61">
          <a:extLst>
            <a:ext uri="{FF2B5EF4-FFF2-40B4-BE49-F238E27FC236}">
              <a16:creationId xmlns:a16="http://schemas.microsoft.com/office/drawing/2014/main" id="{114367BF-721F-7D41-986C-B68C4A1F3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13</xdr:col>
      <xdr:colOff>28433</xdr:colOff>
      <xdr:row>43</xdr:row>
      <xdr:rowOff>387306</xdr:rowOff>
    </xdr:from>
    <xdr:to>
      <xdr:col>14</xdr:col>
      <xdr:colOff>1024466</xdr:colOff>
      <xdr:row>45</xdr:row>
      <xdr:rowOff>80516</xdr:rowOff>
    </xdr:to>
    <xdr:graphicFrame macro="">
      <xdr:nvGraphicFramePr>
        <xdr:cNvPr id="63" name="グラフ 62">
          <a:extLst>
            <a:ext uri="{FF2B5EF4-FFF2-40B4-BE49-F238E27FC236}">
              <a16:creationId xmlns:a16="http://schemas.microsoft.com/office/drawing/2014/main" id="{073CD53B-9589-8D43-A087-14DF3C26A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1177228</xdr:colOff>
      <xdr:row>15</xdr:row>
      <xdr:rowOff>264705</xdr:rowOff>
    </xdr:from>
    <xdr:to>
      <xdr:col>7</xdr:col>
      <xdr:colOff>1399125</xdr:colOff>
      <xdr:row>17</xdr:row>
      <xdr:rowOff>11992</xdr:rowOff>
    </xdr:to>
    <xdr:sp macro="" textlink="">
      <xdr:nvSpPr>
        <xdr:cNvPr id="64" name="左中かっこ 63">
          <a:extLst>
            <a:ext uri="{FF2B5EF4-FFF2-40B4-BE49-F238E27FC236}">
              <a16:creationId xmlns:a16="http://schemas.microsoft.com/office/drawing/2014/main" id="{2C0EB976-D10C-F948-8564-D67F8D08C292}"/>
            </a:ext>
          </a:extLst>
        </xdr:cNvPr>
        <xdr:cNvSpPr/>
      </xdr:nvSpPr>
      <xdr:spPr>
        <a:xfrm>
          <a:off x="11553128" y="6652805"/>
          <a:ext cx="221897" cy="1042687"/>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1143056</xdr:colOff>
      <xdr:row>15</xdr:row>
      <xdr:rowOff>264705</xdr:rowOff>
    </xdr:from>
    <xdr:to>
      <xdr:col>5</xdr:col>
      <xdr:colOff>1364953</xdr:colOff>
      <xdr:row>17</xdr:row>
      <xdr:rowOff>11992</xdr:rowOff>
    </xdr:to>
    <xdr:sp macro="" textlink="">
      <xdr:nvSpPr>
        <xdr:cNvPr id="65" name="左中かっこ 64">
          <a:extLst>
            <a:ext uri="{FF2B5EF4-FFF2-40B4-BE49-F238E27FC236}">
              <a16:creationId xmlns:a16="http://schemas.microsoft.com/office/drawing/2014/main" id="{AD27A32C-C715-2344-A237-1EA1E7F23BE4}"/>
            </a:ext>
          </a:extLst>
        </xdr:cNvPr>
        <xdr:cNvSpPr/>
      </xdr:nvSpPr>
      <xdr:spPr>
        <a:xfrm>
          <a:off x="8470956" y="6652805"/>
          <a:ext cx="221897" cy="1042687"/>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1483685</xdr:colOff>
      <xdr:row>15</xdr:row>
      <xdr:rowOff>264503</xdr:rowOff>
    </xdr:from>
    <xdr:ext cx="1573892" cy="521425"/>
    <xdr:sp macro="" textlink="">
      <xdr:nvSpPr>
        <xdr:cNvPr id="66" name="テキスト ボックス 65">
          <a:extLst>
            <a:ext uri="{FF2B5EF4-FFF2-40B4-BE49-F238E27FC236}">
              <a16:creationId xmlns:a16="http://schemas.microsoft.com/office/drawing/2014/main" id="{9CE3CBD8-AEFC-1F4B-A3C2-2A48DBEC7F47}"/>
            </a:ext>
          </a:extLst>
        </xdr:cNvPr>
        <xdr:cNvSpPr txBox="1"/>
      </xdr:nvSpPr>
      <xdr:spPr>
        <a:xfrm>
          <a:off x="8811585" y="6652603"/>
          <a:ext cx="1573892"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　</a:t>
          </a:r>
          <a:r>
            <a:rPr kumimoji="1" lang="ja-JP" altLang="en-US" sz="1600"/>
            <a:t>：</a:t>
          </a:r>
          <a:r>
            <a:rPr kumimoji="1" lang="en-US" altLang="ja-JP" sz="1600"/>
            <a:t>100</a:t>
          </a:r>
          <a:r>
            <a:rPr kumimoji="1" lang="ja-JP" altLang="en-US" sz="1600"/>
            <a:t>人・役</a:t>
          </a:r>
          <a:endParaRPr kumimoji="1" lang="en-US" altLang="ja-JP" sz="1600"/>
        </a:p>
      </xdr:txBody>
    </xdr:sp>
    <xdr:clientData/>
  </xdr:oneCellAnchor>
  <xdr:oneCellAnchor>
    <xdr:from>
      <xdr:col>6</xdr:col>
      <xdr:colOff>12467</xdr:colOff>
      <xdr:row>16</xdr:row>
      <xdr:rowOff>272123</xdr:rowOff>
    </xdr:from>
    <xdr:ext cx="1511311" cy="436402"/>
    <xdr:sp macro="" textlink="">
      <xdr:nvSpPr>
        <xdr:cNvPr id="67" name="テキスト ボックス 66">
          <a:extLst>
            <a:ext uri="{FF2B5EF4-FFF2-40B4-BE49-F238E27FC236}">
              <a16:creationId xmlns:a16="http://schemas.microsoft.com/office/drawing/2014/main" id="{6609860C-838C-504F-9975-C7811906C304}"/>
            </a:ext>
          </a:extLst>
        </xdr:cNvPr>
        <xdr:cNvSpPr txBox="1"/>
      </xdr:nvSpPr>
      <xdr:spPr>
        <a:xfrm>
          <a:off x="8864367" y="7307923"/>
          <a:ext cx="1511311" cy="436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　</a:t>
          </a:r>
          <a:r>
            <a:rPr kumimoji="1" lang="ja-JP" altLang="en-US" sz="1600"/>
            <a:t>：</a:t>
          </a:r>
          <a:r>
            <a:rPr kumimoji="1" lang="en-US" altLang="ja-JP" sz="1600"/>
            <a:t>  10</a:t>
          </a:r>
          <a:r>
            <a:rPr kumimoji="1" lang="ja-JP" altLang="en-US" sz="1600"/>
            <a:t>人・役</a:t>
          </a:r>
        </a:p>
      </xdr:txBody>
    </xdr:sp>
    <xdr:clientData/>
  </xdr:oneCellAnchor>
  <xdr:twoCellAnchor editAs="oneCell">
    <xdr:from>
      <xdr:col>5</xdr:col>
      <xdr:colOff>1454894</xdr:colOff>
      <xdr:row>15</xdr:row>
      <xdr:rowOff>234855</xdr:rowOff>
    </xdr:from>
    <xdr:to>
      <xdr:col>6</xdr:col>
      <xdr:colOff>258716</xdr:colOff>
      <xdr:row>16</xdr:row>
      <xdr:rowOff>183237</xdr:rowOff>
    </xdr:to>
    <xdr:pic>
      <xdr:nvPicPr>
        <xdr:cNvPr id="68" name="図 67">
          <a:extLst>
            <a:ext uri="{FF2B5EF4-FFF2-40B4-BE49-F238E27FC236}">
              <a16:creationId xmlns:a16="http://schemas.microsoft.com/office/drawing/2014/main" id="{8EFDC796-9F7E-6343-905C-B25962548E5E}"/>
            </a:ext>
          </a:extLst>
        </xdr:cNvPr>
        <xdr:cNvPicPr>
          <a:picLocks noChangeAspect="1"/>
        </xdr:cNvPicPr>
      </xdr:nvPicPr>
      <xdr:blipFill>
        <a:blip xmlns:r="http://schemas.openxmlformats.org/officeDocument/2006/relationships" r:embed="rId50"/>
        <a:stretch>
          <a:fillRect/>
        </a:stretch>
      </xdr:blipFill>
      <xdr:spPr>
        <a:xfrm>
          <a:off x="8782794" y="6622955"/>
          <a:ext cx="327822" cy="596082"/>
        </a:xfrm>
        <a:prstGeom prst="rect">
          <a:avLst/>
        </a:prstGeom>
      </xdr:spPr>
    </xdr:pic>
    <xdr:clientData/>
  </xdr:twoCellAnchor>
  <xdr:twoCellAnchor editAs="oneCell">
    <xdr:from>
      <xdr:col>6</xdr:col>
      <xdr:colOff>21363</xdr:colOff>
      <xdr:row>16</xdr:row>
      <xdr:rowOff>331632</xdr:rowOff>
    </xdr:from>
    <xdr:to>
      <xdr:col>6</xdr:col>
      <xdr:colOff>181953</xdr:colOff>
      <xdr:row>16</xdr:row>
      <xdr:rowOff>617383</xdr:rowOff>
    </xdr:to>
    <xdr:pic>
      <xdr:nvPicPr>
        <xdr:cNvPr id="69" name="図 68">
          <a:extLst>
            <a:ext uri="{FF2B5EF4-FFF2-40B4-BE49-F238E27FC236}">
              <a16:creationId xmlns:a16="http://schemas.microsoft.com/office/drawing/2014/main" id="{6B4B240A-84CF-0E47-97DE-734379314CE4}"/>
            </a:ext>
          </a:extLst>
        </xdr:cNvPr>
        <xdr:cNvPicPr>
          <a:picLocks noChangeAspect="1"/>
        </xdr:cNvPicPr>
      </xdr:nvPicPr>
      <xdr:blipFill>
        <a:blip xmlns:r="http://schemas.openxmlformats.org/officeDocument/2006/relationships" r:embed="rId50"/>
        <a:stretch>
          <a:fillRect/>
        </a:stretch>
      </xdr:blipFill>
      <xdr:spPr>
        <a:xfrm>
          <a:off x="8873263" y="7367432"/>
          <a:ext cx="160590" cy="285751"/>
        </a:xfrm>
        <a:prstGeom prst="rect">
          <a:avLst/>
        </a:prstGeom>
      </xdr:spPr>
    </xdr:pic>
    <xdr:clientData/>
  </xdr:twoCellAnchor>
  <xdr:oneCellAnchor>
    <xdr:from>
      <xdr:col>5</xdr:col>
      <xdr:colOff>276655</xdr:colOff>
      <xdr:row>15</xdr:row>
      <xdr:rowOff>239735</xdr:rowOff>
    </xdr:from>
    <xdr:ext cx="800219" cy="1122423"/>
    <xdr:sp macro="" textlink="">
      <xdr:nvSpPr>
        <xdr:cNvPr id="70" name="テキスト ボックス 69">
          <a:extLst>
            <a:ext uri="{FF2B5EF4-FFF2-40B4-BE49-F238E27FC236}">
              <a16:creationId xmlns:a16="http://schemas.microsoft.com/office/drawing/2014/main" id="{8A9E7A5F-2612-EF4A-821E-FE6ADAFC6A81}"/>
            </a:ext>
          </a:extLst>
        </xdr:cNvPr>
        <xdr:cNvSpPr txBox="1"/>
      </xdr:nvSpPr>
      <xdr:spPr>
        <a:xfrm>
          <a:off x="7604555" y="6627835"/>
          <a:ext cx="800219" cy="1122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baseline="0"/>
            <a:t>人口</a:t>
          </a:r>
          <a:endParaRPr kumimoji="1" lang="en-US" altLang="ja-JP" sz="1600" b="1" baseline="0"/>
        </a:p>
        <a:p>
          <a:pPr algn="ctr"/>
          <a:r>
            <a:rPr kumimoji="1" lang="ja-JP" altLang="en-US" sz="1600" b="1" baseline="0"/>
            <a:t>役職数</a:t>
          </a:r>
          <a:endParaRPr kumimoji="1" lang="en-US" altLang="ja-JP" sz="1600" b="1" baseline="0"/>
        </a:p>
        <a:p>
          <a:pPr algn="ctr"/>
          <a:r>
            <a:rPr kumimoji="1" lang="ja-JP" altLang="en-US" sz="1600" b="1" baseline="0"/>
            <a:t>役員数</a:t>
          </a:r>
          <a:endParaRPr kumimoji="1" lang="ja-JP" altLang="en-US" sz="1600" b="1"/>
        </a:p>
      </xdr:txBody>
    </xdr:sp>
    <xdr:clientData/>
  </xdr:oneCellAnchor>
  <xdr:oneCellAnchor>
    <xdr:from>
      <xdr:col>7</xdr:col>
      <xdr:colOff>179286</xdr:colOff>
      <xdr:row>15</xdr:row>
      <xdr:rowOff>401391</xdr:rowOff>
    </xdr:from>
    <xdr:ext cx="1005403" cy="779059"/>
    <xdr:sp macro="" textlink="">
      <xdr:nvSpPr>
        <xdr:cNvPr id="71" name="テキスト ボックス 70">
          <a:extLst>
            <a:ext uri="{FF2B5EF4-FFF2-40B4-BE49-F238E27FC236}">
              <a16:creationId xmlns:a16="http://schemas.microsoft.com/office/drawing/2014/main" id="{0ED6940C-9FD6-1B4E-A5A1-FFEDD96C097E}"/>
            </a:ext>
          </a:extLst>
        </xdr:cNvPr>
        <xdr:cNvSpPr txBox="1"/>
      </xdr:nvSpPr>
      <xdr:spPr>
        <a:xfrm>
          <a:off x="10555186" y="6789491"/>
          <a:ext cx="1005403" cy="7790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a:t>共同活動</a:t>
          </a:r>
          <a:endParaRPr kumimoji="1" lang="en-US" altLang="ja-JP" sz="1600" b="1"/>
        </a:p>
        <a:p>
          <a:pPr algn="ctr"/>
          <a:r>
            <a:rPr kumimoji="1" lang="ja-JP" altLang="en-US" sz="1600" b="1"/>
            <a:t>の時間数</a:t>
          </a:r>
        </a:p>
      </xdr:txBody>
    </xdr:sp>
    <xdr:clientData/>
  </xdr:oneCellAnchor>
  <xdr:twoCellAnchor>
    <xdr:from>
      <xdr:col>13</xdr:col>
      <xdr:colOff>184355</xdr:colOff>
      <xdr:row>14</xdr:row>
      <xdr:rowOff>327742</xdr:rowOff>
    </xdr:from>
    <xdr:to>
      <xdr:col>15</xdr:col>
      <xdr:colOff>1205161</xdr:colOff>
      <xdr:row>16</xdr:row>
      <xdr:rowOff>152091</xdr:rowOff>
    </xdr:to>
    <xdr:graphicFrame macro="">
      <xdr:nvGraphicFramePr>
        <xdr:cNvPr id="72" name="グラフ 71">
          <a:extLst>
            <a:ext uri="{FF2B5EF4-FFF2-40B4-BE49-F238E27FC236}">
              <a16:creationId xmlns:a16="http://schemas.microsoft.com/office/drawing/2014/main" id="{CB2EE7EE-A3F1-AA4D-88F9-872518987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14</xdr:col>
      <xdr:colOff>2130323</xdr:colOff>
      <xdr:row>15</xdr:row>
      <xdr:rowOff>163871</xdr:rowOff>
    </xdr:from>
    <xdr:to>
      <xdr:col>15</xdr:col>
      <xdr:colOff>2002313</xdr:colOff>
      <xdr:row>16</xdr:row>
      <xdr:rowOff>142324</xdr:rowOff>
    </xdr:to>
    <xdr:graphicFrame macro="">
      <xdr:nvGraphicFramePr>
        <xdr:cNvPr id="73" name="グラフ 72">
          <a:extLst>
            <a:ext uri="{FF2B5EF4-FFF2-40B4-BE49-F238E27FC236}">
              <a16:creationId xmlns:a16="http://schemas.microsoft.com/office/drawing/2014/main" id="{089A7EC5-8FE4-644C-8CF8-DB131D47B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14</xdr:col>
      <xdr:colOff>2128290</xdr:colOff>
      <xdr:row>16</xdr:row>
      <xdr:rowOff>163434</xdr:rowOff>
    </xdr:from>
    <xdr:to>
      <xdr:col>15</xdr:col>
      <xdr:colOff>2000280</xdr:colOff>
      <xdr:row>17</xdr:row>
      <xdr:rowOff>141887</xdr:rowOff>
    </xdr:to>
    <xdr:graphicFrame macro="">
      <xdr:nvGraphicFramePr>
        <xdr:cNvPr id="74" name="グラフ 73">
          <a:extLst>
            <a:ext uri="{FF2B5EF4-FFF2-40B4-BE49-F238E27FC236}">
              <a16:creationId xmlns:a16="http://schemas.microsoft.com/office/drawing/2014/main" id="{584C2340-884E-BD4B-9AD9-55143D6BC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13</xdr:col>
      <xdr:colOff>184355</xdr:colOff>
      <xdr:row>15</xdr:row>
      <xdr:rowOff>532580</xdr:rowOff>
    </xdr:from>
    <xdr:to>
      <xdr:col>15</xdr:col>
      <xdr:colOff>1205161</xdr:colOff>
      <xdr:row>17</xdr:row>
      <xdr:rowOff>152090</xdr:rowOff>
    </xdr:to>
    <xdr:graphicFrame macro="">
      <xdr:nvGraphicFramePr>
        <xdr:cNvPr id="75" name="グラフ 74">
          <a:extLst>
            <a:ext uri="{FF2B5EF4-FFF2-40B4-BE49-F238E27FC236}">
              <a16:creationId xmlns:a16="http://schemas.microsoft.com/office/drawing/2014/main" id="{38B6632D-36FB-9542-9559-893949BAD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oneCellAnchor>
    <xdr:from>
      <xdr:col>1</xdr:col>
      <xdr:colOff>2332641</xdr:colOff>
      <xdr:row>16</xdr:row>
      <xdr:rowOff>312207</xdr:rowOff>
    </xdr:from>
    <xdr:ext cx="2832635" cy="435632"/>
    <xdr:sp macro="" textlink="">
      <xdr:nvSpPr>
        <xdr:cNvPr id="76" name="テキスト ボックス 75">
          <a:extLst>
            <a:ext uri="{FF2B5EF4-FFF2-40B4-BE49-F238E27FC236}">
              <a16:creationId xmlns:a16="http://schemas.microsoft.com/office/drawing/2014/main" id="{4374D7BD-CB66-C940-8CCE-30244E169372}"/>
            </a:ext>
          </a:extLst>
        </xdr:cNvPr>
        <xdr:cNvSpPr txBox="1"/>
      </xdr:nvSpPr>
      <xdr:spPr>
        <a:xfrm>
          <a:off x="2711413" y="7330628"/>
          <a:ext cx="283263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↑組織運営は役の人数を表示</a:t>
          </a:r>
          <a:endParaRPr kumimoji="1" lang="en-US" altLang="ja-JP" sz="1600"/>
        </a:p>
      </xdr:txBody>
    </xdr:sp>
    <xdr:clientData/>
  </xdr:oneCellAnchor>
  <xdr:twoCellAnchor>
    <xdr:from>
      <xdr:col>14</xdr:col>
      <xdr:colOff>759493</xdr:colOff>
      <xdr:row>43</xdr:row>
      <xdr:rowOff>363440</xdr:rowOff>
    </xdr:from>
    <xdr:to>
      <xdr:col>16</xdr:col>
      <xdr:colOff>2280357</xdr:colOff>
      <xdr:row>45</xdr:row>
      <xdr:rowOff>355287</xdr:rowOff>
    </xdr:to>
    <xdr:sp macro="" textlink="">
      <xdr:nvSpPr>
        <xdr:cNvPr id="77" name="四角形吹き出し 76">
          <a:extLst>
            <a:ext uri="{FF2B5EF4-FFF2-40B4-BE49-F238E27FC236}">
              <a16:creationId xmlns:a16="http://schemas.microsoft.com/office/drawing/2014/main" id="{1D50EF7B-D8A7-3BEF-C716-C9E6878C2B34}"/>
            </a:ext>
          </a:extLst>
        </xdr:cNvPr>
        <xdr:cNvSpPr/>
      </xdr:nvSpPr>
      <xdr:spPr>
        <a:xfrm>
          <a:off x="23636426" y="20531040"/>
          <a:ext cx="5872731" cy="821580"/>
        </a:xfrm>
        <a:prstGeom prst="wedgeRectCallout">
          <a:avLst>
            <a:gd name="adj1" fmla="val -25548"/>
            <a:gd name="adj2" fmla="val 9825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「地域の維持管理」と「地域活動」の合計</a:t>
          </a:r>
          <a:endParaRPr kumimoji="1" lang="en-US" altLang="ja-JP" sz="1600" b="1">
            <a:solidFill>
              <a:srgbClr val="FF0000"/>
            </a:solidFill>
          </a:endParaRPr>
        </a:p>
        <a:p>
          <a:pPr algn="l"/>
          <a:r>
            <a:rPr kumimoji="1" lang="en-US" altLang="ja-JP" sz="1600" b="1">
              <a:solidFill>
                <a:srgbClr val="FF0000"/>
              </a:solidFill>
            </a:rPr>
            <a:t>※</a:t>
          </a:r>
          <a:r>
            <a:rPr kumimoji="1" lang="ja-JP" altLang="en-US" sz="1600" b="1">
              <a:solidFill>
                <a:srgbClr val="FF0000"/>
              </a:solidFill>
            </a:rPr>
            <a:t>「組織運営」の人数・時間と重複している場合があります</a:t>
          </a:r>
        </a:p>
      </xdr:txBody>
    </xdr:sp>
    <xdr:clientData/>
  </xdr:twoCellAnchor>
  <xdr:twoCellAnchor>
    <xdr:from>
      <xdr:col>15</xdr:col>
      <xdr:colOff>444500</xdr:colOff>
      <xdr:row>2</xdr:row>
      <xdr:rowOff>215900</xdr:rowOff>
    </xdr:from>
    <xdr:to>
      <xdr:col>16</xdr:col>
      <xdr:colOff>2184400</xdr:colOff>
      <xdr:row>5</xdr:row>
      <xdr:rowOff>63500</xdr:rowOff>
    </xdr:to>
    <xdr:sp macro="" textlink="">
      <xdr:nvSpPr>
        <xdr:cNvPr id="78" name="四角形吹き出し 77">
          <a:extLst>
            <a:ext uri="{FF2B5EF4-FFF2-40B4-BE49-F238E27FC236}">
              <a16:creationId xmlns:a16="http://schemas.microsoft.com/office/drawing/2014/main" id="{469D2F76-F32E-B741-883F-45511CED03B5}"/>
            </a:ext>
          </a:extLst>
        </xdr:cNvPr>
        <xdr:cNvSpPr/>
      </xdr:nvSpPr>
      <xdr:spPr>
        <a:xfrm>
          <a:off x="25590500" y="977900"/>
          <a:ext cx="3822700" cy="800100"/>
        </a:xfrm>
        <a:prstGeom prst="wedgeRectCallout">
          <a:avLst>
            <a:gd name="adj1" fmla="val -34448"/>
            <a:gd name="adj2" fmla="val 91609"/>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シート「</a:t>
          </a:r>
          <a:r>
            <a:rPr kumimoji="1" lang="en-US" altLang="ja-JP" sz="1600" b="1">
              <a:solidFill>
                <a:srgbClr val="FF0000"/>
              </a:solidFill>
            </a:rPr>
            <a:t>②</a:t>
          </a:r>
          <a:r>
            <a:rPr kumimoji="1" lang="ja-JP" altLang="en-US" sz="1600" b="1">
              <a:solidFill>
                <a:srgbClr val="FF0000"/>
              </a:solidFill>
            </a:rPr>
            <a:t>地理・歴史・地域施設」で作成した情報を基に記入してください。</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29576</xdr:colOff>
      <xdr:row>7</xdr:row>
      <xdr:rowOff>706026</xdr:rowOff>
    </xdr:from>
    <xdr:to>
      <xdr:col>8</xdr:col>
      <xdr:colOff>292479</xdr:colOff>
      <xdr:row>9</xdr:row>
      <xdr:rowOff>120697</xdr:rowOff>
    </xdr:to>
    <xdr:graphicFrame macro="">
      <xdr:nvGraphicFramePr>
        <xdr:cNvPr id="2" name="グラフ 1">
          <a:extLst>
            <a:ext uri="{FF2B5EF4-FFF2-40B4-BE49-F238E27FC236}">
              <a16:creationId xmlns:a16="http://schemas.microsoft.com/office/drawing/2014/main" id="{D1D970CC-8A55-6249-97B9-8A65D5638C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1978607</xdr:colOff>
      <xdr:row>8</xdr:row>
      <xdr:rowOff>218313</xdr:rowOff>
    </xdr:from>
    <xdr:to>
      <xdr:col>8</xdr:col>
      <xdr:colOff>273339</xdr:colOff>
      <xdr:row>9</xdr:row>
      <xdr:rowOff>94346</xdr:rowOff>
    </xdr:to>
    <xdr:graphicFrame macro="">
      <xdr:nvGraphicFramePr>
        <xdr:cNvPr id="4" name="グラフ 3">
          <a:extLst>
            <a:ext uri="{FF2B5EF4-FFF2-40B4-BE49-F238E27FC236}">
              <a16:creationId xmlns:a16="http://schemas.microsoft.com/office/drawing/2014/main" id="{CC42C7CC-11EF-3E4F-BCF0-11239306F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29574</xdr:colOff>
      <xdr:row>8</xdr:row>
      <xdr:rowOff>699873</xdr:rowOff>
    </xdr:from>
    <xdr:to>
      <xdr:col>8</xdr:col>
      <xdr:colOff>292477</xdr:colOff>
      <xdr:row>10</xdr:row>
      <xdr:rowOff>114544</xdr:rowOff>
    </xdr:to>
    <xdr:graphicFrame macro="">
      <xdr:nvGraphicFramePr>
        <xdr:cNvPr id="5" name="グラフ 4">
          <a:extLst>
            <a:ext uri="{FF2B5EF4-FFF2-40B4-BE49-F238E27FC236}">
              <a16:creationId xmlns:a16="http://schemas.microsoft.com/office/drawing/2014/main" id="{FA36BEC6-7C9A-514C-881F-7EB3C725E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1993527</xdr:colOff>
      <xdr:row>9</xdr:row>
      <xdr:rowOff>194445</xdr:rowOff>
    </xdr:from>
    <xdr:to>
      <xdr:col>8</xdr:col>
      <xdr:colOff>288259</xdr:colOff>
      <xdr:row>10</xdr:row>
      <xdr:rowOff>74333</xdr:rowOff>
    </xdr:to>
    <xdr:graphicFrame macro="">
      <xdr:nvGraphicFramePr>
        <xdr:cNvPr id="7" name="グラフ 6">
          <a:extLst>
            <a:ext uri="{FF2B5EF4-FFF2-40B4-BE49-F238E27FC236}">
              <a16:creationId xmlns:a16="http://schemas.microsoft.com/office/drawing/2014/main" id="{40FE35F1-03B7-1248-8C49-CD476DFF3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14</xdr:row>
      <xdr:rowOff>10627</xdr:rowOff>
    </xdr:from>
    <xdr:to>
      <xdr:col>7</xdr:col>
      <xdr:colOff>3840479</xdr:colOff>
      <xdr:row>17</xdr:row>
      <xdr:rowOff>146798</xdr:rowOff>
    </xdr:to>
    <xdr:sp macro="" textlink="">
      <xdr:nvSpPr>
        <xdr:cNvPr id="8" name="角丸四角形 7">
          <a:extLst>
            <a:ext uri="{FF2B5EF4-FFF2-40B4-BE49-F238E27FC236}">
              <a16:creationId xmlns:a16="http://schemas.microsoft.com/office/drawing/2014/main" id="{EAFE2835-BD6E-87BD-F931-B33BEAAE40DB}"/>
            </a:ext>
          </a:extLst>
        </xdr:cNvPr>
        <xdr:cNvSpPr/>
      </xdr:nvSpPr>
      <xdr:spPr>
        <a:xfrm>
          <a:off x="386080" y="5974547"/>
          <a:ext cx="13837919" cy="1883691"/>
        </a:xfrm>
        <a:prstGeom prst="roundRect">
          <a:avLst>
            <a:gd name="adj" fmla="val 6799"/>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232149</xdr:colOff>
      <xdr:row>14</xdr:row>
      <xdr:rowOff>136974</xdr:rowOff>
    </xdr:from>
    <xdr:ext cx="1667316" cy="435632"/>
    <xdr:sp macro="" textlink="">
      <xdr:nvSpPr>
        <xdr:cNvPr id="3" name="テキスト ボックス 2">
          <a:extLst>
            <a:ext uri="{FF2B5EF4-FFF2-40B4-BE49-F238E27FC236}">
              <a16:creationId xmlns:a16="http://schemas.microsoft.com/office/drawing/2014/main" id="{22FC3C9D-1E06-3244-34BC-AEEF91F16E19}"/>
            </a:ext>
          </a:extLst>
        </xdr:cNvPr>
        <xdr:cNvSpPr txBox="1"/>
      </xdr:nvSpPr>
      <xdr:spPr>
        <a:xfrm>
          <a:off x="610241" y="6273692"/>
          <a:ext cx="1667316"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a:t>
          </a:r>
          <a:r>
            <a:rPr kumimoji="1" lang="en-US" altLang="ja-JP" sz="1600"/>
            <a:t> </a:t>
          </a:r>
          <a:r>
            <a:rPr kumimoji="1" lang="ja-JP" altLang="en-US" sz="1600"/>
            <a:t>資料の読み方</a:t>
          </a:r>
        </a:p>
      </xdr:txBody>
    </xdr:sp>
    <xdr:clientData/>
  </xdr:oneCellAnchor>
  <xdr:oneCellAnchor>
    <xdr:from>
      <xdr:col>7</xdr:col>
      <xdr:colOff>1429766</xdr:colOff>
      <xdr:row>15</xdr:row>
      <xdr:rowOff>156783</xdr:rowOff>
    </xdr:from>
    <xdr:ext cx="2189446" cy="521361"/>
    <xdr:sp macro="" textlink="">
      <xdr:nvSpPr>
        <xdr:cNvPr id="16" name="テキスト ボックス 15">
          <a:extLst>
            <a:ext uri="{FF2B5EF4-FFF2-40B4-BE49-F238E27FC236}">
              <a16:creationId xmlns:a16="http://schemas.microsoft.com/office/drawing/2014/main" id="{5D07211F-2479-7847-9B5D-AD22D5CAF5AC}"/>
            </a:ext>
          </a:extLst>
        </xdr:cNvPr>
        <xdr:cNvSpPr txBox="1"/>
      </xdr:nvSpPr>
      <xdr:spPr>
        <a:xfrm>
          <a:off x="11795470" y="6533614"/>
          <a:ext cx="2189446" cy="521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大</a:t>
          </a:r>
          <a:r>
            <a:rPr kumimoji="1" lang="ja-JP" altLang="en-US" sz="1600"/>
            <a:t>：</a:t>
          </a:r>
          <a:r>
            <a:rPr kumimoji="1" lang="en-US" altLang="ja-JP" sz="1600"/>
            <a:t>500</a:t>
          </a:r>
          <a:r>
            <a:rPr kumimoji="1" lang="ja-JP" altLang="en-US" sz="1600"/>
            <a:t>時間・人／年</a:t>
          </a:r>
        </a:p>
      </xdr:txBody>
    </xdr:sp>
    <xdr:clientData/>
  </xdr:oneCellAnchor>
  <xdr:oneCellAnchor>
    <xdr:from>
      <xdr:col>7</xdr:col>
      <xdr:colOff>1481063</xdr:colOff>
      <xdr:row>15</xdr:row>
      <xdr:rowOff>589399</xdr:rowOff>
    </xdr:from>
    <xdr:ext cx="2138149" cy="435632"/>
    <xdr:sp macro="" textlink="">
      <xdr:nvSpPr>
        <xdr:cNvPr id="17" name="テキスト ボックス 16">
          <a:extLst>
            <a:ext uri="{FF2B5EF4-FFF2-40B4-BE49-F238E27FC236}">
              <a16:creationId xmlns:a16="http://schemas.microsoft.com/office/drawing/2014/main" id="{331A8928-F19A-0644-BC9E-C9CF5616CA3C}"/>
            </a:ext>
          </a:extLst>
        </xdr:cNvPr>
        <xdr:cNvSpPr txBox="1"/>
      </xdr:nvSpPr>
      <xdr:spPr>
        <a:xfrm>
          <a:off x="11846767" y="6966230"/>
          <a:ext cx="2138149"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中</a:t>
          </a:r>
          <a:r>
            <a:rPr kumimoji="1" lang="ja-JP" altLang="en-US" sz="1600"/>
            <a:t>：</a:t>
          </a:r>
          <a:r>
            <a:rPr kumimoji="1" lang="en-US" altLang="ja-JP" sz="1600"/>
            <a:t>100</a:t>
          </a:r>
          <a:r>
            <a:rPr kumimoji="1" lang="ja-JP" altLang="en-US" sz="1600"/>
            <a:t>時間・人／年</a:t>
          </a:r>
        </a:p>
      </xdr:txBody>
    </xdr:sp>
    <xdr:clientData/>
  </xdr:oneCellAnchor>
  <xdr:oneCellAnchor>
    <xdr:from>
      <xdr:col>7</xdr:col>
      <xdr:colOff>1533727</xdr:colOff>
      <xdr:row>16</xdr:row>
      <xdr:rowOff>295686</xdr:rowOff>
    </xdr:from>
    <xdr:ext cx="2126864" cy="435632"/>
    <xdr:sp macro="" textlink="">
      <xdr:nvSpPr>
        <xdr:cNvPr id="18" name="テキスト ボックス 17">
          <a:extLst>
            <a:ext uri="{FF2B5EF4-FFF2-40B4-BE49-F238E27FC236}">
              <a16:creationId xmlns:a16="http://schemas.microsoft.com/office/drawing/2014/main" id="{FE34B8D6-E230-E044-A448-199FD62E499E}"/>
            </a:ext>
          </a:extLst>
        </xdr:cNvPr>
        <xdr:cNvSpPr txBox="1"/>
      </xdr:nvSpPr>
      <xdr:spPr>
        <a:xfrm>
          <a:off x="11899431" y="7316461"/>
          <a:ext cx="2126864"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小</a:t>
          </a:r>
          <a:r>
            <a:rPr kumimoji="1" lang="ja-JP" altLang="en-US" sz="1600"/>
            <a:t>：</a:t>
          </a:r>
          <a:r>
            <a:rPr kumimoji="1" lang="en-US" altLang="ja-JP" sz="1600"/>
            <a:t>  10</a:t>
          </a:r>
          <a:r>
            <a:rPr kumimoji="1" lang="ja-JP" altLang="en-US" sz="1600"/>
            <a:t>時間・人／年</a:t>
          </a:r>
        </a:p>
      </xdr:txBody>
    </xdr:sp>
    <xdr:clientData/>
  </xdr:oneCellAnchor>
  <xdr:oneCellAnchor>
    <xdr:from>
      <xdr:col>5</xdr:col>
      <xdr:colOff>339304</xdr:colOff>
      <xdr:row>14</xdr:row>
      <xdr:rowOff>158750</xdr:rowOff>
    </xdr:from>
    <xdr:ext cx="5947196" cy="412509"/>
    <xdr:sp macro="" textlink="">
      <xdr:nvSpPr>
        <xdr:cNvPr id="19" name="テキスト ボックス 18">
          <a:extLst>
            <a:ext uri="{FF2B5EF4-FFF2-40B4-BE49-F238E27FC236}">
              <a16:creationId xmlns:a16="http://schemas.microsoft.com/office/drawing/2014/main" id="{5943C0F2-E158-C345-AF52-B26C3BA600D4}"/>
            </a:ext>
          </a:extLst>
        </xdr:cNvPr>
        <xdr:cNvSpPr txBox="1"/>
      </xdr:nvSpPr>
      <xdr:spPr>
        <a:xfrm>
          <a:off x="7133804" y="6048375"/>
          <a:ext cx="5947196" cy="4125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イラストが表す時間数</a:t>
          </a:r>
        </a:p>
      </xdr:txBody>
    </xdr:sp>
    <xdr:clientData/>
  </xdr:oneCellAnchor>
  <xdr:twoCellAnchor>
    <xdr:from>
      <xdr:col>3</xdr:col>
      <xdr:colOff>1468280</xdr:colOff>
      <xdr:row>20</xdr:row>
      <xdr:rowOff>255113</xdr:rowOff>
    </xdr:from>
    <xdr:to>
      <xdr:col>12</xdr:col>
      <xdr:colOff>878191</xdr:colOff>
      <xdr:row>22</xdr:row>
      <xdr:rowOff>182863</xdr:rowOff>
    </xdr:to>
    <xdr:graphicFrame macro="">
      <xdr:nvGraphicFramePr>
        <xdr:cNvPr id="20" name="グラフ 19">
          <a:extLst>
            <a:ext uri="{FF2B5EF4-FFF2-40B4-BE49-F238E27FC236}">
              <a16:creationId xmlns:a16="http://schemas.microsoft.com/office/drawing/2014/main" id="{61BF9A32-7A00-7D4B-98C5-D96E1B401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1486752</xdr:colOff>
      <xdr:row>21</xdr:row>
      <xdr:rowOff>548977</xdr:rowOff>
    </xdr:from>
    <xdr:to>
      <xdr:col>5</xdr:col>
      <xdr:colOff>348262</xdr:colOff>
      <xdr:row>23</xdr:row>
      <xdr:rowOff>101357</xdr:rowOff>
    </xdr:to>
    <xdr:graphicFrame macro="">
      <xdr:nvGraphicFramePr>
        <xdr:cNvPr id="21" name="グラフ 20">
          <a:extLst>
            <a:ext uri="{FF2B5EF4-FFF2-40B4-BE49-F238E27FC236}">
              <a16:creationId xmlns:a16="http://schemas.microsoft.com/office/drawing/2014/main" id="{6C94BFBB-AAFC-D947-8C55-F848CCA9C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1491581</xdr:colOff>
      <xdr:row>22</xdr:row>
      <xdr:rowOff>414226</xdr:rowOff>
    </xdr:from>
    <xdr:to>
      <xdr:col>5</xdr:col>
      <xdr:colOff>791061</xdr:colOff>
      <xdr:row>24</xdr:row>
      <xdr:rowOff>50266</xdr:rowOff>
    </xdr:to>
    <xdr:graphicFrame macro="">
      <xdr:nvGraphicFramePr>
        <xdr:cNvPr id="22" name="グラフ 21">
          <a:extLst>
            <a:ext uri="{FF2B5EF4-FFF2-40B4-BE49-F238E27FC236}">
              <a16:creationId xmlns:a16="http://schemas.microsoft.com/office/drawing/2014/main" id="{F553226A-CC0A-9B42-B2AB-D5276577A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1468291</xdr:colOff>
      <xdr:row>23</xdr:row>
      <xdr:rowOff>228977</xdr:rowOff>
    </xdr:from>
    <xdr:to>
      <xdr:col>12</xdr:col>
      <xdr:colOff>882796</xdr:colOff>
      <xdr:row>25</xdr:row>
      <xdr:rowOff>190594</xdr:rowOff>
    </xdr:to>
    <xdr:graphicFrame macro="">
      <xdr:nvGraphicFramePr>
        <xdr:cNvPr id="23" name="グラフ 22">
          <a:extLst>
            <a:ext uri="{FF2B5EF4-FFF2-40B4-BE49-F238E27FC236}">
              <a16:creationId xmlns:a16="http://schemas.microsoft.com/office/drawing/2014/main" id="{1A5DBA27-B72B-624A-B817-B052BA25B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1486752</xdr:colOff>
      <xdr:row>24</xdr:row>
      <xdr:rowOff>556708</xdr:rowOff>
    </xdr:from>
    <xdr:to>
      <xdr:col>5</xdr:col>
      <xdr:colOff>351277</xdr:colOff>
      <xdr:row>26</xdr:row>
      <xdr:rowOff>109088</xdr:rowOff>
    </xdr:to>
    <xdr:graphicFrame macro="">
      <xdr:nvGraphicFramePr>
        <xdr:cNvPr id="24" name="グラフ 23">
          <a:extLst>
            <a:ext uri="{FF2B5EF4-FFF2-40B4-BE49-F238E27FC236}">
              <a16:creationId xmlns:a16="http://schemas.microsoft.com/office/drawing/2014/main" id="{F1D8E2AA-5287-504E-BEF7-801E2BA4F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1491581</xdr:colOff>
      <xdr:row>25</xdr:row>
      <xdr:rowOff>421957</xdr:rowOff>
    </xdr:from>
    <xdr:to>
      <xdr:col>5</xdr:col>
      <xdr:colOff>794297</xdr:colOff>
      <xdr:row>27</xdr:row>
      <xdr:rowOff>57997</xdr:rowOff>
    </xdr:to>
    <xdr:graphicFrame macro="">
      <xdr:nvGraphicFramePr>
        <xdr:cNvPr id="25" name="グラフ 24">
          <a:extLst>
            <a:ext uri="{FF2B5EF4-FFF2-40B4-BE49-F238E27FC236}">
              <a16:creationId xmlns:a16="http://schemas.microsoft.com/office/drawing/2014/main" id="{3D4D7F77-C560-A84A-9CE7-4C08D9869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1468291</xdr:colOff>
      <xdr:row>26</xdr:row>
      <xdr:rowOff>220132</xdr:rowOff>
    </xdr:from>
    <xdr:to>
      <xdr:col>12</xdr:col>
      <xdr:colOff>882796</xdr:colOff>
      <xdr:row>28</xdr:row>
      <xdr:rowOff>181749</xdr:rowOff>
    </xdr:to>
    <xdr:graphicFrame macro="">
      <xdr:nvGraphicFramePr>
        <xdr:cNvPr id="26" name="グラフ 25">
          <a:extLst>
            <a:ext uri="{FF2B5EF4-FFF2-40B4-BE49-F238E27FC236}">
              <a16:creationId xmlns:a16="http://schemas.microsoft.com/office/drawing/2014/main" id="{38207E8F-3FD2-2643-B4A4-F1C940619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1486752</xdr:colOff>
      <xdr:row>27</xdr:row>
      <xdr:rowOff>547863</xdr:rowOff>
    </xdr:from>
    <xdr:to>
      <xdr:col>5</xdr:col>
      <xdr:colOff>351277</xdr:colOff>
      <xdr:row>29</xdr:row>
      <xdr:rowOff>100243</xdr:rowOff>
    </xdr:to>
    <xdr:graphicFrame macro="">
      <xdr:nvGraphicFramePr>
        <xdr:cNvPr id="27" name="グラフ 26">
          <a:extLst>
            <a:ext uri="{FF2B5EF4-FFF2-40B4-BE49-F238E27FC236}">
              <a16:creationId xmlns:a16="http://schemas.microsoft.com/office/drawing/2014/main" id="{D67EB75F-42E1-3D46-A20F-B2195E4E1A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1491581</xdr:colOff>
      <xdr:row>28</xdr:row>
      <xdr:rowOff>413112</xdr:rowOff>
    </xdr:from>
    <xdr:to>
      <xdr:col>5</xdr:col>
      <xdr:colOff>794297</xdr:colOff>
      <xdr:row>30</xdr:row>
      <xdr:rowOff>49152</xdr:rowOff>
    </xdr:to>
    <xdr:graphicFrame macro="">
      <xdr:nvGraphicFramePr>
        <xdr:cNvPr id="28" name="グラフ 27">
          <a:extLst>
            <a:ext uri="{FF2B5EF4-FFF2-40B4-BE49-F238E27FC236}">
              <a16:creationId xmlns:a16="http://schemas.microsoft.com/office/drawing/2014/main" id="{A37742ED-E2F0-FD4D-8314-26011AA72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1468291</xdr:colOff>
      <xdr:row>29</xdr:row>
      <xdr:rowOff>226496</xdr:rowOff>
    </xdr:from>
    <xdr:to>
      <xdr:col>12</xdr:col>
      <xdr:colOff>882796</xdr:colOff>
      <xdr:row>31</xdr:row>
      <xdr:rowOff>188112</xdr:rowOff>
    </xdr:to>
    <xdr:graphicFrame macro="">
      <xdr:nvGraphicFramePr>
        <xdr:cNvPr id="32" name="グラフ 31">
          <a:extLst>
            <a:ext uri="{FF2B5EF4-FFF2-40B4-BE49-F238E27FC236}">
              <a16:creationId xmlns:a16="http://schemas.microsoft.com/office/drawing/2014/main" id="{79BBA5B7-160C-1042-B770-1D4A8C82E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1486752</xdr:colOff>
      <xdr:row>30</xdr:row>
      <xdr:rowOff>554227</xdr:rowOff>
    </xdr:from>
    <xdr:to>
      <xdr:col>5</xdr:col>
      <xdr:colOff>351277</xdr:colOff>
      <xdr:row>32</xdr:row>
      <xdr:rowOff>106607</xdr:rowOff>
    </xdr:to>
    <xdr:graphicFrame macro="">
      <xdr:nvGraphicFramePr>
        <xdr:cNvPr id="33" name="グラフ 32">
          <a:extLst>
            <a:ext uri="{FF2B5EF4-FFF2-40B4-BE49-F238E27FC236}">
              <a16:creationId xmlns:a16="http://schemas.microsoft.com/office/drawing/2014/main" id="{3755A6B8-65BE-E141-ABF4-116664431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1491581</xdr:colOff>
      <xdr:row>31</xdr:row>
      <xdr:rowOff>419475</xdr:rowOff>
    </xdr:from>
    <xdr:to>
      <xdr:col>5</xdr:col>
      <xdr:colOff>794297</xdr:colOff>
      <xdr:row>33</xdr:row>
      <xdr:rowOff>55516</xdr:rowOff>
    </xdr:to>
    <xdr:graphicFrame macro="">
      <xdr:nvGraphicFramePr>
        <xdr:cNvPr id="34" name="グラフ 33">
          <a:extLst>
            <a:ext uri="{FF2B5EF4-FFF2-40B4-BE49-F238E27FC236}">
              <a16:creationId xmlns:a16="http://schemas.microsoft.com/office/drawing/2014/main" id="{06342A91-7C34-CE41-9133-2E4537E2D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1504894</xdr:colOff>
      <xdr:row>35</xdr:row>
      <xdr:rowOff>128843</xdr:rowOff>
    </xdr:from>
    <xdr:to>
      <xdr:col>13</xdr:col>
      <xdr:colOff>488461</xdr:colOff>
      <xdr:row>37</xdr:row>
      <xdr:rowOff>235186</xdr:rowOff>
    </xdr:to>
    <xdr:graphicFrame macro="">
      <xdr:nvGraphicFramePr>
        <xdr:cNvPr id="13" name="グラフ 12">
          <a:extLst>
            <a:ext uri="{FF2B5EF4-FFF2-40B4-BE49-F238E27FC236}">
              <a16:creationId xmlns:a16="http://schemas.microsoft.com/office/drawing/2014/main" id="{96E8BE98-C0CB-3540-A79A-EC6C97C47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17970</xdr:colOff>
      <xdr:row>36</xdr:row>
      <xdr:rowOff>497124</xdr:rowOff>
    </xdr:from>
    <xdr:to>
      <xdr:col>5</xdr:col>
      <xdr:colOff>513405</xdr:colOff>
      <xdr:row>38</xdr:row>
      <xdr:rowOff>177799</xdr:rowOff>
    </xdr:to>
    <xdr:graphicFrame macro="">
      <xdr:nvGraphicFramePr>
        <xdr:cNvPr id="29" name="グラフ 28">
          <a:extLst>
            <a:ext uri="{FF2B5EF4-FFF2-40B4-BE49-F238E27FC236}">
              <a16:creationId xmlns:a16="http://schemas.microsoft.com/office/drawing/2014/main" id="{ADCA5DE2-AC38-0145-9073-6AD016F1A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48254</xdr:colOff>
      <xdr:row>37</xdr:row>
      <xdr:rowOff>386781</xdr:rowOff>
    </xdr:from>
    <xdr:to>
      <xdr:col>5</xdr:col>
      <xdr:colOff>832315</xdr:colOff>
      <xdr:row>39</xdr:row>
      <xdr:rowOff>79991</xdr:rowOff>
    </xdr:to>
    <xdr:graphicFrame macro="">
      <xdr:nvGraphicFramePr>
        <xdr:cNvPr id="30" name="グラフ 29">
          <a:extLst>
            <a:ext uri="{FF2B5EF4-FFF2-40B4-BE49-F238E27FC236}">
              <a16:creationId xmlns:a16="http://schemas.microsoft.com/office/drawing/2014/main" id="{720F9603-3ACF-3A45-A26A-5589D32C4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1504893</xdr:colOff>
      <xdr:row>38</xdr:row>
      <xdr:rowOff>152399</xdr:rowOff>
    </xdr:from>
    <xdr:to>
      <xdr:col>13</xdr:col>
      <xdr:colOff>251208</xdr:colOff>
      <xdr:row>40</xdr:row>
      <xdr:rowOff>241809</xdr:rowOff>
    </xdr:to>
    <xdr:graphicFrame macro="">
      <xdr:nvGraphicFramePr>
        <xdr:cNvPr id="37" name="グラフ 36">
          <a:extLst>
            <a:ext uri="{FF2B5EF4-FFF2-40B4-BE49-F238E27FC236}">
              <a16:creationId xmlns:a16="http://schemas.microsoft.com/office/drawing/2014/main" id="{1E213D18-5372-B542-BDDF-DEFE6DC26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17971</xdr:colOff>
      <xdr:row>39</xdr:row>
      <xdr:rowOff>503747</xdr:rowOff>
    </xdr:from>
    <xdr:to>
      <xdr:col>5</xdr:col>
      <xdr:colOff>461671</xdr:colOff>
      <xdr:row>41</xdr:row>
      <xdr:rowOff>184422</xdr:rowOff>
    </xdr:to>
    <xdr:graphicFrame macro="">
      <xdr:nvGraphicFramePr>
        <xdr:cNvPr id="38" name="グラフ 37">
          <a:extLst>
            <a:ext uri="{FF2B5EF4-FFF2-40B4-BE49-F238E27FC236}">
              <a16:creationId xmlns:a16="http://schemas.microsoft.com/office/drawing/2014/main" id="{EE8D2B2E-F66E-874B-80C4-8764CF1C3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48254</xdr:colOff>
      <xdr:row>40</xdr:row>
      <xdr:rowOff>393404</xdr:rowOff>
    </xdr:from>
    <xdr:to>
      <xdr:col>5</xdr:col>
      <xdr:colOff>953804</xdr:colOff>
      <xdr:row>42</xdr:row>
      <xdr:rowOff>86614</xdr:rowOff>
    </xdr:to>
    <xdr:graphicFrame macro="">
      <xdr:nvGraphicFramePr>
        <xdr:cNvPr id="39" name="グラフ 38">
          <a:extLst>
            <a:ext uri="{FF2B5EF4-FFF2-40B4-BE49-F238E27FC236}">
              <a16:creationId xmlns:a16="http://schemas.microsoft.com/office/drawing/2014/main" id="{89E2225B-E9D8-7743-B2CE-43524DA17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1504895</xdr:colOff>
      <xdr:row>41</xdr:row>
      <xdr:rowOff>152399</xdr:rowOff>
    </xdr:from>
    <xdr:to>
      <xdr:col>13</xdr:col>
      <xdr:colOff>641978</xdr:colOff>
      <xdr:row>43</xdr:row>
      <xdr:rowOff>241809</xdr:rowOff>
    </xdr:to>
    <xdr:graphicFrame macro="">
      <xdr:nvGraphicFramePr>
        <xdr:cNvPr id="40" name="グラフ 39">
          <a:extLst>
            <a:ext uri="{FF2B5EF4-FFF2-40B4-BE49-F238E27FC236}">
              <a16:creationId xmlns:a16="http://schemas.microsoft.com/office/drawing/2014/main" id="{93E91E80-ADF5-4C47-8BFC-286430CB9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17969</xdr:colOff>
      <xdr:row>42</xdr:row>
      <xdr:rowOff>503747</xdr:rowOff>
    </xdr:from>
    <xdr:to>
      <xdr:col>5</xdr:col>
      <xdr:colOff>486382</xdr:colOff>
      <xdr:row>44</xdr:row>
      <xdr:rowOff>184422</xdr:rowOff>
    </xdr:to>
    <xdr:graphicFrame macro="">
      <xdr:nvGraphicFramePr>
        <xdr:cNvPr id="41" name="グラフ 40">
          <a:extLst>
            <a:ext uri="{FF2B5EF4-FFF2-40B4-BE49-F238E27FC236}">
              <a16:creationId xmlns:a16="http://schemas.microsoft.com/office/drawing/2014/main" id="{41C74E0A-9757-A84D-9DA4-0FCC14A31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39311</xdr:colOff>
      <xdr:row>43</xdr:row>
      <xdr:rowOff>393404</xdr:rowOff>
    </xdr:from>
    <xdr:to>
      <xdr:col>5</xdr:col>
      <xdr:colOff>813873</xdr:colOff>
      <xdr:row>45</xdr:row>
      <xdr:rowOff>86614</xdr:rowOff>
    </xdr:to>
    <xdr:graphicFrame macro="">
      <xdr:nvGraphicFramePr>
        <xdr:cNvPr id="42" name="グラフ 41">
          <a:extLst>
            <a:ext uri="{FF2B5EF4-FFF2-40B4-BE49-F238E27FC236}">
              <a16:creationId xmlns:a16="http://schemas.microsoft.com/office/drawing/2014/main" id="{EE0E2AFB-43C0-9D41-A591-F0ED87834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xdr:col>
      <xdr:colOff>2017</xdr:colOff>
      <xdr:row>20</xdr:row>
      <xdr:rowOff>160987</xdr:rowOff>
    </xdr:from>
    <xdr:to>
      <xdr:col>22</xdr:col>
      <xdr:colOff>130257</xdr:colOff>
      <xdr:row>22</xdr:row>
      <xdr:rowOff>279782</xdr:rowOff>
    </xdr:to>
    <xdr:graphicFrame macro="">
      <xdr:nvGraphicFramePr>
        <xdr:cNvPr id="43" name="グラフ 42">
          <a:extLst>
            <a:ext uri="{FF2B5EF4-FFF2-40B4-BE49-F238E27FC236}">
              <a16:creationId xmlns:a16="http://schemas.microsoft.com/office/drawing/2014/main" id="{5CCD0005-A39C-5348-B362-89D5ECFBC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13</xdr:col>
      <xdr:colOff>24981</xdr:colOff>
      <xdr:row>21</xdr:row>
      <xdr:rowOff>488056</xdr:rowOff>
    </xdr:from>
    <xdr:to>
      <xdr:col>14</xdr:col>
      <xdr:colOff>789459</xdr:colOff>
      <xdr:row>23</xdr:row>
      <xdr:rowOff>168731</xdr:rowOff>
    </xdr:to>
    <xdr:graphicFrame macro="">
      <xdr:nvGraphicFramePr>
        <xdr:cNvPr id="44" name="グラフ 43">
          <a:extLst>
            <a:ext uri="{FF2B5EF4-FFF2-40B4-BE49-F238E27FC236}">
              <a16:creationId xmlns:a16="http://schemas.microsoft.com/office/drawing/2014/main" id="{C78C43CE-C31E-0940-B681-3FE3F01E8E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13</xdr:col>
      <xdr:colOff>28433</xdr:colOff>
      <xdr:row>22</xdr:row>
      <xdr:rowOff>386657</xdr:rowOff>
    </xdr:from>
    <xdr:to>
      <xdr:col>14</xdr:col>
      <xdr:colOff>1064189</xdr:colOff>
      <xdr:row>24</xdr:row>
      <xdr:rowOff>79867</xdr:rowOff>
    </xdr:to>
    <xdr:graphicFrame macro="">
      <xdr:nvGraphicFramePr>
        <xdr:cNvPr id="45" name="グラフ 44">
          <a:extLst>
            <a:ext uri="{FF2B5EF4-FFF2-40B4-BE49-F238E27FC236}">
              <a16:creationId xmlns:a16="http://schemas.microsoft.com/office/drawing/2014/main" id="{0143CC10-5A3D-5F49-A668-1328FAA381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1511904</xdr:colOff>
      <xdr:row>23</xdr:row>
      <xdr:rowOff>125076</xdr:rowOff>
    </xdr:from>
    <xdr:to>
      <xdr:col>22</xdr:col>
      <xdr:colOff>596900</xdr:colOff>
      <xdr:row>25</xdr:row>
      <xdr:rowOff>286204</xdr:rowOff>
    </xdr:to>
    <xdr:graphicFrame macro="">
      <xdr:nvGraphicFramePr>
        <xdr:cNvPr id="46" name="グラフ 45">
          <a:extLst>
            <a:ext uri="{FF2B5EF4-FFF2-40B4-BE49-F238E27FC236}">
              <a16:creationId xmlns:a16="http://schemas.microsoft.com/office/drawing/2014/main" id="{493A40C6-F886-F64C-81B0-0A8E5EC24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13</xdr:col>
      <xdr:colOff>24981</xdr:colOff>
      <xdr:row>24</xdr:row>
      <xdr:rowOff>494478</xdr:rowOff>
    </xdr:from>
    <xdr:to>
      <xdr:col>14</xdr:col>
      <xdr:colOff>789299</xdr:colOff>
      <xdr:row>26</xdr:row>
      <xdr:rowOff>175153</xdr:rowOff>
    </xdr:to>
    <xdr:graphicFrame macro="">
      <xdr:nvGraphicFramePr>
        <xdr:cNvPr id="47" name="グラフ 46">
          <a:extLst>
            <a:ext uri="{FF2B5EF4-FFF2-40B4-BE49-F238E27FC236}">
              <a16:creationId xmlns:a16="http://schemas.microsoft.com/office/drawing/2014/main" id="{06538D75-7B98-B74F-879A-4FDF224BA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13</xdr:col>
      <xdr:colOff>28433</xdr:colOff>
      <xdr:row>25</xdr:row>
      <xdr:rowOff>393079</xdr:rowOff>
    </xdr:from>
    <xdr:to>
      <xdr:col>14</xdr:col>
      <xdr:colOff>1074160</xdr:colOff>
      <xdr:row>27</xdr:row>
      <xdr:rowOff>86289</xdr:rowOff>
    </xdr:to>
    <xdr:graphicFrame macro="">
      <xdr:nvGraphicFramePr>
        <xdr:cNvPr id="48" name="グラフ 47">
          <a:extLst>
            <a:ext uri="{FF2B5EF4-FFF2-40B4-BE49-F238E27FC236}">
              <a16:creationId xmlns:a16="http://schemas.microsoft.com/office/drawing/2014/main" id="{4BAC54CD-00F1-5549-8E9E-C927DD3F1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13</xdr:col>
      <xdr:colOff>18383</xdr:colOff>
      <xdr:row>26</xdr:row>
      <xdr:rowOff>118225</xdr:rowOff>
    </xdr:from>
    <xdr:to>
      <xdr:col>22</xdr:col>
      <xdr:colOff>901232</xdr:colOff>
      <xdr:row>28</xdr:row>
      <xdr:rowOff>271656</xdr:rowOff>
    </xdr:to>
    <xdr:graphicFrame macro="">
      <xdr:nvGraphicFramePr>
        <xdr:cNvPr id="49" name="グラフ 48">
          <a:extLst>
            <a:ext uri="{FF2B5EF4-FFF2-40B4-BE49-F238E27FC236}">
              <a16:creationId xmlns:a16="http://schemas.microsoft.com/office/drawing/2014/main" id="{A5ED99D7-CB69-6047-9D5A-5DAE7064A3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13</xdr:col>
      <xdr:colOff>24981</xdr:colOff>
      <xdr:row>27</xdr:row>
      <xdr:rowOff>500250</xdr:rowOff>
    </xdr:from>
    <xdr:to>
      <xdr:col>14</xdr:col>
      <xdr:colOff>863600</xdr:colOff>
      <xdr:row>29</xdr:row>
      <xdr:rowOff>180926</xdr:rowOff>
    </xdr:to>
    <xdr:graphicFrame macro="">
      <xdr:nvGraphicFramePr>
        <xdr:cNvPr id="50" name="グラフ 49">
          <a:extLst>
            <a:ext uri="{FF2B5EF4-FFF2-40B4-BE49-F238E27FC236}">
              <a16:creationId xmlns:a16="http://schemas.microsoft.com/office/drawing/2014/main" id="{64D2DB92-CAD4-644D-8C77-0A404E95B0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13</xdr:col>
      <xdr:colOff>28432</xdr:colOff>
      <xdr:row>28</xdr:row>
      <xdr:rowOff>398851</xdr:rowOff>
    </xdr:from>
    <xdr:to>
      <xdr:col>14</xdr:col>
      <xdr:colOff>1171107</xdr:colOff>
      <xdr:row>30</xdr:row>
      <xdr:rowOff>92062</xdr:rowOff>
    </xdr:to>
    <xdr:graphicFrame macro="">
      <xdr:nvGraphicFramePr>
        <xdr:cNvPr id="51" name="グラフ 50">
          <a:extLst>
            <a:ext uri="{FF2B5EF4-FFF2-40B4-BE49-F238E27FC236}">
              <a16:creationId xmlns:a16="http://schemas.microsoft.com/office/drawing/2014/main" id="{B7B44061-A497-6440-AC83-7513C4C18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12</xdr:col>
      <xdr:colOff>1511905</xdr:colOff>
      <xdr:row>29</xdr:row>
      <xdr:rowOff>127000</xdr:rowOff>
    </xdr:from>
    <xdr:to>
      <xdr:col>22</xdr:col>
      <xdr:colOff>924038</xdr:colOff>
      <xdr:row>31</xdr:row>
      <xdr:rowOff>280431</xdr:rowOff>
    </xdr:to>
    <xdr:graphicFrame macro="">
      <xdr:nvGraphicFramePr>
        <xdr:cNvPr id="52" name="グラフ 51">
          <a:extLst>
            <a:ext uri="{FF2B5EF4-FFF2-40B4-BE49-F238E27FC236}">
              <a16:creationId xmlns:a16="http://schemas.microsoft.com/office/drawing/2014/main" id="{4CE53BF4-62E8-3D4F-84C6-285B3F9DB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13</xdr:col>
      <xdr:colOff>24981</xdr:colOff>
      <xdr:row>30</xdr:row>
      <xdr:rowOff>488705</xdr:rowOff>
    </xdr:from>
    <xdr:to>
      <xdr:col>14</xdr:col>
      <xdr:colOff>825500</xdr:colOff>
      <xdr:row>32</xdr:row>
      <xdr:rowOff>169380</xdr:rowOff>
    </xdr:to>
    <xdr:graphicFrame macro="">
      <xdr:nvGraphicFramePr>
        <xdr:cNvPr id="53" name="グラフ 52">
          <a:extLst>
            <a:ext uri="{FF2B5EF4-FFF2-40B4-BE49-F238E27FC236}">
              <a16:creationId xmlns:a16="http://schemas.microsoft.com/office/drawing/2014/main" id="{5EA20DF3-02AF-D54B-9042-ED6002BC1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13</xdr:col>
      <xdr:colOff>28432</xdr:colOff>
      <xdr:row>31</xdr:row>
      <xdr:rowOff>387306</xdr:rowOff>
    </xdr:from>
    <xdr:to>
      <xdr:col>14</xdr:col>
      <xdr:colOff>1139940</xdr:colOff>
      <xdr:row>33</xdr:row>
      <xdr:rowOff>80516</xdr:rowOff>
    </xdr:to>
    <xdr:graphicFrame macro="">
      <xdr:nvGraphicFramePr>
        <xdr:cNvPr id="54" name="グラフ 53">
          <a:extLst>
            <a:ext uri="{FF2B5EF4-FFF2-40B4-BE49-F238E27FC236}">
              <a16:creationId xmlns:a16="http://schemas.microsoft.com/office/drawing/2014/main" id="{71FE781A-7646-6043-9C67-ADED6E342E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12</xdr:col>
      <xdr:colOff>1511905</xdr:colOff>
      <xdr:row>32</xdr:row>
      <xdr:rowOff>138546</xdr:rowOff>
    </xdr:from>
    <xdr:to>
      <xdr:col>23</xdr:col>
      <xdr:colOff>148072</xdr:colOff>
      <xdr:row>34</xdr:row>
      <xdr:rowOff>280431</xdr:rowOff>
    </xdr:to>
    <xdr:graphicFrame macro="">
      <xdr:nvGraphicFramePr>
        <xdr:cNvPr id="55" name="グラフ 54">
          <a:extLst>
            <a:ext uri="{FF2B5EF4-FFF2-40B4-BE49-F238E27FC236}">
              <a16:creationId xmlns:a16="http://schemas.microsoft.com/office/drawing/2014/main" id="{C5FB2875-3850-2D44-BB10-AC2EE063B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13</xdr:col>
      <xdr:colOff>24981</xdr:colOff>
      <xdr:row>33</xdr:row>
      <xdr:rowOff>500251</xdr:rowOff>
    </xdr:from>
    <xdr:to>
      <xdr:col>14</xdr:col>
      <xdr:colOff>838200</xdr:colOff>
      <xdr:row>35</xdr:row>
      <xdr:rowOff>169381</xdr:rowOff>
    </xdr:to>
    <xdr:graphicFrame macro="">
      <xdr:nvGraphicFramePr>
        <xdr:cNvPr id="56" name="グラフ 55">
          <a:extLst>
            <a:ext uri="{FF2B5EF4-FFF2-40B4-BE49-F238E27FC236}">
              <a16:creationId xmlns:a16="http://schemas.microsoft.com/office/drawing/2014/main" id="{587F7BBF-030B-4D47-B164-CF93F9A69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13</xdr:col>
      <xdr:colOff>28433</xdr:colOff>
      <xdr:row>34</xdr:row>
      <xdr:rowOff>372538</xdr:rowOff>
    </xdr:from>
    <xdr:to>
      <xdr:col>14</xdr:col>
      <xdr:colOff>1122326</xdr:colOff>
      <xdr:row>36</xdr:row>
      <xdr:rowOff>77294</xdr:rowOff>
    </xdr:to>
    <xdr:graphicFrame macro="">
      <xdr:nvGraphicFramePr>
        <xdr:cNvPr id="57" name="グラフ 56">
          <a:extLst>
            <a:ext uri="{FF2B5EF4-FFF2-40B4-BE49-F238E27FC236}">
              <a16:creationId xmlns:a16="http://schemas.microsoft.com/office/drawing/2014/main" id="{F1185889-327E-1747-A96C-4A5F0678F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12</xdr:col>
      <xdr:colOff>1511906</xdr:colOff>
      <xdr:row>35</xdr:row>
      <xdr:rowOff>131705</xdr:rowOff>
    </xdr:from>
    <xdr:to>
      <xdr:col>22</xdr:col>
      <xdr:colOff>749300</xdr:colOff>
      <xdr:row>37</xdr:row>
      <xdr:rowOff>242803</xdr:rowOff>
    </xdr:to>
    <xdr:graphicFrame macro="">
      <xdr:nvGraphicFramePr>
        <xdr:cNvPr id="58" name="グラフ 57">
          <a:extLst>
            <a:ext uri="{FF2B5EF4-FFF2-40B4-BE49-F238E27FC236}">
              <a16:creationId xmlns:a16="http://schemas.microsoft.com/office/drawing/2014/main" id="{1DD28B8C-BB3E-0640-84FB-2E7FA5809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13</xdr:col>
      <xdr:colOff>24981</xdr:colOff>
      <xdr:row>36</xdr:row>
      <xdr:rowOff>488705</xdr:rowOff>
    </xdr:from>
    <xdr:to>
      <xdr:col>14</xdr:col>
      <xdr:colOff>815766</xdr:colOff>
      <xdr:row>38</xdr:row>
      <xdr:rowOff>169380</xdr:rowOff>
    </xdr:to>
    <xdr:graphicFrame macro="">
      <xdr:nvGraphicFramePr>
        <xdr:cNvPr id="59" name="グラフ 58">
          <a:extLst>
            <a:ext uri="{FF2B5EF4-FFF2-40B4-BE49-F238E27FC236}">
              <a16:creationId xmlns:a16="http://schemas.microsoft.com/office/drawing/2014/main" id="{68BD4A8F-F5F1-7540-823B-39B6AB02E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13</xdr:col>
      <xdr:colOff>28432</xdr:colOff>
      <xdr:row>37</xdr:row>
      <xdr:rowOff>387306</xdr:rowOff>
    </xdr:from>
    <xdr:to>
      <xdr:col>14</xdr:col>
      <xdr:colOff>1112655</xdr:colOff>
      <xdr:row>39</xdr:row>
      <xdr:rowOff>80516</xdr:rowOff>
    </xdr:to>
    <xdr:graphicFrame macro="">
      <xdr:nvGraphicFramePr>
        <xdr:cNvPr id="60" name="グラフ 59">
          <a:extLst>
            <a:ext uri="{FF2B5EF4-FFF2-40B4-BE49-F238E27FC236}">
              <a16:creationId xmlns:a16="http://schemas.microsoft.com/office/drawing/2014/main" id="{FD0FD88E-3451-9C41-99B6-168E08C5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12</xdr:col>
      <xdr:colOff>1511905</xdr:colOff>
      <xdr:row>38</xdr:row>
      <xdr:rowOff>127000</xdr:rowOff>
    </xdr:from>
    <xdr:to>
      <xdr:col>22</xdr:col>
      <xdr:colOff>711200</xdr:colOff>
      <xdr:row>40</xdr:row>
      <xdr:rowOff>280431</xdr:rowOff>
    </xdr:to>
    <xdr:graphicFrame macro="">
      <xdr:nvGraphicFramePr>
        <xdr:cNvPr id="61" name="グラフ 60">
          <a:extLst>
            <a:ext uri="{FF2B5EF4-FFF2-40B4-BE49-F238E27FC236}">
              <a16:creationId xmlns:a16="http://schemas.microsoft.com/office/drawing/2014/main" id="{BCFFCA59-B1C8-8041-8420-4EF73F018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13</xdr:col>
      <xdr:colOff>24981</xdr:colOff>
      <xdr:row>39</xdr:row>
      <xdr:rowOff>488705</xdr:rowOff>
    </xdr:from>
    <xdr:to>
      <xdr:col>14</xdr:col>
      <xdr:colOff>784087</xdr:colOff>
      <xdr:row>41</xdr:row>
      <xdr:rowOff>169381</xdr:rowOff>
    </xdr:to>
    <xdr:graphicFrame macro="">
      <xdr:nvGraphicFramePr>
        <xdr:cNvPr id="62" name="グラフ 61">
          <a:extLst>
            <a:ext uri="{FF2B5EF4-FFF2-40B4-BE49-F238E27FC236}">
              <a16:creationId xmlns:a16="http://schemas.microsoft.com/office/drawing/2014/main" id="{CBAA74C5-CFF2-F14D-A8E7-A6F1DF66B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13</xdr:col>
      <xdr:colOff>28432</xdr:colOff>
      <xdr:row>40</xdr:row>
      <xdr:rowOff>387306</xdr:rowOff>
    </xdr:from>
    <xdr:to>
      <xdr:col>14</xdr:col>
      <xdr:colOff>1049130</xdr:colOff>
      <xdr:row>42</xdr:row>
      <xdr:rowOff>80517</xdr:rowOff>
    </xdr:to>
    <xdr:graphicFrame macro="">
      <xdr:nvGraphicFramePr>
        <xdr:cNvPr id="63" name="グラフ 62">
          <a:extLst>
            <a:ext uri="{FF2B5EF4-FFF2-40B4-BE49-F238E27FC236}">
              <a16:creationId xmlns:a16="http://schemas.microsoft.com/office/drawing/2014/main" id="{191FFA0F-0A29-7B4B-BA78-6EEE6B2EA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12</xdr:col>
      <xdr:colOff>1511906</xdr:colOff>
      <xdr:row>41</xdr:row>
      <xdr:rowOff>127000</xdr:rowOff>
    </xdr:from>
    <xdr:to>
      <xdr:col>22</xdr:col>
      <xdr:colOff>469900</xdr:colOff>
      <xdr:row>43</xdr:row>
      <xdr:rowOff>280431</xdr:rowOff>
    </xdr:to>
    <xdr:graphicFrame macro="">
      <xdr:nvGraphicFramePr>
        <xdr:cNvPr id="64" name="グラフ 63">
          <a:extLst>
            <a:ext uri="{FF2B5EF4-FFF2-40B4-BE49-F238E27FC236}">
              <a16:creationId xmlns:a16="http://schemas.microsoft.com/office/drawing/2014/main" id="{6424E5DA-9CD8-8242-B575-9C3EF2D18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13</xdr:col>
      <xdr:colOff>24982</xdr:colOff>
      <xdr:row>42</xdr:row>
      <xdr:rowOff>488705</xdr:rowOff>
    </xdr:from>
    <xdr:to>
      <xdr:col>14</xdr:col>
      <xdr:colOff>753534</xdr:colOff>
      <xdr:row>44</xdr:row>
      <xdr:rowOff>169380</xdr:rowOff>
    </xdr:to>
    <xdr:graphicFrame macro="">
      <xdr:nvGraphicFramePr>
        <xdr:cNvPr id="65" name="グラフ 64">
          <a:extLst>
            <a:ext uri="{FF2B5EF4-FFF2-40B4-BE49-F238E27FC236}">
              <a16:creationId xmlns:a16="http://schemas.microsoft.com/office/drawing/2014/main" id="{3519709D-1C91-E64D-8A8E-D84CDE8B8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13</xdr:col>
      <xdr:colOff>28433</xdr:colOff>
      <xdr:row>43</xdr:row>
      <xdr:rowOff>387306</xdr:rowOff>
    </xdr:from>
    <xdr:to>
      <xdr:col>14</xdr:col>
      <xdr:colOff>1024466</xdr:colOff>
      <xdr:row>45</xdr:row>
      <xdr:rowOff>80516</xdr:rowOff>
    </xdr:to>
    <xdr:graphicFrame macro="">
      <xdr:nvGraphicFramePr>
        <xdr:cNvPr id="66" name="グラフ 65">
          <a:extLst>
            <a:ext uri="{FF2B5EF4-FFF2-40B4-BE49-F238E27FC236}">
              <a16:creationId xmlns:a16="http://schemas.microsoft.com/office/drawing/2014/main" id="{AE1EF79F-D301-5744-BD15-0710C4299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1177228</xdr:colOff>
      <xdr:row>15</xdr:row>
      <xdr:rowOff>264705</xdr:rowOff>
    </xdr:from>
    <xdr:to>
      <xdr:col>7</xdr:col>
      <xdr:colOff>1399125</xdr:colOff>
      <xdr:row>17</xdr:row>
      <xdr:rowOff>11992</xdr:rowOff>
    </xdr:to>
    <xdr:sp macro="" textlink="">
      <xdr:nvSpPr>
        <xdr:cNvPr id="35" name="左中かっこ 34">
          <a:extLst>
            <a:ext uri="{FF2B5EF4-FFF2-40B4-BE49-F238E27FC236}">
              <a16:creationId xmlns:a16="http://schemas.microsoft.com/office/drawing/2014/main" id="{AA0C9C2B-9091-CF72-EC9A-05759F3411C2}"/>
            </a:ext>
          </a:extLst>
        </xdr:cNvPr>
        <xdr:cNvSpPr/>
      </xdr:nvSpPr>
      <xdr:spPr>
        <a:xfrm>
          <a:off x="11542932" y="6641536"/>
          <a:ext cx="221897" cy="1035174"/>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1143056</xdr:colOff>
      <xdr:row>15</xdr:row>
      <xdr:rowOff>264705</xdr:rowOff>
    </xdr:from>
    <xdr:to>
      <xdr:col>5</xdr:col>
      <xdr:colOff>1364953</xdr:colOff>
      <xdr:row>17</xdr:row>
      <xdr:rowOff>11992</xdr:rowOff>
    </xdr:to>
    <xdr:sp macro="" textlink="">
      <xdr:nvSpPr>
        <xdr:cNvPr id="36" name="左中かっこ 35">
          <a:extLst>
            <a:ext uri="{FF2B5EF4-FFF2-40B4-BE49-F238E27FC236}">
              <a16:creationId xmlns:a16="http://schemas.microsoft.com/office/drawing/2014/main" id="{3F368EE5-ADEF-2B43-86EA-930DC8A2F162}"/>
            </a:ext>
          </a:extLst>
        </xdr:cNvPr>
        <xdr:cNvSpPr/>
      </xdr:nvSpPr>
      <xdr:spPr>
        <a:xfrm>
          <a:off x="8467915" y="6641536"/>
          <a:ext cx="221897" cy="1035174"/>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1483685</xdr:colOff>
      <xdr:row>15</xdr:row>
      <xdr:rowOff>264503</xdr:rowOff>
    </xdr:from>
    <xdr:ext cx="1573892" cy="521425"/>
    <xdr:sp macro="" textlink="">
      <xdr:nvSpPr>
        <xdr:cNvPr id="67" name="テキスト ボックス 66">
          <a:extLst>
            <a:ext uri="{FF2B5EF4-FFF2-40B4-BE49-F238E27FC236}">
              <a16:creationId xmlns:a16="http://schemas.microsoft.com/office/drawing/2014/main" id="{9822C070-6ADD-6243-99ED-D321C1620760}"/>
            </a:ext>
          </a:extLst>
        </xdr:cNvPr>
        <xdr:cNvSpPr txBox="1"/>
      </xdr:nvSpPr>
      <xdr:spPr>
        <a:xfrm>
          <a:off x="8808544" y="6641334"/>
          <a:ext cx="1573892"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　</a:t>
          </a:r>
          <a:r>
            <a:rPr kumimoji="1" lang="ja-JP" altLang="en-US" sz="1600"/>
            <a:t>：</a:t>
          </a:r>
          <a:r>
            <a:rPr kumimoji="1" lang="en-US" altLang="ja-JP" sz="1600"/>
            <a:t>100</a:t>
          </a:r>
          <a:r>
            <a:rPr kumimoji="1" lang="ja-JP" altLang="en-US" sz="1600"/>
            <a:t>人・役</a:t>
          </a:r>
          <a:endParaRPr kumimoji="1" lang="en-US" altLang="ja-JP" sz="1600"/>
        </a:p>
      </xdr:txBody>
    </xdr:sp>
    <xdr:clientData/>
  </xdr:oneCellAnchor>
  <xdr:oneCellAnchor>
    <xdr:from>
      <xdr:col>6</xdr:col>
      <xdr:colOff>12467</xdr:colOff>
      <xdr:row>16</xdr:row>
      <xdr:rowOff>272123</xdr:rowOff>
    </xdr:from>
    <xdr:ext cx="1511311" cy="436402"/>
    <xdr:sp macro="" textlink="">
      <xdr:nvSpPr>
        <xdr:cNvPr id="68" name="テキスト ボックス 67">
          <a:extLst>
            <a:ext uri="{FF2B5EF4-FFF2-40B4-BE49-F238E27FC236}">
              <a16:creationId xmlns:a16="http://schemas.microsoft.com/office/drawing/2014/main" id="{E6E52D7D-AE88-0F4B-AAAD-582BAE2985DF}"/>
            </a:ext>
          </a:extLst>
        </xdr:cNvPr>
        <xdr:cNvSpPr txBox="1"/>
      </xdr:nvSpPr>
      <xdr:spPr>
        <a:xfrm>
          <a:off x="8857749" y="7292898"/>
          <a:ext cx="1511311" cy="436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　</a:t>
          </a:r>
          <a:r>
            <a:rPr kumimoji="1" lang="ja-JP" altLang="en-US" sz="1600"/>
            <a:t>：</a:t>
          </a:r>
          <a:r>
            <a:rPr kumimoji="1" lang="en-US" altLang="ja-JP" sz="1600"/>
            <a:t>  10</a:t>
          </a:r>
          <a:r>
            <a:rPr kumimoji="1" lang="ja-JP" altLang="en-US" sz="1600"/>
            <a:t>人・役</a:t>
          </a:r>
        </a:p>
      </xdr:txBody>
    </xdr:sp>
    <xdr:clientData/>
  </xdr:oneCellAnchor>
  <xdr:twoCellAnchor editAs="oneCell">
    <xdr:from>
      <xdr:col>5</xdr:col>
      <xdr:colOff>1454894</xdr:colOff>
      <xdr:row>15</xdr:row>
      <xdr:rowOff>234855</xdr:rowOff>
    </xdr:from>
    <xdr:to>
      <xdr:col>6</xdr:col>
      <xdr:colOff>258716</xdr:colOff>
      <xdr:row>16</xdr:row>
      <xdr:rowOff>183237</xdr:rowOff>
    </xdr:to>
    <xdr:pic>
      <xdr:nvPicPr>
        <xdr:cNvPr id="69" name="図 68">
          <a:extLst>
            <a:ext uri="{FF2B5EF4-FFF2-40B4-BE49-F238E27FC236}">
              <a16:creationId xmlns:a16="http://schemas.microsoft.com/office/drawing/2014/main" id="{05506447-9AEE-BD46-2283-78FA17DD06E3}"/>
            </a:ext>
          </a:extLst>
        </xdr:cNvPr>
        <xdr:cNvPicPr>
          <a:picLocks noChangeAspect="1"/>
        </xdr:cNvPicPr>
      </xdr:nvPicPr>
      <xdr:blipFill>
        <a:blip xmlns:r="http://schemas.openxmlformats.org/officeDocument/2006/relationships" r:embed="rId50"/>
        <a:stretch>
          <a:fillRect/>
        </a:stretch>
      </xdr:blipFill>
      <xdr:spPr>
        <a:xfrm>
          <a:off x="8779753" y="6611686"/>
          <a:ext cx="321070" cy="589151"/>
        </a:xfrm>
        <a:prstGeom prst="rect">
          <a:avLst/>
        </a:prstGeom>
      </xdr:spPr>
    </xdr:pic>
    <xdr:clientData/>
  </xdr:twoCellAnchor>
  <xdr:twoCellAnchor editAs="oneCell">
    <xdr:from>
      <xdr:col>6</xdr:col>
      <xdr:colOff>21363</xdr:colOff>
      <xdr:row>16</xdr:row>
      <xdr:rowOff>331632</xdr:rowOff>
    </xdr:from>
    <xdr:to>
      <xdr:col>6</xdr:col>
      <xdr:colOff>181953</xdr:colOff>
      <xdr:row>16</xdr:row>
      <xdr:rowOff>617383</xdr:rowOff>
    </xdr:to>
    <xdr:pic>
      <xdr:nvPicPr>
        <xdr:cNvPr id="70" name="図 69">
          <a:extLst>
            <a:ext uri="{FF2B5EF4-FFF2-40B4-BE49-F238E27FC236}">
              <a16:creationId xmlns:a16="http://schemas.microsoft.com/office/drawing/2014/main" id="{7908B1FD-80BF-8841-9729-825874549B38}"/>
            </a:ext>
          </a:extLst>
        </xdr:cNvPr>
        <xdr:cNvPicPr>
          <a:picLocks noChangeAspect="1"/>
        </xdr:cNvPicPr>
      </xdr:nvPicPr>
      <xdr:blipFill>
        <a:blip xmlns:r="http://schemas.openxmlformats.org/officeDocument/2006/relationships" r:embed="rId50"/>
        <a:stretch>
          <a:fillRect/>
        </a:stretch>
      </xdr:blipFill>
      <xdr:spPr>
        <a:xfrm>
          <a:off x="8866645" y="7352407"/>
          <a:ext cx="157415" cy="288926"/>
        </a:xfrm>
        <a:prstGeom prst="rect">
          <a:avLst/>
        </a:prstGeom>
      </xdr:spPr>
    </xdr:pic>
    <xdr:clientData/>
  </xdr:twoCellAnchor>
  <xdr:oneCellAnchor>
    <xdr:from>
      <xdr:col>5</xdr:col>
      <xdr:colOff>276655</xdr:colOff>
      <xdr:row>15</xdr:row>
      <xdr:rowOff>239735</xdr:rowOff>
    </xdr:from>
    <xdr:ext cx="800219" cy="1122423"/>
    <xdr:sp macro="" textlink="">
      <xdr:nvSpPr>
        <xdr:cNvPr id="71" name="テキスト ボックス 70">
          <a:extLst>
            <a:ext uri="{FF2B5EF4-FFF2-40B4-BE49-F238E27FC236}">
              <a16:creationId xmlns:a16="http://schemas.microsoft.com/office/drawing/2014/main" id="{A437C376-694F-504D-8A63-22BCE8AE95D1}"/>
            </a:ext>
          </a:extLst>
        </xdr:cNvPr>
        <xdr:cNvSpPr txBox="1"/>
      </xdr:nvSpPr>
      <xdr:spPr>
        <a:xfrm>
          <a:off x="7601514" y="6616566"/>
          <a:ext cx="800219" cy="1122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baseline="0"/>
            <a:t>人口</a:t>
          </a:r>
          <a:endParaRPr kumimoji="1" lang="en-US" altLang="ja-JP" sz="1600" b="1" baseline="0"/>
        </a:p>
        <a:p>
          <a:pPr algn="ctr"/>
          <a:r>
            <a:rPr kumimoji="1" lang="ja-JP" altLang="en-US" sz="1600" b="1" baseline="0"/>
            <a:t>役職数</a:t>
          </a:r>
          <a:endParaRPr kumimoji="1" lang="en-US" altLang="ja-JP" sz="1600" b="1" baseline="0"/>
        </a:p>
        <a:p>
          <a:pPr algn="ctr"/>
          <a:r>
            <a:rPr kumimoji="1" lang="ja-JP" altLang="en-US" sz="1600" b="1" baseline="0"/>
            <a:t>役員数</a:t>
          </a:r>
          <a:endParaRPr kumimoji="1" lang="ja-JP" altLang="en-US" sz="1600" b="1"/>
        </a:p>
      </xdr:txBody>
    </xdr:sp>
    <xdr:clientData/>
  </xdr:oneCellAnchor>
  <xdr:oneCellAnchor>
    <xdr:from>
      <xdr:col>7</xdr:col>
      <xdr:colOff>179286</xdr:colOff>
      <xdr:row>15</xdr:row>
      <xdr:rowOff>401391</xdr:rowOff>
    </xdr:from>
    <xdr:ext cx="1005403" cy="779059"/>
    <xdr:sp macro="" textlink="">
      <xdr:nvSpPr>
        <xdr:cNvPr id="72" name="テキスト ボックス 71">
          <a:extLst>
            <a:ext uri="{FF2B5EF4-FFF2-40B4-BE49-F238E27FC236}">
              <a16:creationId xmlns:a16="http://schemas.microsoft.com/office/drawing/2014/main" id="{51C6FED0-1DAD-6C44-BBF6-A7260D71B132}"/>
            </a:ext>
          </a:extLst>
        </xdr:cNvPr>
        <xdr:cNvSpPr txBox="1"/>
      </xdr:nvSpPr>
      <xdr:spPr>
        <a:xfrm>
          <a:off x="10544990" y="6778222"/>
          <a:ext cx="1005403" cy="7790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a:t>共同活動</a:t>
          </a:r>
          <a:endParaRPr kumimoji="1" lang="en-US" altLang="ja-JP" sz="1600" b="1"/>
        </a:p>
        <a:p>
          <a:pPr algn="ctr"/>
          <a:r>
            <a:rPr kumimoji="1" lang="ja-JP" altLang="en-US" sz="1600" b="1"/>
            <a:t>の時間数</a:t>
          </a:r>
        </a:p>
      </xdr:txBody>
    </xdr:sp>
    <xdr:clientData/>
  </xdr:oneCellAnchor>
  <xdr:twoCellAnchor>
    <xdr:from>
      <xdr:col>13</xdr:col>
      <xdr:colOff>184355</xdr:colOff>
      <xdr:row>14</xdr:row>
      <xdr:rowOff>327742</xdr:rowOff>
    </xdr:from>
    <xdr:to>
      <xdr:col>15</xdr:col>
      <xdr:colOff>1205161</xdr:colOff>
      <xdr:row>16</xdr:row>
      <xdr:rowOff>152091</xdr:rowOff>
    </xdr:to>
    <xdr:graphicFrame macro="">
      <xdr:nvGraphicFramePr>
        <xdr:cNvPr id="73" name="グラフ 72">
          <a:extLst>
            <a:ext uri="{FF2B5EF4-FFF2-40B4-BE49-F238E27FC236}">
              <a16:creationId xmlns:a16="http://schemas.microsoft.com/office/drawing/2014/main" id="{8A0B4E98-6660-ED4E-AC35-F42835995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14</xdr:col>
      <xdr:colOff>2130323</xdr:colOff>
      <xdr:row>15</xdr:row>
      <xdr:rowOff>163871</xdr:rowOff>
    </xdr:from>
    <xdr:to>
      <xdr:col>15</xdr:col>
      <xdr:colOff>2002313</xdr:colOff>
      <xdr:row>16</xdr:row>
      <xdr:rowOff>142324</xdr:rowOff>
    </xdr:to>
    <xdr:graphicFrame macro="">
      <xdr:nvGraphicFramePr>
        <xdr:cNvPr id="74" name="グラフ 73">
          <a:extLst>
            <a:ext uri="{FF2B5EF4-FFF2-40B4-BE49-F238E27FC236}">
              <a16:creationId xmlns:a16="http://schemas.microsoft.com/office/drawing/2014/main" id="{4CA7F0F4-45E0-3445-8C55-9B1D2639B8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14</xdr:col>
      <xdr:colOff>2128290</xdr:colOff>
      <xdr:row>16</xdr:row>
      <xdr:rowOff>163434</xdr:rowOff>
    </xdr:from>
    <xdr:to>
      <xdr:col>15</xdr:col>
      <xdr:colOff>2000280</xdr:colOff>
      <xdr:row>17</xdr:row>
      <xdr:rowOff>141887</xdr:rowOff>
    </xdr:to>
    <xdr:graphicFrame macro="">
      <xdr:nvGraphicFramePr>
        <xdr:cNvPr id="75" name="グラフ 74">
          <a:extLst>
            <a:ext uri="{FF2B5EF4-FFF2-40B4-BE49-F238E27FC236}">
              <a16:creationId xmlns:a16="http://schemas.microsoft.com/office/drawing/2014/main" id="{780F9FB4-F8B5-5E4E-A715-1E6148A1B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13</xdr:col>
      <xdr:colOff>184355</xdr:colOff>
      <xdr:row>15</xdr:row>
      <xdr:rowOff>532580</xdr:rowOff>
    </xdr:from>
    <xdr:to>
      <xdr:col>15</xdr:col>
      <xdr:colOff>1205161</xdr:colOff>
      <xdr:row>17</xdr:row>
      <xdr:rowOff>152090</xdr:rowOff>
    </xdr:to>
    <xdr:graphicFrame macro="">
      <xdr:nvGraphicFramePr>
        <xdr:cNvPr id="76" name="グラフ 75">
          <a:extLst>
            <a:ext uri="{FF2B5EF4-FFF2-40B4-BE49-F238E27FC236}">
              <a16:creationId xmlns:a16="http://schemas.microsoft.com/office/drawing/2014/main" id="{87FF03F5-6A0A-CC41-A742-48E312B8E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oneCellAnchor>
    <xdr:from>
      <xdr:col>1</xdr:col>
      <xdr:colOff>355601</xdr:colOff>
      <xdr:row>15</xdr:row>
      <xdr:rowOff>302893</xdr:rowOff>
    </xdr:from>
    <xdr:ext cx="1938185" cy="641965"/>
    <xdr:sp macro="" textlink="">
      <xdr:nvSpPr>
        <xdr:cNvPr id="31" name="テキスト ボックス 30">
          <a:extLst>
            <a:ext uri="{FF2B5EF4-FFF2-40B4-BE49-F238E27FC236}">
              <a16:creationId xmlns:a16="http://schemas.microsoft.com/office/drawing/2014/main" id="{AAEBC250-6743-3D43-9399-07609C47DEBD}"/>
            </a:ext>
          </a:extLst>
        </xdr:cNvPr>
        <xdr:cNvSpPr txBox="1"/>
      </xdr:nvSpPr>
      <xdr:spPr>
        <a:xfrm>
          <a:off x="745068" y="6720626"/>
          <a:ext cx="19381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役・活動内容</a:t>
          </a:r>
        </a:p>
      </xdr:txBody>
    </xdr:sp>
    <xdr:clientData/>
  </xdr:oneCellAnchor>
  <xdr:oneCellAnchor>
    <xdr:from>
      <xdr:col>2</xdr:col>
      <xdr:colOff>16383</xdr:colOff>
      <xdr:row>15</xdr:row>
      <xdr:rowOff>302893</xdr:rowOff>
    </xdr:from>
    <xdr:ext cx="1544486" cy="641965"/>
    <xdr:sp macro="" textlink="">
      <xdr:nvSpPr>
        <xdr:cNvPr id="77" name="テキスト ボックス 76">
          <a:extLst>
            <a:ext uri="{FF2B5EF4-FFF2-40B4-BE49-F238E27FC236}">
              <a16:creationId xmlns:a16="http://schemas.microsoft.com/office/drawing/2014/main" id="{F92AC419-6DCB-0847-9FE9-4A0A4482EEBD}"/>
            </a:ext>
          </a:extLst>
        </xdr:cNvPr>
        <xdr:cNvSpPr txBox="1"/>
      </xdr:nvSpPr>
      <xdr:spPr>
        <a:xfrm>
          <a:off x="2776516" y="6720626"/>
          <a:ext cx="1544486"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従事人数合計</a:t>
          </a:r>
        </a:p>
      </xdr:txBody>
    </xdr:sp>
    <xdr:clientData/>
  </xdr:oneCellAnchor>
  <xdr:oneCellAnchor>
    <xdr:from>
      <xdr:col>3</xdr:col>
      <xdr:colOff>27506</xdr:colOff>
      <xdr:row>15</xdr:row>
      <xdr:rowOff>302893</xdr:rowOff>
    </xdr:from>
    <xdr:ext cx="1519085" cy="641965"/>
    <xdr:sp macro="" textlink="">
      <xdr:nvSpPr>
        <xdr:cNvPr id="78" name="テキスト ボックス 77">
          <a:extLst>
            <a:ext uri="{FF2B5EF4-FFF2-40B4-BE49-F238E27FC236}">
              <a16:creationId xmlns:a16="http://schemas.microsoft.com/office/drawing/2014/main" id="{00016B3E-873E-704F-BE25-127383B6E60F}"/>
            </a:ext>
          </a:extLst>
        </xdr:cNvPr>
        <xdr:cNvSpPr txBox="1"/>
      </xdr:nvSpPr>
      <xdr:spPr>
        <a:xfrm>
          <a:off x="4311639" y="6720626"/>
          <a:ext cx="15190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従事時間合計</a:t>
          </a:r>
        </a:p>
      </xdr:txBody>
    </xdr:sp>
    <xdr:clientData/>
  </xdr:oneCellAnchor>
  <xdr:twoCellAnchor>
    <xdr:from>
      <xdr:col>2</xdr:col>
      <xdr:colOff>650500</xdr:colOff>
      <xdr:row>15</xdr:row>
      <xdr:rowOff>59287</xdr:rowOff>
    </xdr:from>
    <xdr:to>
      <xdr:col>2</xdr:col>
      <xdr:colOff>917200</xdr:colOff>
      <xdr:row>15</xdr:row>
      <xdr:rowOff>275187</xdr:rowOff>
    </xdr:to>
    <xdr:sp macro="" textlink="">
      <xdr:nvSpPr>
        <xdr:cNvPr id="79" name="下矢印 78">
          <a:extLst>
            <a:ext uri="{FF2B5EF4-FFF2-40B4-BE49-F238E27FC236}">
              <a16:creationId xmlns:a16="http://schemas.microsoft.com/office/drawing/2014/main" id="{EEA139E8-0242-FA4C-B2C9-2603BDA5D90A}"/>
            </a:ext>
          </a:extLst>
        </xdr:cNvPr>
        <xdr:cNvSpPr/>
      </xdr:nvSpPr>
      <xdr:spPr>
        <a:xfrm>
          <a:off x="3410633" y="6477020"/>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652149</xdr:colOff>
      <xdr:row>15</xdr:row>
      <xdr:rowOff>59287</xdr:rowOff>
    </xdr:from>
    <xdr:to>
      <xdr:col>3</xdr:col>
      <xdr:colOff>918849</xdr:colOff>
      <xdr:row>15</xdr:row>
      <xdr:rowOff>275187</xdr:rowOff>
    </xdr:to>
    <xdr:sp macro="" textlink="">
      <xdr:nvSpPr>
        <xdr:cNvPr id="80" name="下矢印 79">
          <a:extLst>
            <a:ext uri="{FF2B5EF4-FFF2-40B4-BE49-F238E27FC236}">
              <a16:creationId xmlns:a16="http://schemas.microsoft.com/office/drawing/2014/main" id="{8DC9E7E3-32FC-AF44-B16B-541A2A0089CD}"/>
            </a:ext>
          </a:extLst>
        </xdr:cNvPr>
        <xdr:cNvSpPr/>
      </xdr:nvSpPr>
      <xdr:spPr>
        <a:xfrm>
          <a:off x="4936282" y="6477020"/>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2165747</xdr:colOff>
      <xdr:row>14</xdr:row>
      <xdr:rowOff>135466</xdr:rowOff>
    </xdr:from>
    <xdr:ext cx="2031325" cy="435632"/>
    <xdr:sp macro="" textlink="">
      <xdr:nvSpPr>
        <xdr:cNvPr id="81" name="テキスト ボックス 80">
          <a:extLst>
            <a:ext uri="{FF2B5EF4-FFF2-40B4-BE49-F238E27FC236}">
              <a16:creationId xmlns:a16="http://schemas.microsoft.com/office/drawing/2014/main" id="{9554F165-2747-B843-B397-19470AC1084F}"/>
            </a:ext>
          </a:extLst>
        </xdr:cNvPr>
        <xdr:cNvSpPr txBox="1"/>
      </xdr:nvSpPr>
      <xdr:spPr>
        <a:xfrm>
          <a:off x="2555214" y="6112933"/>
          <a:ext cx="203132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行事の参加者は除く</a:t>
          </a:r>
          <a:endParaRPr kumimoji="1" lang="en-US" altLang="ja-JP" sz="1600"/>
        </a:p>
      </xdr:txBody>
    </xdr:sp>
    <xdr:clientData/>
  </xdr:oneCellAnchor>
  <xdr:oneCellAnchor>
    <xdr:from>
      <xdr:col>3</xdr:col>
      <xdr:colOff>379931</xdr:colOff>
      <xdr:row>14</xdr:row>
      <xdr:rowOff>135466</xdr:rowOff>
    </xdr:from>
    <xdr:ext cx="2646878" cy="435632"/>
    <xdr:sp macro="" textlink="">
      <xdr:nvSpPr>
        <xdr:cNvPr id="82" name="テキスト ボックス 81">
          <a:extLst>
            <a:ext uri="{FF2B5EF4-FFF2-40B4-BE49-F238E27FC236}">
              <a16:creationId xmlns:a16="http://schemas.microsoft.com/office/drawing/2014/main" id="{03F0189D-E9A0-9D40-B417-07EC5D95AEE7}"/>
            </a:ext>
          </a:extLst>
        </xdr:cNvPr>
        <xdr:cNvSpPr txBox="1"/>
      </xdr:nvSpPr>
      <xdr:spPr>
        <a:xfrm>
          <a:off x="4664064" y="6112933"/>
          <a:ext cx="2646878"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役やお世話する方のみの数</a:t>
          </a:r>
        </a:p>
      </xdr:txBody>
    </xdr:sp>
    <xdr:clientData/>
  </xdr:oneCellAnchor>
  <xdr:oneCellAnchor>
    <xdr:from>
      <xdr:col>1</xdr:col>
      <xdr:colOff>2340428</xdr:colOff>
      <xdr:row>16</xdr:row>
      <xdr:rowOff>314985</xdr:rowOff>
    </xdr:from>
    <xdr:ext cx="2832635" cy="435632"/>
    <xdr:sp macro="" textlink="">
      <xdr:nvSpPr>
        <xdr:cNvPr id="83" name="テキスト ボックス 82">
          <a:extLst>
            <a:ext uri="{FF2B5EF4-FFF2-40B4-BE49-F238E27FC236}">
              <a16:creationId xmlns:a16="http://schemas.microsoft.com/office/drawing/2014/main" id="{F9562407-BA8A-AA46-9984-E177040E5150}"/>
            </a:ext>
          </a:extLst>
        </xdr:cNvPr>
        <xdr:cNvSpPr txBox="1"/>
      </xdr:nvSpPr>
      <xdr:spPr>
        <a:xfrm>
          <a:off x="2729895" y="7376185"/>
          <a:ext cx="283263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↑組織運営は役の人数を表示</a:t>
          </a:r>
          <a:endParaRPr kumimoji="1" lang="en-US" altLang="ja-JP" sz="16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133350</xdr:colOff>
      <xdr:row>43</xdr:row>
      <xdr:rowOff>212111</xdr:rowOff>
    </xdr:from>
    <xdr:to>
      <xdr:col>6</xdr:col>
      <xdr:colOff>546100</xdr:colOff>
      <xdr:row>61</xdr:row>
      <xdr:rowOff>142261</xdr:rowOff>
    </xdr:to>
    <xdr:grpSp>
      <xdr:nvGrpSpPr>
        <xdr:cNvPr id="8" name="グループ化 7">
          <a:extLst>
            <a:ext uri="{FF2B5EF4-FFF2-40B4-BE49-F238E27FC236}">
              <a16:creationId xmlns:a16="http://schemas.microsoft.com/office/drawing/2014/main" id="{8FA91B73-DECF-A0AB-C1B6-06CB2E6BF0BC}"/>
            </a:ext>
          </a:extLst>
        </xdr:cNvPr>
        <xdr:cNvGrpSpPr/>
      </xdr:nvGrpSpPr>
      <xdr:grpSpPr>
        <a:xfrm>
          <a:off x="341857" y="17006439"/>
          <a:ext cx="6118273" cy="4214031"/>
          <a:chOff x="184150" y="17298670"/>
          <a:chExt cx="6122670" cy="4319270"/>
        </a:xfrm>
      </xdr:grpSpPr>
      <xdr:graphicFrame macro="">
        <xdr:nvGraphicFramePr>
          <xdr:cNvPr id="3" name="グラフ 2">
            <a:extLst>
              <a:ext uri="{FF2B5EF4-FFF2-40B4-BE49-F238E27FC236}">
                <a16:creationId xmlns:a16="http://schemas.microsoft.com/office/drawing/2014/main" id="{D4FE97E6-ACF6-8316-2C00-14AA60F2F1EE}"/>
              </a:ext>
            </a:extLst>
          </xdr:cNvPr>
          <xdr:cNvGraphicFramePr/>
        </xdr:nvGraphicFramePr>
        <xdr:xfrm>
          <a:off x="184150" y="17298670"/>
          <a:ext cx="6122670" cy="4319270"/>
        </xdr:xfrm>
        <a:graphic>
          <a:graphicData uri="http://schemas.openxmlformats.org/drawingml/2006/chart">
            <c:chart xmlns:c="http://schemas.openxmlformats.org/drawingml/2006/chart" xmlns:r="http://schemas.openxmlformats.org/officeDocument/2006/relationships" r:id="rId1"/>
          </a:graphicData>
        </a:graphic>
      </xdr:graphicFrame>
      <xdr:sp macro="" textlink="$G$27">
        <xdr:nvSpPr>
          <xdr:cNvPr id="6" name="テキスト ボックス 5">
            <a:extLst>
              <a:ext uri="{FF2B5EF4-FFF2-40B4-BE49-F238E27FC236}">
                <a16:creationId xmlns:a16="http://schemas.microsoft.com/office/drawing/2014/main" id="{95CD7738-AE5D-9776-FFBF-C9A8FDEE6413}"/>
              </a:ext>
            </a:extLst>
          </xdr:cNvPr>
          <xdr:cNvSpPr txBox="1"/>
        </xdr:nvSpPr>
        <xdr:spPr>
          <a:xfrm>
            <a:off x="2821940" y="20085438"/>
            <a:ext cx="1379220" cy="375920"/>
          </a:xfrm>
          <a:prstGeom prst="rect">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4D5364E-6CB8-1244-B397-C64ADCC4484F}" type="TxLink">
              <a:rPr kumimoji="1" lang="en-US" altLang="en-US" sz="1600" b="1" i="0" u="none" strike="noStrike" kern="1200">
                <a:solidFill>
                  <a:schemeClr val="bg1"/>
                </a:solidFill>
                <a:latin typeface="游ゴシック"/>
                <a:ea typeface="游ゴシック"/>
              </a:rPr>
              <a:pPr algn="ctr"/>
              <a:t>0時間 </a:t>
            </a:fld>
            <a:endParaRPr kumimoji="1" lang="ja-JP" altLang="en-US" sz="1000" kern="1200">
              <a:solidFill>
                <a:schemeClr val="bg1"/>
              </a:solidFill>
            </a:endParaRPr>
          </a:p>
        </xdr:txBody>
      </xdr:sp>
      <xdr:sp macro="" textlink="">
        <xdr:nvSpPr>
          <xdr:cNvPr id="7" name="テキスト ボックス 6">
            <a:extLst>
              <a:ext uri="{FF2B5EF4-FFF2-40B4-BE49-F238E27FC236}">
                <a16:creationId xmlns:a16="http://schemas.microsoft.com/office/drawing/2014/main" id="{05BDED65-79F6-6B8A-A9D3-D6BBEBA03232}"/>
              </a:ext>
            </a:extLst>
          </xdr:cNvPr>
          <xdr:cNvSpPr txBox="1"/>
        </xdr:nvSpPr>
        <xdr:spPr>
          <a:xfrm>
            <a:off x="2618740" y="19596100"/>
            <a:ext cx="17754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kern="1200"/>
              <a:t>組織運営</a:t>
            </a:r>
          </a:p>
        </xdr:txBody>
      </xdr:sp>
    </xdr:grpSp>
    <xdr:clientData/>
  </xdr:twoCellAnchor>
  <xdr:twoCellAnchor>
    <xdr:from>
      <xdr:col>6</xdr:col>
      <xdr:colOff>1032270</xdr:colOff>
      <xdr:row>43</xdr:row>
      <xdr:rowOff>203231</xdr:rowOff>
    </xdr:from>
    <xdr:to>
      <xdr:col>11</xdr:col>
      <xdr:colOff>530620</xdr:colOff>
      <xdr:row>64</xdr:row>
      <xdr:rowOff>106577</xdr:rowOff>
    </xdr:to>
    <xdr:grpSp>
      <xdr:nvGrpSpPr>
        <xdr:cNvPr id="9" name="グループ化 8">
          <a:extLst>
            <a:ext uri="{FF2B5EF4-FFF2-40B4-BE49-F238E27FC236}">
              <a16:creationId xmlns:a16="http://schemas.microsoft.com/office/drawing/2014/main" id="{84BE824F-BCAB-CA46-B600-4C5C3B43DF02}"/>
            </a:ext>
          </a:extLst>
        </xdr:cNvPr>
        <xdr:cNvGrpSpPr/>
      </xdr:nvGrpSpPr>
      <xdr:grpSpPr>
        <a:xfrm>
          <a:off x="6946300" y="16997559"/>
          <a:ext cx="6094768" cy="4869615"/>
          <a:chOff x="184150" y="17298670"/>
          <a:chExt cx="6122670" cy="4992401"/>
        </a:xfrm>
      </xdr:grpSpPr>
      <xdr:graphicFrame macro="">
        <xdr:nvGraphicFramePr>
          <xdr:cNvPr id="10" name="グラフ 9">
            <a:extLst>
              <a:ext uri="{FF2B5EF4-FFF2-40B4-BE49-F238E27FC236}">
                <a16:creationId xmlns:a16="http://schemas.microsoft.com/office/drawing/2014/main" id="{358BB1FD-E017-7E3B-D9F5-2BCAA4D1546C}"/>
              </a:ext>
            </a:extLst>
          </xdr:cNvPr>
          <xdr:cNvGraphicFramePr/>
        </xdr:nvGraphicFramePr>
        <xdr:xfrm>
          <a:off x="184150" y="17298670"/>
          <a:ext cx="6122670" cy="4992401"/>
        </xdr:xfrm>
        <a:graphic>
          <a:graphicData uri="http://schemas.openxmlformats.org/drawingml/2006/chart">
            <c:chart xmlns:c="http://schemas.openxmlformats.org/drawingml/2006/chart" xmlns:r="http://schemas.openxmlformats.org/officeDocument/2006/relationships" r:id="rId2"/>
          </a:graphicData>
        </a:graphic>
      </xdr:graphicFrame>
      <xdr:sp macro="" textlink="$G$43">
        <xdr:nvSpPr>
          <xdr:cNvPr id="11" name="テキスト ボックス 10">
            <a:extLst>
              <a:ext uri="{FF2B5EF4-FFF2-40B4-BE49-F238E27FC236}">
                <a16:creationId xmlns:a16="http://schemas.microsoft.com/office/drawing/2014/main" id="{89AF3228-CFDA-895B-77F4-C2BF9877A164}"/>
              </a:ext>
            </a:extLst>
          </xdr:cNvPr>
          <xdr:cNvSpPr txBox="1"/>
        </xdr:nvSpPr>
        <xdr:spPr>
          <a:xfrm>
            <a:off x="2481602" y="20236643"/>
            <a:ext cx="1379220" cy="375920"/>
          </a:xfrm>
          <a:prstGeom prst="rect">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56B371B-EDCE-C04C-9F9B-BC18FEDB3915}" type="TxLink">
              <a:rPr kumimoji="1" lang="en-US" altLang="en-US" sz="1600" b="1" i="0" u="none" strike="noStrike" kern="1200">
                <a:solidFill>
                  <a:schemeClr val="bg1"/>
                </a:solidFill>
                <a:latin typeface="游ゴシック"/>
                <a:ea typeface="游ゴシック"/>
              </a:rPr>
              <a:pPr algn="ctr"/>
              <a:t>560時間 </a:t>
            </a:fld>
            <a:endParaRPr kumimoji="1" lang="ja-JP" altLang="en-US" sz="800" kern="1200">
              <a:solidFill>
                <a:schemeClr val="bg1"/>
              </a:solidFill>
            </a:endParaRPr>
          </a:p>
        </xdr:txBody>
      </xdr:sp>
      <xdr:sp macro="" textlink="">
        <xdr:nvSpPr>
          <xdr:cNvPr id="12" name="テキスト ボックス 11">
            <a:extLst>
              <a:ext uri="{FF2B5EF4-FFF2-40B4-BE49-F238E27FC236}">
                <a16:creationId xmlns:a16="http://schemas.microsoft.com/office/drawing/2014/main" id="{F28A5170-E5D4-1531-1DAB-55DB41D5EF37}"/>
              </a:ext>
            </a:extLst>
          </xdr:cNvPr>
          <xdr:cNvSpPr txBox="1"/>
        </xdr:nvSpPr>
        <xdr:spPr>
          <a:xfrm>
            <a:off x="2296511" y="19494500"/>
            <a:ext cx="1775460" cy="726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kern="1200"/>
              <a:t>地域の維持管理</a:t>
            </a:r>
            <a:endParaRPr kumimoji="1" lang="en-US" altLang="ja-JP" sz="1600" b="1" kern="1200"/>
          </a:p>
          <a:p>
            <a:pPr algn="ctr"/>
            <a:r>
              <a:rPr kumimoji="1" lang="ja-JP" altLang="en-US" sz="1600" b="1" kern="1200"/>
              <a:t>・地域活動</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660400</xdr:colOff>
      <xdr:row>1</xdr:row>
      <xdr:rowOff>228597</xdr:rowOff>
    </xdr:from>
    <xdr:to>
      <xdr:col>42</xdr:col>
      <xdr:colOff>203494</xdr:colOff>
      <xdr:row>12</xdr:row>
      <xdr:rowOff>174193</xdr:rowOff>
    </xdr:to>
    <xdr:graphicFrame macro="">
      <xdr:nvGraphicFramePr>
        <xdr:cNvPr id="9" name="グラフ 8">
          <a:extLst>
            <a:ext uri="{FF2B5EF4-FFF2-40B4-BE49-F238E27FC236}">
              <a16:creationId xmlns:a16="http://schemas.microsoft.com/office/drawing/2014/main" id="{B4827E0E-EACA-7E4F-9FB2-BE0E781B8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110067</xdr:colOff>
      <xdr:row>1</xdr:row>
      <xdr:rowOff>228597</xdr:rowOff>
    </xdr:from>
    <xdr:to>
      <xdr:col>27</xdr:col>
      <xdr:colOff>447375</xdr:colOff>
      <xdr:row>12</xdr:row>
      <xdr:rowOff>174193</xdr:rowOff>
    </xdr:to>
    <xdr:graphicFrame macro="">
      <xdr:nvGraphicFramePr>
        <xdr:cNvPr id="10" name="グラフ 9">
          <a:extLst>
            <a:ext uri="{FF2B5EF4-FFF2-40B4-BE49-F238E27FC236}">
              <a16:creationId xmlns:a16="http://schemas.microsoft.com/office/drawing/2014/main" id="{82833A67-85E3-A842-A245-609585D808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228403</xdr:colOff>
      <xdr:row>12</xdr:row>
      <xdr:rowOff>297534</xdr:rowOff>
    </xdr:from>
    <xdr:to>
      <xdr:col>40</xdr:col>
      <xdr:colOff>524737</xdr:colOff>
      <xdr:row>28</xdr:row>
      <xdr:rowOff>177819</xdr:rowOff>
    </xdr:to>
    <xdr:graphicFrame macro="">
      <xdr:nvGraphicFramePr>
        <xdr:cNvPr id="12" name="グラフ 11">
          <a:extLst>
            <a:ext uri="{FF2B5EF4-FFF2-40B4-BE49-F238E27FC236}">
              <a16:creationId xmlns:a16="http://schemas.microsoft.com/office/drawing/2014/main" id="{91A3DD90-E9AF-7723-6A7F-5C9FE7B367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228403</xdr:colOff>
      <xdr:row>27</xdr:row>
      <xdr:rowOff>271225</xdr:rowOff>
    </xdr:from>
    <xdr:to>
      <xdr:col>40</xdr:col>
      <xdr:colOff>524737</xdr:colOff>
      <xdr:row>44</xdr:row>
      <xdr:rowOff>181689</xdr:rowOff>
    </xdr:to>
    <xdr:graphicFrame macro="">
      <xdr:nvGraphicFramePr>
        <xdr:cNvPr id="13" name="グラフ 12">
          <a:extLst>
            <a:ext uri="{FF2B5EF4-FFF2-40B4-BE49-F238E27FC236}">
              <a16:creationId xmlns:a16="http://schemas.microsoft.com/office/drawing/2014/main" id="{08539733-8AD2-2A47-AAC1-959356A14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0.93491</cdr:x>
      <cdr:y>0.06905</cdr:y>
    </cdr:from>
    <cdr:to>
      <cdr:x>0.99582</cdr:x>
      <cdr:y>0.16687</cdr:y>
    </cdr:to>
    <cdr:sp macro="" textlink="">
      <cdr:nvSpPr>
        <cdr:cNvPr id="2" name="テキスト ボックス 1">
          <a:extLst xmlns:a="http://schemas.openxmlformats.org/drawingml/2006/main">
            <a:ext uri="{FF2B5EF4-FFF2-40B4-BE49-F238E27FC236}">
              <a16:creationId xmlns:a16="http://schemas.microsoft.com/office/drawing/2014/main" id="{6956BB42-9759-4091-D9EB-FB65223552BB}"/>
            </a:ext>
          </a:extLst>
        </cdr:cNvPr>
        <cdr:cNvSpPr txBox="1"/>
      </cdr:nvSpPr>
      <cdr:spPr>
        <a:xfrm xmlns:a="http://schemas.openxmlformats.org/drawingml/2006/main">
          <a:off x="9018482" y="270730"/>
          <a:ext cx="587562" cy="3835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altLang="ja-JP" sz="1600" b="0">
              <a:latin typeface="BIZ UDPゴシック" panose="020B0400000000000000" pitchFamily="50" charset="-128"/>
              <a:ea typeface="BIZ UDPゴシック" panose="020B0400000000000000" pitchFamily="50" charset="-128"/>
            </a:rPr>
            <a:t>(</a:t>
          </a:r>
          <a:r>
            <a:rPr lang="ja-JP" altLang="en-US" sz="1600" b="0">
              <a:latin typeface="BIZ UDPゴシック" panose="020B0400000000000000" pitchFamily="50" charset="-128"/>
              <a:ea typeface="BIZ UDPゴシック" panose="020B0400000000000000" pitchFamily="50" charset="-128"/>
            </a:rPr>
            <a:t>人</a:t>
          </a:r>
          <a:r>
            <a:rPr lang="en-US" altLang="ja-JP" sz="1600" b="0">
              <a:latin typeface="BIZ UDPゴシック" panose="020B0400000000000000" pitchFamily="50" charset="-128"/>
              <a:ea typeface="BIZ UDPゴシック" panose="020B0400000000000000" pitchFamily="50" charset="-128"/>
            </a:rPr>
            <a:t>)</a:t>
          </a:r>
        </a:p>
      </cdr:txBody>
    </cdr:sp>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3A4D-4F9C-EB44-BBEE-7A6DB1445470}">
  <sheetPr>
    <tabColor rgb="FF00B050"/>
  </sheetPr>
  <dimension ref="A1:A24"/>
  <sheetViews>
    <sheetView view="pageBreakPreview" topLeftCell="A3" zoomScale="125" zoomScaleNormal="55" zoomScaleSheetLayoutView="55" workbookViewId="0">
      <selection activeCell="A5" sqref="A5"/>
    </sheetView>
  </sheetViews>
  <sheetFormatPr baseColWidth="10" defaultColWidth="10.7109375" defaultRowHeight="20"/>
  <cols>
    <col min="1" max="1" width="123" style="3" customWidth="1"/>
    <col min="2" max="16384" width="10.7109375" style="3"/>
  </cols>
  <sheetData>
    <row r="1" spans="1:1" ht="27">
      <c r="A1" s="275" t="s">
        <v>0</v>
      </c>
    </row>
    <row r="2" spans="1:1" ht="9" customHeight="1">
      <c r="A2" s="276"/>
    </row>
    <row r="3" spans="1:1" ht="27">
      <c r="A3" s="277" t="s">
        <v>1</v>
      </c>
    </row>
    <row r="4" spans="1:1" ht="24">
      <c r="A4" s="282" t="s">
        <v>2</v>
      </c>
    </row>
    <row r="5" spans="1:1" ht="231">
      <c r="A5" s="281" t="s">
        <v>3</v>
      </c>
    </row>
    <row r="6" spans="1:1" ht="25">
      <c r="A6" s="283" t="s">
        <v>4</v>
      </c>
    </row>
    <row r="7" spans="1:1" ht="21">
      <c r="A7" s="279" t="s">
        <v>5</v>
      </c>
    </row>
    <row r="8" spans="1:1" ht="42">
      <c r="A8" s="279" t="s">
        <v>6</v>
      </c>
    </row>
    <row r="9" spans="1:1" ht="21">
      <c r="A9" s="279" t="s">
        <v>7</v>
      </c>
    </row>
    <row r="10" spans="1:1" ht="21">
      <c r="A10" s="279" t="s">
        <v>8</v>
      </c>
    </row>
    <row r="11" spans="1:1">
      <c r="A11" s="278"/>
    </row>
    <row r="12" spans="1:1" ht="25">
      <c r="A12" s="283" t="s">
        <v>9</v>
      </c>
    </row>
    <row r="13" spans="1:1" ht="21">
      <c r="A13" s="279" t="s">
        <v>10</v>
      </c>
    </row>
    <row r="14" spans="1:1" ht="42">
      <c r="A14" s="279" t="s">
        <v>11</v>
      </c>
    </row>
    <row r="15" spans="1:1" ht="105">
      <c r="A15" s="279" t="s">
        <v>12</v>
      </c>
    </row>
    <row r="16" spans="1:1" ht="42">
      <c r="A16" s="279" t="s">
        <v>13</v>
      </c>
    </row>
    <row r="17" spans="1:1" ht="42">
      <c r="A17" s="279" t="s">
        <v>14</v>
      </c>
    </row>
    <row r="18" spans="1:1" ht="21">
      <c r="A18" s="279" t="s">
        <v>15</v>
      </c>
    </row>
    <row r="19" spans="1:1">
      <c r="A19" s="280"/>
    </row>
    <row r="20" spans="1:1">
      <c r="A20" s="23"/>
    </row>
    <row r="21" spans="1:1">
      <c r="A21" s="23"/>
    </row>
    <row r="22" spans="1:1">
      <c r="A22" s="23"/>
    </row>
    <row r="23" spans="1:1">
      <c r="A23" s="23"/>
    </row>
    <row r="24" spans="1:1">
      <c r="A24" s="23"/>
    </row>
  </sheetData>
  <phoneticPr fontId="1"/>
  <hyperlinks>
    <hyperlink ref="A7" location="【記入方法・例】③組織役員!C50" display="○自治協議会とは、「小学校区単位の地域運営組織やそれに類する組織」です" xr:uid="{0B2E9F07-29A7-7146-B38B-86057A17B37B}"/>
    <hyperlink ref="A8" location="【記入方法・例】③組織役員!D71" display="○役職の種類を、プルダウンメニュー（選択したセルの右下に表示される矢印をクリックすると表示されるメニュー）から、「自治会役」、「自治協議会役」、「地域内任意団体役」、「行政からの依頼役」のいずれかを選択して入力してください" xr:uid="{D5B898D9-A878-2641-9700-0A8843FC963D}"/>
    <hyperlink ref="A9" location="【記入方法・例】③組織役員!D84" display="○地域内任意団体役とは、「自治会を超えて行っている行事の組織や、自治会とは別に組織している地域の団体や組織のこと」です" xr:uid="{3DE8411D-B01A-3243-A1AE-1C0CC6994623}"/>
    <hyperlink ref="A10" location="【記入方法・例】③組織役員!E111" display="○役職は、兼務が前提でなければ、それぞれで行を分けて記入してください" xr:uid="{78C54DE4-C69A-B745-82CE-C3902493A4A8}"/>
    <hyperlink ref="A13" location="【記入方法・例】④共同活動!B28" display="○「活動分類」は、ブルダウンメニューから選択して入力してください" xr:uid="{CD6E00FE-0830-5C4A-9FFE-4E79225FE3D7}"/>
    <hyperlink ref="A14" location="【記入方法・例】④共同活動!C28" display="【記入方法・例】④共同活動!C28" xr:uid="{44F92828-080A-824C-AA40-28F62B464357}"/>
    <hyperlink ref="A15" location="【記入方法・例】④共同活動!F27" display="【記入方法・例】④共同活動!F27" xr:uid="{041E131C-20FC-4542-AEDD-F407FA10F818}"/>
    <hyperlink ref="A16" location="【記入方法・例】④共同活動!K29" display="○シート「【記入方法・例】④共同活動」では、“活動分類ごと”に順番に活動例を記入していますが、実際に記入していく際は“活動主体ごと”に記入を進めることを推奨します" xr:uid="{D039A4DC-D09E-2C49-B84B-CE8A0240F2A2}"/>
    <hyperlink ref="A17" location="【記入方法・例】④共同活動!B60" display="○「伝統・文化活動」、「公民館活動」、「支え合い活動」、「体育活動」等の活動のイベントやお祭り、サロン・教室などは、参加するだけのものは参加人数・時間数に含めず、企画・準備・運営・片付けなど活動実施に必要な役割を担うものの人数・時間数を記入してください" xr:uid="{78251CD9-8F42-6F47-B93A-876E978E8BB9}"/>
    <hyperlink ref="A18" location="【記入方法・例】④共同活動!E43" display="○同じ活動でも、準備や運営等でそれぞれ参加人数や時間数、回数が異なる場合があります。その場合は、それぞれの情報を行を分けてご記入ください" xr:uid="{1260C1D8-001F-5146-AD5B-C5A4B0207826}"/>
  </hyperlinks>
  <pageMargins left="0.7" right="0.7" top="0.75" bottom="0.75" header="0.3" footer="0.3"/>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E024-BEA8-1241-B746-CFCD75E7DAC6}">
  <sheetPr>
    <tabColor theme="2" tint="-9.9978637043366805E-2"/>
    <pageSetUpPr fitToPage="1"/>
  </sheetPr>
  <dimension ref="A1:J22"/>
  <sheetViews>
    <sheetView view="pageBreakPreview" zoomScaleNormal="100" workbookViewId="0">
      <selection activeCell="C32" sqref="C32:D34"/>
    </sheetView>
  </sheetViews>
  <sheetFormatPr baseColWidth="10" defaultColWidth="11.140625" defaultRowHeight="20"/>
  <cols>
    <col min="1" max="1" width="3.7109375" customWidth="1"/>
    <col min="2" max="2" width="21.42578125" bestFit="1" customWidth="1"/>
    <col min="3" max="3" width="29.42578125" customWidth="1"/>
    <col min="4" max="4" width="28.85546875" customWidth="1"/>
    <col min="5" max="5" width="26.28515625" customWidth="1"/>
    <col min="7" max="7" width="40.28515625" customWidth="1"/>
    <col min="9" max="10" width="21" customWidth="1"/>
  </cols>
  <sheetData>
    <row r="1" spans="1:10" ht="50" customHeight="1">
      <c r="A1" s="5"/>
      <c r="B1" s="58" t="s">
        <v>16</v>
      </c>
      <c r="C1" s="5"/>
      <c r="D1" s="5"/>
      <c r="E1" s="5"/>
      <c r="F1" s="5"/>
      <c r="G1" s="5"/>
      <c r="H1" s="5"/>
      <c r="I1" s="5"/>
      <c r="J1" s="5"/>
    </row>
    <row r="2" spans="1:10" ht="21" thickBot="1">
      <c r="A2" s="5"/>
      <c r="B2" s="6" t="s">
        <v>58</v>
      </c>
      <c r="C2" s="6" t="s">
        <v>59</v>
      </c>
      <c r="D2" s="6" t="s">
        <v>60</v>
      </c>
      <c r="E2" s="5"/>
      <c r="F2" s="5"/>
      <c r="G2" s="5"/>
      <c r="H2" s="5"/>
      <c r="I2" s="5"/>
      <c r="J2" s="5"/>
    </row>
    <row r="3" spans="1:10" ht="34" thickBot="1">
      <c r="A3" s="5"/>
      <c r="B3" s="59" t="str">
        <f>【記入方法・例】①ひと!B3</f>
        <v>A市</v>
      </c>
      <c r="C3" s="59" t="str">
        <f>【記入方法・例】①ひと!C3</f>
        <v>B町</v>
      </c>
      <c r="D3" s="59" t="str">
        <f>【記入方法・例】①ひと!D3</f>
        <v>C口</v>
      </c>
      <c r="E3" s="5"/>
      <c r="F3" s="5"/>
      <c r="G3" s="5"/>
      <c r="H3" s="5"/>
      <c r="I3" s="65"/>
      <c r="J3" s="227" t="s">
        <v>23</v>
      </c>
    </row>
    <row r="4" spans="1:10">
      <c r="A4" s="5"/>
      <c r="B4" s="5"/>
      <c r="C4" s="5"/>
      <c r="D4" s="5"/>
      <c r="E4" s="5"/>
      <c r="F4" s="5"/>
      <c r="G4" s="5"/>
      <c r="H4" s="5"/>
      <c r="I4" s="5"/>
      <c r="J4" s="5"/>
    </row>
    <row r="5" spans="1:10" ht="33">
      <c r="A5" s="5"/>
      <c r="B5" s="49" t="s">
        <v>446</v>
      </c>
      <c r="C5" s="52"/>
      <c r="D5" s="53"/>
      <c r="E5" s="54"/>
      <c r="F5" s="53"/>
      <c r="G5" s="55"/>
      <c r="H5" s="5"/>
      <c r="I5" s="5"/>
      <c r="J5" s="5"/>
    </row>
    <row r="6" spans="1:10">
      <c r="A6" s="5"/>
      <c r="B6" s="5"/>
      <c r="C6" s="5"/>
      <c r="D6" s="5"/>
      <c r="E6" s="5"/>
      <c r="F6" s="5"/>
      <c r="G6" s="5"/>
      <c r="H6" s="5"/>
      <c r="I6" s="8" t="s">
        <v>28</v>
      </c>
      <c r="J6" s="8"/>
    </row>
    <row r="7" spans="1:10" ht="42">
      <c r="A7" s="5"/>
      <c r="B7" s="41"/>
      <c r="C7" s="41"/>
      <c r="D7" s="17" t="s">
        <v>196</v>
      </c>
      <c r="E7" s="33" t="s">
        <v>447</v>
      </c>
      <c r="F7" s="33" t="s">
        <v>448</v>
      </c>
      <c r="G7" s="17" t="s">
        <v>63</v>
      </c>
      <c r="H7" s="5"/>
      <c r="I7" s="9" t="s">
        <v>31</v>
      </c>
      <c r="J7" s="9" t="s">
        <v>32</v>
      </c>
    </row>
    <row r="8" spans="1:10" ht="64" customHeight="1">
      <c r="A8" s="5"/>
      <c r="B8" s="224" t="s">
        <v>449</v>
      </c>
      <c r="C8" s="28" t="s">
        <v>450</v>
      </c>
      <c r="D8" s="70" t="s">
        <v>451</v>
      </c>
      <c r="E8" s="65">
        <v>6</v>
      </c>
      <c r="F8" s="65">
        <v>4</v>
      </c>
      <c r="G8" s="79" t="s">
        <v>452</v>
      </c>
      <c r="H8" s="5"/>
      <c r="I8" s="9" t="s">
        <v>453</v>
      </c>
      <c r="J8" s="9" t="s">
        <v>75</v>
      </c>
    </row>
    <row r="9" spans="1:10" ht="64" customHeight="1">
      <c r="A9" s="5"/>
      <c r="B9" s="224" t="s">
        <v>454</v>
      </c>
      <c r="C9" s="28" t="s">
        <v>455</v>
      </c>
      <c r="D9" s="70" t="s">
        <v>456</v>
      </c>
      <c r="E9" s="65">
        <v>8</v>
      </c>
      <c r="F9" s="65">
        <v>4</v>
      </c>
      <c r="G9" s="79" t="s">
        <v>457</v>
      </c>
      <c r="H9" s="5"/>
      <c r="I9" s="9" t="s">
        <v>453</v>
      </c>
      <c r="J9" s="9" t="s">
        <v>75</v>
      </c>
    </row>
    <row r="10" spans="1:10" ht="64" customHeight="1">
      <c r="A10" s="5"/>
      <c r="B10" s="225" t="s">
        <v>458</v>
      </c>
      <c r="C10" s="28" t="s">
        <v>459</v>
      </c>
      <c r="D10" s="70" t="s">
        <v>460</v>
      </c>
      <c r="E10" s="65">
        <v>10</v>
      </c>
      <c r="F10" s="65">
        <v>2</v>
      </c>
      <c r="G10" s="79" t="s">
        <v>461</v>
      </c>
      <c r="H10" s="5"/>
      <c r="I10" s="9" t="s">
        <v>453</v>
      </c>
      <c r="J10" s="9" t="s">
        <v>75</v>
      </c>
    </row>
    <row r="11" spans="1:10">
      <c r="A11" s="5"/>
      <c r="B11" s="5"/>
      <c r="C11" s="5"/>
      <c r="D11" s="5"/>
      <c r="E11" s="5"/>
      <c r="F11" s="5"/>
      <c r="G11" s="5"/>
      <c r="H11" s="5"/>
      <c r="I11" s="9" t="s">
        <v>75</v>
      </c>
      <c r="J11" s="9" t="s">
        <v>75</v>
      </c>
    </row>
    <row r="12" spans="1:10" ht="33">
      <c r="A12" s="5"/>
      <c r="B12" s="49" t="s">
        <v>462</v>
      </c>
      <c r="C12" s="52"/>
      <c r="D12" s="53"/>
      <c r="E12" s="55"/>
      <c r="F12" s="29"/>
      <c r="G12" s="5"/>
      <c r="I12" s="9" t="s">
        <v>75</v>
      </c>
      <c r="J12" s="9" t="s">
        <v>75</v>
      </c>
    </row>
    <row r="13" spans="1:10">
      <c r="A13" s="5"/>
      <c r="B13" s="5"/>
      <c r="C13" s="5"/>
      <c r="D13" s="5"/>
      <c r="E13" s="5"/>
      <c r="F13" s="5"/>
      <c r="G13" s="5"/>
      <c r="H13" s="5"/>
      <c r="I13" s="9" t="s">
        <v>75</v>
      </c>
      <c r="J13" s="9" t="s">
        <v>75</v>
      </c>
    </row>
    <row r="14" spans="1:10">
      <c r="A14" s="5"/>
      <c r="B14" s="41"/>
      <c r="C14" s="41"/>
      <c r="D14" s="17" t="s">
        <v>333</v>
      </c>
      <c r="E14" s="17" t="s">
        <v>63</v>
      </c>
      <c r="F14" s="5"/>
      <c r="G14" s="5"/>
      <c r="H14" s="5"/>
      <c r="I14" s="9" t="s">
        <v>75</v>
      </c>
      <c r="J14" s="9" t="s">
        <v>75</v>
      </c>
    </row>
    <row r="15" spans="1:10" ht="80" customHeight="1">
      <c r="A15" s="5"/>
      <c r="B15" s="224" t="s">
        <v>463</v>
      </c>
      <c r="C15" s="28" t="s">
        <v>464</v>
      </c>
      <c r="D15" s="80" t="s">
        <v>465</v>
      </c>
      <c r="E15" s="70" t="s">
        <v>466</v>
      </c>
      <c r="F15" s="5"/>
      <c r="G15" s="5"/>
      <c r="H15" s="5"/>
      <c r="I15" s="9" t="s">
        <v>453</v>
      </c>
      <c r="J15" s="9" t="s">
        <v>75</v>
      </c>
    </row>
    <row r="16" spans="1:10" ht="80" customHeight="1">
      <c r="A16" s="5"/>
      <c r="B16" s="224" t="s">
        <v>467</v>
      </c>
      <c r="C16" s="28" t="s">
        <v>468</v>
      </c>
      <c r="D16" s="80" t="s">
        <v>465</v>
      </c>
      <c r="E16" s="70" t="s">
        <v>469</v>
      </c>
      <c r="F16" s="5"/>
      <c r="G16" s="5"/>
      <c r="H16" s="5"/>
      <c r="I16" s="9" t="s">
        <v>453</v>
      </c>
      <c r="J16" s="9" t="s">
        <v>75</v>
      </c>
    </row>
    <row r="17" spans="1:10">
      <c r="A17" s="5"/>
      <c r="B17" s="5"/>
      <c r="C17" s="5"/>
      <c r="D17" s="5"/>
      <c r="E17" s="5"/>
      <c r="F17" s="5"/>
      <c r="G17" s="5"/>
      <c r="H17" s="5"/>
      <c r="I17" s="9" t="s">
        <v>75</v>
      </c>
      <c r="J17" s="9" t="s">
        <v>75</v>
      </c>
    </row>
    <row r="18" spans="1:10" ht="33">
      <c r="A18" s="5"/>
      <c r="B18" s="49" t="s">
        <v>470</v>
      </c>
      <c r="C18" s="52"/>
      <c r="D18" s="56"/>
      <c r="E18" s="5"/>
      <c r="F18" s="29"/>
      <c r="G18" s="5"/>
      <c r="H18" s="5"/>
      <c r="I18" s="9" t="s">
        <v>75</v>
      </c>
      <c r="J18" s="9" t="s">
        <v>75</v>
      </c>
    </row>
    <row r="19" spans="1:10">
      <c r="A19" s="5"/>
      <c r="B19" s="5"/>
      <c r="C19" s="5"/>
      <c r="D19" s="5"/>
      <c r="E19" s="5"/>
      <c r="F19" s="5"/>
      <c r="G19" s="5"/>
      <c r="H19" s="5"/>
      <c r="I19" s="9" t="s">
        <v>75</v>
      </c>
      <c r="J19" s="9" t="s">
        <v>75</v>
      </c>
    </row>
    <row r="20" spans="1:10" ht="42">
      <c r="A20" s="5"/>
      <c r="B20" s="41"/>
      <c r="C20" s="17" t="s">
        <v>333</v>
      </c>
      <c r="D20" s="33" t="s">
        <v>471</v>
      </c>
      <c r="E20" s="5"/>
      <c r="F20" s="5"/>
      <c r="G20" s="5"/>
      <c r="H20" s="5"/>
      <c r="I20" s="9" t="s">
        <v>75</v>
      </c>
      <c r="J20" s="9" t="s">
        <v>75</v>
      </c>
    </row>
    <row r="21" spans="1:10" ht="80" customHeight="1">
      <c r="A21" s="5"/>
      <c r="B21" s="226" t="s">
        <v>472</v>
      </c>
      <c r="C21" s="80" t="s">
        <v>336</v>
      </c>
      <c r="D21" s="79" t="s">
        <v>473</v>
      </c>
      <c r="E21" s="5"/>
      <c r="F21" s="5"/>
      <c r="G21" s="5"/>
      <c r="H21" s="5"/>
      <c r="I21" s="9" t="s">
        <v>453</v>
      </c>
      <c r="J21" s="9" t="s">
        <v>75</v>
      </c>
    </row>
    <row r="22" spans="1:10">
      <c r="A22" s="5"/>
      <c r="B22" s="5"/>
      <c r="C22" s="5"/>
      <c r="D22" s="5"/>
      <c r="E22" s="5"/>
      <c r="F22" s="5"/>
      <c r="G22" s="5"/>
      <c r="H22" s="5"/>
      <c r="I22" s="5"/>
      <c r="J22" s="5"/>
    </row>
  </sheetData>
  <autoFilter ref="I7:J7" xr:uid="{7E400972-1F22-014F-90FD-6607239B330E}"/>
  <phoneticPr fontId="1"/>
  <pageMargins left="0.7" right="0.7" top="0.75" bottom="0.75" header="0.3" footer="0.3"/>
  <pageSetup paperSize="9" scale="6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0972-1F22-014F-90FD-6607239B330E}">
  <sheetPr>
    <tabColor theme="7" tint="0.59999389629810485"/>
    <pageSetUpPr fitToPage="1"/>
  </sheetPr>
  <dimension ref="A1:J22"/>
  <sheetViews>
    <sheetView view="pageBreakPreview" topLeftCell="A9" zoomScale="89" zoomScaleNormal="70" workbookViewId="0">
      <selection activeCell="E26" sqref="E26"/>
    </sheetView>
  </sheetViews>
  <sheetFormatPr baseColWidth="10" defaultColWidth="11.140625" defaultRowHeight="20"/>
  <cols>
    <col min="1" max="1" width="3.7109375" customWidth="1"/>
    <col min="2" max="2" width="21.42578125" bestFit="1" customWidth="1"/>
    <col min="3" max="3" width="29.42578125" customWidth="1"/>
    <col min="4" max="4" width="28.85546875" customWidth="1"/>
    <col min="5" max="5" width="26.28515625" customWidth="1"/>
    <col min="7" max="7" width="40.28515625" customWidth="1"/>
    <col min="9" max="10" width="21" customWidth="1"/>
  </cols>
  <sheetData>
    <row r="1" spans="1:10" ht="50" customHeight="1">
      <c r="A1" s="5"/>
      <c r="B1" s="58" t="s">
        <v>16</v>
      </c>
      <c r="C1" s="5"/>
      <c r="D1" s="5"/>
      <c r="E1" s="5"/>
      <c r="F1" s="5"/>
      <c r="G1" s="5"/>
      <c r="H1" s="5"/>
      <c r="I1" s="5"/>
      <c r="J1" s="5"/>
    </row>
    <row r="2" spans="1:10" ht="21" thickBot="1">
      <c r="A2" s="5"/>
      <c r="B2" s="6" t="s">
        <v>58</v>
      </c>
      <c r="C2" s="6" t="s">
        <v>59</v>
      </c>
      <c r="D2" s="6" t="s">
        <v>60</v>
      </c>
      <c r="E2" s="5"/>
      <c r="F2" s="5"/>
      <c r="G2" s="5"/>
      <c r="H2" s="5"/>
      <c r="I2" s="5"/>
      <c r="J2" s="5"/>
    </row>
    <row r="3" spans="1:10" ht="34" thickBot="1">
      <c r="A3" s="5"/>
      <c r="B3" s="59" t="str">
        <f>IF(①ひと!$B$3=0,"",①ひと!$B$3)</f>
        <v/>
      </c>
      <c r="C3" s="59" t="str">
        <f>IF(①ひと!$C$3=0,"",①ひと!$C$3)</f>
        <v/>
      </c>
      <c r="D3" s="59" t="str">
        <f>IF(①ひと!$D$3=0,"",①ひと!$D$3)</f>
        <v/>
      </c>
      <c r="E3" s="5"/>
      <c r="F3" s="5"/>
      <c r="G3" s="5"/>
      <c r="H3" s="5"/>
      <c r="I3" s="65"/>
      <c r="J3" s="227" t="s">
        <v>23</v>
      </c>
    </row>
    <row r="4" spans="1:10">
      <c r="A4" s="5"/>
      <c r="B4" s="5"/>
      <c r="C4" s="5"/>
      <c r="D4" s="5"/>
      <c r="E4" s="5"/>
      <c r="F4" s="5"/>
      <c r="G4" s="5"/>
      <c r="H4" s="5"/>
      <c r="I4" s="5"/>
      <c r="J4" s="5"/>
    </row>
    <row r="5" spans="1:10" ht="33">
      <c r="A5" s="5"/>
      <c r="B5" s="49" t="s">
        <v>446</v>
      </c>
      <c r="C5" s="52"/>
      <c r="D5" s="53"/>
      <c r="E5" s="54"/>
      <c r="F5" s="53"/>
      <c r="G5" s="55"/>
      <c r="H5" s="5"/>
      <c r="I5" s="5"/>
      <c r="J5" s="5"/>
    </row>
    <row r="6" spans="1:10">
      <c r="A6" s="5"/>
      <c r="B6" s="5"/>
      <c r="C6" s="5"/>
      <c r="D6" s="5"/>
      <c r="E6" s="5"/>
      <c r="F6" s="5"/>
      <c r="G6" s="5"/>
      <c r="H6" s="5"/>
      <c r="I6" s="8" t="s">
        <v>28</v>
      </c>
      <c r="J6" s="8"/>
    </row>
    <row r="7" spans="1:10" ht="42">
      <c r="A7" s="5"/>
      <c r="B7" s="41"/>
      <c r="C7" s="41"/>
      <c r="D7" s="17" t="s">
        <v>196</v>
      </c>
      <c r="E7" s="33" t="s">
        <v>447</v>
      </c>
      <c r="F7" s="33" t="s">
        <v>448</v>
      </c>
      <c r="G7" s="17" t="s">
        <v>63</v>
      </c>
      <c r="H7" s="5"/>
      <c r="I7" s="9" t="s">
        <v>31</v>
      </c>
      <c r="J7" s="9" t="s">
        <v>32</v>
      </c>
    </row>
    <row r="8" spans="1:10" ht="64" customHeight="1">
      <c r="A8" s="5"/>
      <c r="B8" s="224" t="s">
        <v>449</v>
      </c>
      <c r="C8" s="28" t="s">
        <v>450</v>
      </c>
      <c r="D8" s="70"/>
      <c r="E8" s="79"/>
      <c r="F8" s="79"/>
      <c r="G8" s="79"/>
      <c r="H8" s="5"/>
      <c r="I8" s="9" t="s">
        <v>453</v>
      </c>
      <c r="J8" s="9" t="s">
        <v>75</v>
      </c>
    </row>
    <row r="9" spans="1:10" ht="64" customHeight="1">
      <c r="A9" s="5"/>
      <c r="B9" s="224" t="s">
        <v>454</v>
      </c>
      <c r="C9" s="28" t="s">
        <v>455</v>
      </c>
      <c r="D9" s="70"/>
      <c r="E9" s="79"/>
      <c r="F9" s="79"/>
      <c r="G9" s="79"/>
      <c r="H9" s="5"/>
      <c r="I9" s="9" t="s">
        <v>453</v>
      </c>
      <c r="J9" s="9" t="s">
        <v>75</v>
      </c>
    </row>
    <row r="10" spans="1:10" ht="64" customHeight="1">
      <c r="A10" s="5"/>
      <c r="B10" s="225" t="s">
        <v>458</v>
      </c>
      <c r="C10" s="28" t="s">
        <v>459</v>
      </c>
      <c r="D10" s="70"/>
      <c r="E10" s="79"/>
      <c r="F10" s="79"/>
      <c r="G10" s="79"/>
      <c r="H10" s="5"/>
      <c r="I10" s="9" t="s">
        <v>453</v>
      </c>
      <c r="J10" s="9" t="s">
        <v>75</v>
      </c>
    </row>
    <row r="11" spans="1:10">
      <c r="A11" s="5"/>
      <c r="B11" s="5"/>
      <c r="C11" s="5"/>
      <c r="D11" s="5"/>
      <c r="E11" s="5"/>
      <c r="F11" s="5"/>
      <c r="G11" s="5"/>
      <c r="H11" s="5"/>
      <c r="I11" s="9" t="s">
        <v>75</v>
      </c>
      <c r="J11" s="9" t="s">
        <v>75</v>
      </c>
    </row>
    <row r="12" spans="1:10" ht="33">
      <c r="A12" s="5"/>
      <c r="B12" s="49" t="s">
        <v>462</v>
      </c>
      <c r="C12" s="52"/>
      <c r="D12" s="53"/>
      <c r="E12" s="55"/>
      <c r="F12" s="29"/>
      <c r="G12" s="5"/>
      <c r="I12" s="9" t="s">
        <v>75</v>
      </c>
      <c r="J12" s="9" t="s">
        <v>75</v>
      </c>
    </row>
    <row r="13" spans="1:10">
      <c r="A13" s="5"/>
      <c r="B13" s="5"/>
      <c r="C13" s="5"/>
      <c r="D13" s="5"/>
      <c r="E13" s="5"/>
      <c r="F13" s="5"/>
      <c r="G13" s="5"/>
      <c r="H13" s="5"/>
      <c r="I13" s="9" t="s">
        <v>75</v>
      </c>
      <c r="J13" s="9" t="s">
        <v>75</v>
      </c>
    </row>
    <row r="14" spans="1:10">
      <c r="A14" s="5"/>
      <c r="B14" s="41"/>
      <c r="C14" s="41"/>
      <c r="D14" s="17" t="s">
        <v>333</v>
      </c>
      <c r="E14" s="17" t="s">
        <v>63</v>
      </c>
      <c r="F14" s="5"/>
      <c r="G14" s="5"/>
      <c r="H14" s="5"/>
      <c r="I14" s="9" t="s">
        <v>75</v>
      </c>
      <c r="J14" s="9" t="s">
        <v>75</v>
      </c>
    </row>
    <row r="15" spans="1:10" ht="80" customHeight="1">
      <c r="A15" s="5"/>
      <c r="B15" s="224" t="s">
        <v>463</v>
      </c>
      <c r="C15" s="28" t="s">
        <v>464</v>
      </c>
      <c r="D15" s="69"/>
      <c r="E15" s="70"/>
      <c r="F15" s="5"/>
      <c r="G15" s="5"/>
      <c r="H15" s="5"/>
      <c r="I15" s="9" t="s">
        <v>453</v>
      </c>
      <c r="J15" s="9" t="s">
        <v>75</v>
      </c>
    </row>
    <row r="16" spans="1:10" ht="80" customHeight="1">
      <c r="A16" s="5"/>
      <c r="B16" s="224" t="s">
        <v>467</v>
      </c>
      <c r="C16" s="28" t="s">
        <v>468</v>
      </c>
      <c r="D16" s="69"/>
      <c r="E16" s="70"/>
      <c r="F16" s="5"/>
      <c r="G16" s="5"/>
      <c r="H16" s="5"/>
      <c r="I16" s="9" t="s">
        <v>453</v>
      </c>
      <c r="J16" s="9" t="s">
        <v>75</v>
      </c>
    </row>
    <row r="17" spans="1:10">
      <c r="A17" s="5"/>
      <c r="B17" s="5"/>
      <c r="C17" s="5"/>
      <c r="D17" s="5"/>
      <c r="E17" s="5"/>
      <c r="F17" s="5"/>
      <c r="G17" s="5"/>
      <c r="H17" s="5"/>
      <c r="I17" s="9" t="s">
        <v>75</v>
      </c>
      <c r="J17" s="9" t="s">
        <v>75</v>
      </c>
    </row>
    <row r="18" spans="1:10" ht="33">
      <c r="A18" s="5"/>
      <c r="B18" s="49" t="s">
        <v>470</v>
      </c>
      <c r="C18" s="52"/>
      <c r="D18" s="56"/>
      <c r="E18" s="5"/>
      <c r="F18" s="29"/>
      <c r="G18" s="5"/>
      <c r="H18" s="5"/>
      <c r="I18" s="9" t="s">
        <v>75</v>
      </c>
      <c r="J18" s="9" t="s">
        <v>75</v>
      </c>
    </row>
    <row r="19" spans="1:10">
      <c r="A19" s="5"/>
      <c r="B19" s="5"/>
      <c r="C19" s="5"/>
      <c r="D19" s="5"/>
      <c r="E19" s="5"/>
      <c r="F19" s="5"/>
      <c r="G19" s="5"/>
      <c r="H19" s="5"/>
      <c r="I19" s="9" t="s">
        <v>75</v>
      </c>
      <c r="J19" s="9" t="s">
        <v>75</v>
      </c>
    </row>
    <row r="20" spans="1:10" ht="42">
      <c r="A20" s="5"/>
      <c r="B20" s="41"/>
      <c r="C20" s="17" t="s">
        <v>333</v>
      </c>
      <c r="D20" s="33" t="s">
        <v>471</v>
      </c>
      <c r="E20" s="5"/>
      <c r="F20" s="5"/>
      <c r="G20" s="5"/>
      <c r="H20" s="5"/>
      <c r="I20" s="9" t="s">
        <v>75</v>
      </c>
      <c r="J20" s="9" t="s">
        <v>75</v>
      </c>
    </row>
    <row r="21" spans="1:10" ht="80" customHeight="1">
      <c r="A21" s="5"/>
      <c r="B21" s="226" t="s">
        <v>472</v>
      </c>
      <c r="C21" s="69"/>
      <c r="D21" s="79"/>
      <c r="E21" s="5"/>
      <c r="F21" s="5"/>
      <c r="G21" s="5"/>
      <c r="H21" s="5"/>
      <c r="I21" s="9" t="s">
        <v>453</v>
      </c>
      <c r="J21" s="9" t="s">
        <v>75</v>
      </c>
    </row>
    <row r="22" spans="1:10">
      <c r="A22" s="5"/>
      <c r="B22" s="5"/>
      <c r="C22" s="5"/>
      <c r="D22" s="5"/>
      <c r="E22" s="5"/>
      <c r="F22" s="5"/>
      <c r="G22" s="5"/>
      <c r="H22" s="5"/>
      <c r="I22" s="5"/>
      <c r="J22" s="5"/>
    </row>
  </sheetData>
  <autoFilter ref="I7:J7" xr:uid="{7E400972-1F22-014F-90FD-6607239B330E}"/>
  <phoneticPr fontId="1"/>
  <pageMargins left="0.7" right="0.7" top="0.75" bottom="0.75" header="0.3" footer="0.3"/>
  <pageSetup paperSize="9" scale="6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82036-FBC9-B144-8B41-696F125686C0}">
  <sheetPr>
    <tabColor theme="0" tint="-0.14999847407452621"/>
    <pageSetUpPr fitToPage="1"/>
  </sheetPr>
  <dimension ref="A1:U76"/>
  <sheetViews>
    <sheetView view="pageBreakPreview" zoomScale="75" zoomScaleNormal="115" zoomScaleSheetLayoutView="100" workbookViewId="0">
      <selection activeCell="E9" sqref="E9"/>
    </sheetView>
  </sheetViews>
  <sheetFormatPr baseColWidth="10" defaultColWidth="11.140625" defaultRowHeight="20"/>
  <cols>
    <col min="1" max="1" width="4.28515625" customWidth="1"/>
    <col min="2" max="2" width="26.7109375" customWidth="1"/>
    <col min="3" max="7" width="17.140625" customWidth="1"/>
    <col min="8" max="8" width="43.28515625" customWidth="1"/>
    <col min="9" max="9" width="19" customWidth="1"/>
    <col min="10" max="10" width="3.42578125" customWidth="1"/>
    <col min="11" max="11" width="31.28515625" customWidth="1"/>
    <col min="12" max="13" width="17.140625" customWidth="1"/>
    <col min="14" max="14" width="9.28515625" customWidth="1"/>
    <col min="15" max="15" width="25.5703125" customWidth="1"/>
    <col min="16" max="16" width="23.42578125" customWidth="1"/>
    <col min="17" max="17" width="35.140625" customWidth="1"/>
    <col min="18" max="18" width="4.28515625" customWidth="1"/>
    <col min="19" max="19" width="2.7109375" customWidth="1"/>
  </cols>
  <sheetData>
    <row r="1" spans="1:21">
      <c r="A1" s="5"/>
      <c r="B1" s="5"/>
      <c r="C1" s="5"/>
      <c r="D1" s="5"/>
      <c r="E1" s="5"/>
      <c r="F1" s="5"/>
      <c r="G1" s="5"/>
      <c r="H1" s="5"/>
      <c r="I1" s="5"/>
      <c r="J1" s="5"/>
      <c r="K1" s="5"/>
      <c r="L1" s="5"/>
      <c r="M1" s="5"/>
      <c r="N1" s="5"/>
      <c r="O1" s="5"/>
      <c r="P1" s="5"/>
      <c r="Q1" s="5"/>
      <c r="R1" s="5"/>
      <c r="S1" s="5"/>
      <c r="T1" s="5"/>
      <c r="U1" s="5"/>
    </row>
    <row r="2" spans="1:21" ht="40">
      <c r="A2" s="5"/>
      <c r="B2" s="167" t="s">
        <v>474</v>
      </c>
      <c r="C2" s="5"/>
      <c r="D2" s="5"/>
      <c r="E2" s="5"/>
      <c r="F2" s="5"/>
      <c r="G2" s="5"/>
      <c r="H2" s="5"/>
      <c r="I2" s="5"/>
      <c r="J2" s="5"/>
      <c r="K2" s="5"/>
      <c r="L2" s="5"/>
      <c r="M2" s="5"/>
      <c r="N2" s="5"/>
      <c r="O2" s="5"/>
      <c r="P2" s="5"/>
      <c r="Q2" s="5"/>
      <c r="R2" s="5"/>
      <c r="S2" s="5"/>
      <c r="T2" s="65"/>
      <c r="U2" s="5" t="s">
        <v>23</v>
      </c>
    </row>
    <row r="3" spans="1:21" ht="21" thickBot="1">
      <c r="A3" s="5"/>
      <c r="B3" s="6" t="s">
        <v>58</v>
      </c>
      <c r="C3" s="6" t="s">
        <v>59</v>
      </c>
      <c r="D3" s="6" t="s">
        <v>60</v>
      </c>
      <c r="E3" s="5"/>
      <c r="F3" s="5"/>
      <c r="G3" s="5"/>
      <c r="H3" s="5"/>
      <c r="I3" s="5"/>
      <c r="J3" s="5"/>
      <c r="K3" s="5"/>
      <c r="L3" s="5"/>
      <c r="M3" s="5"/>
      <c r="N3" s="5"/>
      <c r="O3" s="5"/>
      <c r="P3" s="5"/>
      <c r="Q3" s="5"/>
      <c r="R3" s="5"/>
      <c r="S3" s="5"/>
      <c r="T3" s="5"/>
      <c r="U3" s="5"/>
    </row>
    <row r="4" spans="1:21" ht="34" thickBot="1">
      <c r="A4" s="5"/>
      <c r="B4" s="87" t="str">
        <f>IF(①ひと!$B$3=0,"",①ひと!$B$3)</f>
        <v/>
      </c>
      <c r="C4" s="87" t="str">
        <f>IF(①ひと!$C$3=0,"",①ひと!$C$3)</f>
        <v/>
      </c>
      <c r="D4" s="87" t="str">
        <f>IF(①ひと!$D$3=0,"",①ひと!$D$3)</f>
        <v/>
      </c>
      <c r="E4" s="5"/>
      <c r="F4" s="211"/>
      <c r="G4" s="5"/>
      <c r="H4" s="5"/>
      <c r="I4" s="5"/>
      <c r="J4" s="5"/>
      <c r="K4" s="5"/>
      <c r="L4" s="5"/>
      <c r="M4" s="5"/>
      <c r="N4" s="5"/>
      <c r="O4" s="5"/>
      <c r="P4" s="5"/>
      <c r="Q4" s="5"/>
      <c r="R4" s="5"/>
      <c r="S4" s="5"/>
      <c r="T4" s="5"/>
      <c r="U4" s="5"/>
    </row>
    <row r="5" spans="1:21">
      <c r="A5" s="5"/>
      <c r="B5" s="5"/>
      <c r="C5" s="5"/>
      <c r="D5" s="5"/>
      <c r="E5" s="5"/>
      <c r="F5" s="5"/>
      <c r="G5" s="5"/>
      <c r="H5" s="5"/>
      <c r="I5" s="5"/>
      <c r="J5" s="5"/>
      <c r="K5" s="5"/>
      <c r="L5" s="5"/>
      <c r="M5" s="5"/>
      <c r="O5" s="5"/>
      <c r="P5" s="5"/>
      <c r="Q5" s="5"/>
      <c r="R5" s="5"/>
    </row>
    <row r="6" spans="1:21" ht="30" customHeight="1">
      <c r="A6" s="5"/>
      <c r="B6" s="94" t="s">
        <v>475</v>
      </c>
      <c r="C6" s="142"/>
      <c r="D6" s="205"/>
      <c r="E6" s="205"/>
      <c r="F6" s="205"/>
      <c r="G6" s="205"/>
      <c r="H6" s="5"/>
      <c r="I6" s="5"/>
      <c r="J6" s="5"/>
      <c r="K6" s="94" t="s">
        <v>476</v>
      </c>
      <c r="L6" s="5"/>
      <c r="M6" s="5"/>
      <c r="N6" s="5"/>
      <c r="O6" s="94" t="s">
        <v>477</v>
      </c>
      <c r="P6" s="5"/>
      <c r="Q6" s="5"/>
      <c r="R6" s="5"/>
    </row>
    <row r="7" spans="1:21" ht="8" customHeight="1">
      <c r="A7" s="5"/>
      <c r="B7" s="5"/>
      <c r="C7" s="5"/>
      <c r="D7" s="5"/>
      <c r="E7" s="5"/>
      <c r="F7" s="5"/>
      <c r="G7" s="5"/>
      <c r="H7" s="5"/>
      <c r="I7" s="5"/>
      <c r="J7" s="5"/>
      <c r="K7" s="5"/>
      <c r="L7" s="5"/>
      <c r="M7" s="5"/>
      <c r="N7" s="5"/>
      <c r="O7" s="5"/>
      <c r="P7" s="5"/>
      <c r="Q7" s="5"/>
      <c r="R7" s="5"/>
    </row>
    <row r="8" spans="1:21" ht="60" customHeight="1">
      <c r="A8" s="5"/>
      <c r="B8" s="88" t="str">
        <f>D4</f>
        <v/>
      </c>
      <c r="C8" s="147" t="s">
        <v>478</v>
      </c>
      <c r="D8" s="147" t="s">
        <v>479</v>
      </c>
      <c r="E8" s="147" t="s">
        <v>480</v>
      </c>
      <c r="F8" s="147" t="s">
        <v>481</v>
      </c>
      <c r="G8" s="148" t="s">
        <v>42</v>
      </c>
      <c r="H8" s="148"/>
      <c r="I8" s="147" t="str">
        <f>B9&amp;"年を
100人としたら"</f>
        <v>2014年を
100人としたら</v>
      </c>
      <c r="J8" s="165"/>
      <c r="K8" s="88" t="s">
        <v>46</v>
      </c>
      <c r="L8" s="88" t="s">
        <v>482</v>
      </c>
      <c r="M8" s="88" t="s">
        <v>483</v>
      </c>
      <c r="N8" s="5"/>
      <c r="O8" s="166" t="s">
        <v>484</v>
      </c>
      <c r="P8" s="360" t="s">
        <v>485</v>
      </c>
      <c r="Q8" s="361"/>
      <c r="R8" s="5"/>
    </row>
    <row r="9" spans="1:21" ht="60" customHeight="1">
      <c r="A9" s="5"/>
      <c r="B9" s="89">
        <f>①ひと!E9</f>
        <v>2014</v>
      </c>
      <c r="C9" s="150">
        <f>【記入方法・例】①ひと!E11</f>
        <v>10</v>
      </c>
      <c r="D9" s="150">
        <f>【記入方法・例】①ひと!E12</f>
        <v>100</v>
      </c>
      <c r="E9" s="150">
        <f>【記入方法・例】①ひと!E13</f>
        <v>30</v>
      </c>
      <c r="F9" s="150">
        <f>【記入方法・例】①ひと!E14</f>
        <v>20</v>
      </c>
      <c r="G9" s="255">
        <f>SUM(C9:F9)</f>
        <v>160</v>
      </c>
      <c r="H9" s="151"/>
      <c r="I9" s="150">
        <f>IFERROR(G9/G9*100,"")</f>
        <v>100</v>
      </c>
      <c r="J9" s="164"/>
      <c r="K9" s="213">
        <f>【記入方法・例】①ひと!F21</f>
        <v>58</v>
      </c>
      <c r="L9" s="215">
        <f>COUNTA(【記入方法・例】③組織役員!E60:E69)</f>
        <v>3</v>
      </c>
      <c r="M9" s="214">
        <f>【記入方法・例】②地理歴史・施設!D16</f>
        <v>5</v>
      </c>
      <c r="N9" s="5"/>
      <c r="O9" s="166" t="s">
        <v>486</v>
      </c>
      <c r="P9" s="360" t="s">
        <v>487</v>
      </c>
      <c r="Q9" s="361"/>
      <c r="R9" s="5"/>
    </row>
    <row r="10" spans="1:21" ht="60" customHeight="1">
      <c r="A10" s="5"/>
      <c r="B10" s="89">
        <f>①ひと!F9</f>
        <v>2024</v>
      </c>
      <c r="C10" s="150">
        <f>【記入方法・例】①ひと!F11</f>
        <v>5</v>
      </c>
      <c r="D10" s="150">
        <f>【記入方法・例】①ひと!F12</f>
        <v>75</v>
      </c>
      <c r="E10" s="150">
        <f>【記入方法・例】①ひと!F13</f>
        <v>28</v>
      </c>
      <c r="F10" s="150">
        <f>【記入方法・例】①ひと!F14</f>
        <v>31</v>
      </c>
      <c r="G10" s="255">
        <f>SUM(C10:F10)</f>
        <v>139</v>
      </c>
      <c r="H10" s="151"/>
      <c r="I10" s="150">
        <f>IFERROR(G10/G9*100,"")</f>
        <v>86.875</v>
      </c>
      <c r="J10" s="164"/>
      <c r="K10" s="5"/>
      <c r="L10" s="5"/>
      <c r="M10" s="5"/>
      <c r="N10" s="5"/>
      <c r="O10" s="166" t="s">
        <v>488</v>
      </c>
      <c r="P10" s="360" t="s">
        <v>489</v>
      </c>
      <c r="Q10" s="361"/>
      <c r="R10" s="5"/>
    </row>
    <row r="11" spans="1:21" ht="60" customHeight="1">
      <c r="A11" s="5"/>
      <c r="B11" s="208" t="str">
        <f>B9&amp;"年からの
変化率"</f>
        <v>2014年からの
変化率</v>
      </c>
      <c r="C11" s="209">
        <f>IFERROR(C10/C9-1,"")</f>
        <v>-0.5</v>
      </c>
      <c r="D11" s="209">
        <f t="shared" ref="D11:I11" si="0">IFERROR(D10/D9-1,"")</f>
        <v>-0.25</v>
      </c>
      <c r="E11" s="209">
        <f t="shared" si="0"/>
        <v>-6.6666666666666652E-2</v>
      </c>
      <c r="F11" s="209">
        <f t="shared" si="0"/>
        <v>0.55000000000000004</v>
      </c>
      <c r="G11" s="256">
        <f t="shared" si="0"/>
        <v>-0.13124999999999998</v>
      </c>
      <c r="H11" s="210"/>
      <c r="I11" s="209">
        <f t="shared" si="0"/>
        <v>-0.13124999999999998</v>
      </c>
      <c r="J11" s="152"/>
      <c r="K11" s="5"/>
      <c r="L11" s="5"/>
      <c r="M11" s="5"/>
      <c r="N11" s="5"/>
      <c r="O11" s="166" t="s">
        <v>194</v>
      </c>
      <c r="P11" s="360" t="s">
        <v>490</v>
      </c>
      <c r="Q11" s="361"/>
      <c r="R11" s="5"/>
    </row>
    <row r="12" spans="1:21" ht="10" customHeight="1">
      <c r="A12" s="5"/>
      <c r="B12" s="149"/>
      <c r="C12" s="152"/>
      <c r="D12" s="152"/>
      <c r="E12" s="152"/>
      <c r="F12" s="152"/>
      <c r="G12" s="153"/>
      <c r="H12" s="154"/>
      <c r="I12" s="152"/>
      <c r="J12" s="152"/>
      <c r="K12" s="5"/>
      <c r="L12" s="5"/>
      <c r="M12" s="5"/>
      <c r="N12" s="5"/>
      <c r="O12" s="212"/>
      <c r="P12" s="206"/>
      <c r="Q12" s="207"/>
      <c r="R12" s="5"/>
    </row>
    <row r="13" spans="1:21" ht="30" customHeight="1">
      <c r="A13" s="5"/>
      <c r="B13" s="5"/>
      <c r="C13" s="5"/>
      <c r="D13" s="90" t="s">
        <v>491</v>
      </c>
      <c r="E13" s="91" t="s">
        <v>492</v>
      </c>
      <c r="F13" s="92" t="s">
        <v>493</v>
      </c>
      <c r="G13" s="93" t="s">
        <v>494</v>
      </c>
      <c r="H13" s="5" t="str">
        <f>"◀ "&amp;B9&amp;"年からの変化率"</f>
        <v>◀ 2014年からの変化率</v>
      </c>
      <c r="I13" s="5"/>
      <c r="J13" s="5"/>
      <c r="K13" s="5"/>
      <c r="L13" s="5"/>
      <c r="M13" s="5"/>
      <c r="N13" s="5"/>
      <c r="O13" s="5"/>
      <c r="P13" s="5"/>
      <c r="Q13" s="5"/>
      <c r="R13" s="5"/>
    </row>
    <row r="14" spans="1:21" ht="15" customHeight="1" thickBot="1">
      <c r="A14" s="5"/>
      <c r="B14" s="5"/>
      <c r="C14" s="5"/>
      <c r="D14" s="5"/>
      <c r="E14" s="5"/>
      <c r="F14" s="5"/>
      <c r="G14" s="5"/>
      <c r="H14" s="5"/>
      <c r="I14" s="5"/>
      <c r="J14" s="5"/>
      <c r="K14" s="5"/>
      <c r="L14" s="5"/>
      <c r="M14" s="5"/>
      <c r="N14" s="5"/>
      <c r="O14" s="5"/>
      <c r="P14" s="5"/>
      <c r="Q14" s="5"/>
      <c r="R14" s="5"/>
    </row>
    <row r="15" spans="1:21" ht="35" customHeight="1" thickBot="1">
      <c r="A15" s="5"/>
      <c r="B15" s="94"/>
      <c r="C15" s="5"/>
      <c r="D15" s="5"/>
      <c r="E15" s="5"/>
      <c r="F15" s="5"/>
      <c r="G15" s="5"/>
      <c r="H15" s="5"/>
      <c r="I15" s="5"/>
      <c r="J15" s="5"/>
      <c r="K15" s="172" t="s">
        <v>495</v>
      </c>
      <c r="L15" s="5"/>
      <c r="M15" s="5"/>
      <c r="N15" s="5"/>
      <c r="O15" s="5"/>
      <c r="P15" s="5"/>
      <c r="Q15" s="5"/>
      <c r="R15" s="5"/>
    </row>
    <row r="16" spans="1:21" ht="51" customHeight="1">
      <c r="A16" s="5"/>
      <c r="B16" s="5"/>
      <c r="C16" s="5"/>
      <c r="D16" s="5"/>
      <c r="E16" s="5"/>
      <c r="F16" s="5"/>
      <c r="G16" s="5"/>
      <c r="H16" s="5"/>
      <c r="I16" s="5"/>
      <c r="J16" s="5"/>
      <c r="K16" s="159" t="s">
        <v>496</v>
      </c>
      <c r="L16" s="143"/>
      <c r="M16" s="219">
        <f>L54</f>
        <v>26</v>
      </c>
      <c r="N16" s="143"/>
      <c r="O16" s="143"/>
      <c r="P16" s="143"/>
      <c r="Q16" s="144"/>
      <c r="R16" s="5"/>
    </row>
    <row r="17" spans="1:18" ht="51" customHeight="1" thickBot="1">
      <c r="A17" s="5"/>
      <c r="B17" s="5"/>
      <c r="C17" s="5"/>
      <c r="D17" s="5"/>
      <c r="E17" s="5"/>
      <c r="F17" s="6"/>
      <c r="G17" s="5"/>
      <c r="H17" s="5"/>
      <c r="I17" s="5"/>
      <c r="J17" s="5"/>
      <c r="K17" s="160" t="s">
        <v>497</v>
      </c>
      <c r="L17" s="145"/>
      <c r="M17" s="220">
        <f>L55</f>
        <v>38</v>
      </c>
      <c r="N17" s="145"/>
      <c r="O17" s="145"/>
      <c r="P17" s="145"/>
      <c r="Q17" s="146"/>
      <c r="R17" s="5"/>
    </row>
    <row r="18" spans="1:18" ht="31" customHeight="1">
      <c r="A18" s="5"/>
      <c r="B18" s="98"/>
      <c r="C18" s="99"/>
      <c r="D18" s="99"/>
      <c r="E18" s="97"/>
      <c r="F18" s="100"/>
      <c r="G18" s="5"/>
      <c r="H18" s="5"/>
      <c r="I18" s="5"/>
      <c r="J18" s="5"/>
      <c r="K18" s="5"/>
      <c r="L18" s="5"/>
      <c r="M18" s="5" t="s">
        <v>498</v>
      </c>
      <c r="N18" s="5"/>
      <c r="O18" s="5"/>
      <c r="P18" s="5"/>
      <c r="Q18" s="5"/>
      <c r="R18" s="5"/>
    </row>
    <row r="19" spans="1:18" ht="35" customHeight="1">
      <c r="A19" s="5"/>
      <c r="B19" s="94" t="s">
        <v>499</v>
      </c>
      <c r="C19" s="6"/>
      <c r="D19" s="6"/>
      <c r="E19" s="101"/>
      <c r="F19" s="100"/>
      <c r="G19" s="5"/>
      <c r="H19" s="5"/>
      <c r="I19" s="5"/>
      <c r="J19" s="5"/>
      <c r="K19" s="5"/>
      <c r="L19" s="5"/>
      <c r="M19" s="5"/>
      <c r="N19" s="5"/>
      <c r="O19" s="5"/>
      <c r="P19" s="5"/>
      <c r="Q19" s="5"/>
      <c r="R19" s="5"/>
    </row>
    <row r="20" spans="1:18" ht="21" customHeight="1" thickBot="1">
      <c r="A20" s="5"/>
      <c r="B20" s="6"/>
      <c r="C20" s="6"/>
      <c r="D20" s="6"/>
      <c r="E20" s="95"/>
      <c r="F20" s="96"/>
      <c r="G20" s="5"/>
      <c r="H20" s="5"/>
      <c r="I20" s="6"/>
      <c r="J20" s="6"/>
      <c r="K20" s="96"/>
      <c r="L20" s="5"/>
      <c r="M20" s="5"/>
      <c r="N20" s="5"/>
      <c r="O20" s="5"/>
      <c r="P20" s="5"/>
      <c r="Q20" s="5"/>
      <c r="R20" s="5"/>
    </row>
    <row r="21" spans="1:18" ht="33" customHeight="1" thickBot="1">
      <c r="A21" s="5"/>
      <c r="B21" s="173" t="s">
        <v>500</v>
      </c>
      <c r="C21" s="5"/>
      <c r="D21" s="5"/>
      <c r="E21" s="5"/>
      <c r="F21" s="5"/>
      <c r="G21" s="5"/>
      <c r="H21" s="5"/>
      <c r="I21" s="5"/>
      <c r="J21" s="5"/>
      <c r="K21" s="171" t="s">
        <v>501</v>
      </c>
      <c r="L21" s="5"/>
      <c r="M21" s="5"/>
      <c r="N21" s="5"/>
      <c r="O21" s="5"/>
      <c r="P21" s="5"/>
      <c r="Q21" s="5"/>
      <c r="R21" s="5"/>
    </row>
    <row r="22" spans="1:18" ht="50" customHeight="1">
      <c r="A22" s="5"/>
      <c r="B22" s="155" t="s">
        <v>502</v>
      </c>
      <c r="C22" s="248">
        <f>G59</f>
        <v>7</v>
      </c>
      <c r="D22" s="176">
        <f>C59</f>
        <v>280</v>
      </c>
      <c r="E22" s="114"/>
      <c r="F22" s="102"/>
      <c r="G22" s="102"/>
      <c r="H22" s="103"/>
      <c r="I22" s="5"/>
      <c r="J22" s="5"/>
      <c r="K22" s="158" t="s">
        <v>503</v>
      </c>
      <c r="L22" s="184">
        <f ca="1">P59</f>
        <v>694</v>
      </c>
      <c r="M22" s="180">
        <f ca="1">L59</f>
        <v>1758</v>
      </c>
      <c r="N22" s="131"/>
      <c r="O22" s="132"/>
      <c r="P22" s="132"/>
      <c r="Q22" s="133"/>
      <c r="R22" s="5"/>
    </row>
    <row r="23" spans="1:18" ht="35" customHeight="1">
      <c r="A23" s="5"/>
      <c r="B23" s="362" t="s">
        <v>504</v>
      </c>
      <c r="C23" s="363"/>
      <c r="D23" s="364"/>
      <c r="E23" s="115"/>
      <c r="F23" s="112"/>
      <c r="G23" s="112"/>
      <c r="H23" s="113"/>
      <c r="I23" s="5"/>
      <c r="J23" s="5"/>
      <c r="K23" s="368" t="s">
        <v>505</v>
      </c>
      <c r="L23" s="363"/>
      <c r="M23" s="364"/>
      <c r="N23" s="115"/>
      <c r="O23" s="112"/>
      <c r="P23" s="112"/>
      <c r="Q23" s="134"/>
      <c r="R23" s="5"/>
    </row>
    <row r="24" spans="1:18" ht="30" customHeight="1">
      <c r="A24" s="5"/>
      <c r="B24" s="365"/>
      <c r="C24" s="366"/>
      <c r="D24" s="367"/>
      <c r="E24" s="116"/>
      <c r="F24" s="110"/>
      <c r="G24" s="110"/>
      <c r="H24" s="111"/>
      <c r="I24" s="5"/>
      <c r="J24" s="5"/>
      <c r="K24" s="369"/>
      <c r="L24" s="366"/>
      <c r="M24" s="367"/>
      <c r="N24" s="116"/>
      <c r="O24" s="110"/>
      <c r="P24" s="110"/>
      <c r="Q24" s="135"/>
      <c r="R24" s="5"/>
    </row>
    <row r="25" spans="1:18" ht="50" customHeight="1">
      <c r="A25" s="5"/>
      <c r="B25" s="156" t="s">
        <v>506</v>
      </c>
      <c r="C25" s="249">
        <f>G60</f>
        <v>1</v>
      </c>
      <c r="D25" s="177">
        <f>C60</f>
        <v>24</v>
      </c>
      <c r="E25" s="117"/>
      <c r="F25" s="5"/>
      <c r="G25" s="5"/>
      <c r="H25" s="104"/>
      <c r="I25" s="5"/>
      <c r="J25" s="5"/>
      <c r="K25" s="161" t="s">
        <v>507</v>
      </c>
      <c r="L25" s="181">
        <f ca="1">P60</f>
        <v>138</v>
      </c>
      <c r="M25" s="177">
        <f ca="1">L60</f>
        <v>348</v>
      </c>
      <c r="N25" s="117"/>
      <c r="O25" s="5"/>
      <c r="P25" s="5"/>
      <c r="Q25" s="136"/>
      <c r="R25" s="5"/>
    </row>
    <row r="26" spans="1:18" ht="35" customHeight="1">
      <c r="A26" s="5"/>
      <c r="B26" s="362" t="s">
        <v>508</v>
      </c>
      <c r="C26" s="379"/>
      <c r="D26" s="380"/>
      <c r="E26" s="115"/>
      <c r="F26" s="112"/>
      <c r="G26" s="112"/>
      <c r="H26" s="113"/>
      <c r="I26" s="5"/>
      <c r="J26" s="5"/>
      <c r="K26" s="368" t="s">
        <v>509</v>
      </c>
      <c r="L26" s="379"/>
      <c r="M26" s="380"/>
      <c r="N26" s="115"/>
      <c r="O26" s="112"/>
      <c r="P26" s="112"/>
      <c r="Q26" s="134"/>
      <c r="R26" s="5"/>
    </row>
    <row r="27" spans="1:18" ht="30" customHeight="1">
      <c r="A27" s="5"/>
      <c r="B27" s="381"/>
      <c r="C27" s="382"/>
      <c r="D27" s="383"/>
      <c r="E27" s="116"/>
      <c r="F27" s="110"/>
      <c r="G27" s="110"/>
      <c r="H27" s="111"/>
      <c r="I27" s="5"/>
      <c r="J27" s="5"/>
      <c r="K27" s="384"/>
      <c r="L27" s="382"/>
      <c r="M27" s="383"/>
      <c r="N27" s="116"/>
      <c r="O27" s="110"/>
      <c r="P27" s="110"/>
      <c r="Q27" s="135"/>
      <c r="R27" s="5"/>
    </row>
    <row r="28" spans="1:18" ht="50" customHeight="1">
      <c r="A28" s="5"/>
      <c r="B28" s="156" t="s">
        <v>510</v>
      </c>
      <c r="C28" s="249">
        <f>G61</f>
        <v>22</v>
      </c>
      <c r="D28" s="177">
        <f>C61</f>
        <v>453</v>
      </c>
      <c r="E28" s="117"/>
      <c r="F28" s="5"/>
      <c r="G28" s="5"/>
      <c r="H28" s="104"/>
      <c r="I28" s="5"/>
      <c r="J28" s="5"/>
      <c r="K28" s="161" t="s">
        <v>511</v>
      </c>
      <c r="L28" s="181">
        <f ca="1">P61</f>
        <v>72</v>
      </c>
      <c r="M28" s="177">
        <f ca="1">L61</f>
        <v>234</v>
      </c>
      <c r="N28" s="117"/>
      <c r="O28" s="5"/>
      <c r="P28" s="5"/>
      <c r="Q28" s="136"/>
      <c r="R28" s="5"/>
    </row>
    <row r="29" spans="1:18" ht="35" customHeight="1">
      <c r="A29" s="5"/>
      <c r="B29" s="362"/>
      <c r="C29" s="371"/>
      <c r="D29" s="372"/>
      <c r="E29" s="115"/>
      <c r="F29" s="112"/>
      <c r="G29" s="112"/>
      <c r="H29" s="113"/>
      <c r="I29" s="5"/>
      <c r="J29" s="5"/>
      <c r="K29" s="368" t="s">
        <v>512</v>
      </c>
      <c r="L29" s="371"/>
      <c r="M29" s="372"/>
      <c r="N29" s="115"/>
      <c r="O29" s="112"/>
      <c r="P29" s="112"/>
      <c r="Q29" s="134"/>
      <c r="R29" s="5"/>
    </row>
    <row r="30" spans="1:18" ht="30" customHeight="1">
      <c r="A30" s="5"/>
      <c r="B30" s="385"/>
      <c r="C30" s="386"/>
      <c r="D30" s="387"/>
      <c r="E30" s="116"/>
      <c r="F30" s="110"/>
      <c r="G30" s="110"/>
      <c r="H30" s="111"/>
      <c r="I30" s="5"/>
      <c r="J30" s="5"/>
      <c r="K30" s="388"/>
      <c r="L30" s="386"/>
      <c r="M30" s="387"/>
      <c r="N30" s="116"/>
      <c r="O30" s="110"/>
      <c r="P30" s="110"/>
      <c r="Q30" s="135"/>
      <c r="R30" s="5"/>
    </row>
    <row r="31" spans="1:18" ht="50" customHeight="1">
      <c r="A31" s="5"/>
      <c r="B31" s="157" t="s">
        <v>513</v>
      </c>
      <c r="C31" s="250">
        <f>G62</f>
        <v>8</v>
      </c>
      <c r="D31" s="178">
        <f>C62</f>
        <v>325</v>
      </c>
      <c r="E31" s="118"/>
      <c r="F31" s="108"/>
      <c r="G31" s="108"/>
      <c r="H31" s="109"/>
      <c r="I31" s="5"/>
      <c r="J31" s="5"/>
      <c r="K31" s="162" t="s">
        <v>514</v>
      </c>
      <c r="L31" s="182">
        <f ca="1">P62</f>
        <v>201</v>
      </c>
      <c r="M31" s="178">
        <f ca="1">L62</f>
        <v>516</v>
      </c>
      <c r="N31" s="118"/>
      <c r="O31" s="108"/>
      <c r="P31" s="108"/>
      <c r="Q31" s="137"/>
      <c r="R31" s="5"/>
    </row>
    <row r="32" spans="1:18" ht="35" customHeight="1">
      <c r="A32" s="5"/>
      <c r="B32" s="362"/>
      <c r="C32" s="371"/>
      <c r="D32" s="372"/>
      <c r="E32" s="115"/>
      <c r="F32" s="112"/>
      <c r="G32" s="112"/>
      <c r="H32" s="113"/>
      <c r="I32" s="5"/>
      <c r="J32" s="5"/>
      <c r="K32" s="368" t="s">
        <v>515</v>
      </c>
      <c r="L32" s="371"/>
      <c r="M32" s="372"/>
      <c r="N32" s="115"/>
      <c r="O32" s="112"/>
      <c r="P32" s="112"/>
      <c r="Q32" s="134"/>
      <c r="R32" s="5"/>
    </row>
    <row r="33" spans="1:18" ht="30" customHeight="1" thickBot="1">
      <c r="A33" s="5"/>
      <c r="B33" s="389"/>
      <c r="C33" s="390"/>
      <c r="D33" s="391"/>
      <c r="E33" s="119"/>
      <c r="F33" s="105"/>
      <c r="G33" s="105"/>
      <c r="H33" s="106"/>
      <c r="I33" s="5"/>
      <c r="J33" s="5"/>
      <c r="K33" s="392"/>
      <c r="L33" s="393"/>
      <c r="M33" s="394"/>
      <c r="N33" s="117"/>
      <c r="O33" s="5"/>
      <c r="P33" s="5"/>
      <c r="Q33" s="136"/>
      <c r="R33" s="5"/>
    </row>
    <row r="34" spans="1:18" ht="51" customHeight="1" thickBot="1">
      <c r="A34" s="5"/>
      <c r="B34" s="5"/>
      <c r="C34" s="186" t="s">
        <v>516</v>
      </c>
      <c r="D34" s="251">
        <f>SUM(D22,D25,D28,D31)</f>
        <v>1082</v>
      </c>
      <c r="E34" s="5"/>
      <c r="F34" s="5"/>
      <c r="G34" s="5"/>
      <c r="H34" s="5"/>
      <c r="I34" s="5"/>
      <c r="J34" s="5"/>
      <c r="K34" s="162" t="s">
        <v>517</v>
      </c>
      <c r="L34" s="182">
        <f ca="1">P63</f>
        <v>15</v>
      </c>
      <c r="M34" s="178">
        <f ca="1">L63</f>
        <v>96</v>
      </c>
      <c r="N34" s="130"/>
      <c r="O34" s="107"/>
      <c r="P34" s="107"/>
      <c r="Q34" s="138"/>
      <c r="R34" s="5"/>
    </row>
    <row r="35" spans="1:18" ht="35" customHeight="1" thickBot="1">
      <c r="A35" s="5"/>
      <c r="B35" s="5"/>
      <c r="C35" s="5"/>
      <c r="D35" s="5"/>
      <c r="F35" s="254"/>
      <c r="G35" s="5"/>
      <c r="H35" s="5"/>
      <c r="I35" s="5"/>
      <c r="J35" s="5"/>
      <c r="K35" s="368" t="s">
        <v>518</v>
      </c>
      <c r="L35" s="371"/>
      <c r="M35" s="372"/>
      <c r="N35" s="115"/>
      <c r="O35" s="112"/>
      <c r="P35" s="112"/>
      <c r="Q35" s="134"/>
      <c r="R35" s="5"/>
    </row>
    <row r="36" spans="1:18" ht="29" customHeight="1" thickBot="1">
      <c r="A36" s="5"/>
      <c r="B36" s="174" t="s">
        <v>519</v>
      </c>
      <c r="C36" s="5"/>
      <c r="D36" s="5"/>
      <c r="E36" s="5"/>
      <c r="F36" s="5"/>
      <c r="G36" s="5"/>
      <c r="H36" s="5"/>
      <c r="I36" s="5"/>
      <c r="J36" s="5"/>
      <c r="K36" s="388"/>
      <c r="L36" s="386"/>
      <c r="M36" s="387"/>
      <c r="N36" s="116"/>
      <c r="O36" s="110"/>
      <c r="P36" s="110"/>
      <c r="Q36" s="135"/>
      <c r="R36" s="5"/>
    </row>
    <row r="37" spans="1:18" ht="50" customHeight="1">
      <c r="A37" s="5"/>
      <c r="B37" s="188" t="s">
        <v>520</v>
      </c>
      <c r="C37" s="183">
        <f ca="1">G66</f>
        <v>133</v>
      </c>
      <c r="D37" s="179">
        <f ca="1">C66</f>
        <v>263</v>
      </c>
      <c r="E37" s="120"/>
      <c r="F37" s="121"/>
      <c r="G37" s="121"/>
      <c r="H37" s="122"/>
      <c r="I37" s="5"/>
      <c r="J37" s="5"/>
      <c r="K37" s="161" t="s">
        <v>521</v>
      </c>
      <c r="L37" s="185">
        <f ca="1">P64</f>
        <v>60</v>
      </c>
      <c r="M37" s="177">
        <f ca="1">L64</f>
        <v>60</v>
      </c>
      <c r="N37" s="117"/>
      <c r="O37" s="5"/>
      <c r="P37" s="5"/>
      <c r="Q37" s="136"/>
      <c r="R37" s="5"/>
    </row>
    <row r="38" spans="1:18" ht="35" customHeight="1">
      <c r="A38" s="5"/>
      <c r="B38" s="370" t="s">
        <v>522</v>
      </c>
      <c r="C38" s="363"/>
      <c r="D38" s="364"/>
      <c r="E38" s="115"/>
      <c r="F38" s="112"/>
      <c r="G38" s="112"/>
      <c r="H38" s="123"/>
      <c r="I38" s="5"/>
      <c r="J38" s="5"/>
      <c r="K38" s="368" t="s">
        <v>523</v>
      </c>
      <c r="L38" s="363"/>
      <c r="M38" s="364"/>
      <c r="N38" s="115"/>
      <c r="O38" s="112"/>
      <c r="P38" s="112"/>
      <c r="Q38" s="134"/>
      <c r="R38" s="5"/>
    </row>
    <row r="39" spans="1:18" ht="30" customHeight="1">
      <c r="A39" s="5"/>
      <c r="B39" s="395"/>
      <c r="C39" s="366"/>
      <c r="D39" s="367"/>
      <c r="E39" s="116"/>
      <c r="F39" s="110"/>
      <c r="G39" s="110"/>
      <c r="H39" s="124"/>
      <c r="I39" s="5"/>
      <c r="J39" s="5"/>
      <c r="K39" s="369"/>
      <c r="L39" s="366"/>
      <c r="M39" s="367"/>
      <c r="N39" s="116"/>
      <c r="O39" s="110"/>
      <c r="P39" s="110"/>
      <c r="Q39" s="135"/>
      <c r="R39" s="5"/>
    </row>
    <row r="40" spans="1:18" ht="50" customHeight="1">
      <c r="A40" s="5"/>
      <c r="B40" s="189" t="s">
        <v>524</v>
      </c>
      <c r="C40" s="181">
        <f ca="1">G67</f>
        <v>54</v>
      </c>
      <c r="D40" s="177">
        <f ca="1">C67</f>
        <v>270</v>
      </c>
      <c r="E40" s="117"/>
      <c r="F40" s="5"/>
      <c r="G40" s="5"/>
      <c r="H40" s="125"/>
      <c r="I40" s="5"/>
      <c r="J40" s="5"/>
      <c r="K40" s="163" t="s">
        <v>525</v>
      </c>
      <c r="L40" s="181">
        <f ca="1">P65</f>
        <v>0</v>
      </c>
      <c r="M40" s="177">
        <f ca="1">L65</f>
        <v>0</v>
      </c>
      <c r="N40" s="117"/>
      <c r="O40" s="5"/>
      <c r="P40" s="5"/>
      <c r="Q40" s="136"/>
      <c r="R40" s="5"/>
    </row>
    <row r="41" spans="1:18" ht="35" customHeight="1">
      <c r="A41" s="5"/>
      <c r="B41" s="370" t="s">
        <v>526</v>
      </c>
      <c r="C41" s="379"/>
      <c r="D41" s="380"/>
      <c r="E41" s="115"/>
      <c r="F41" s="112"/>
      <c r="G41" s="112"/>
      <c r="H41" s="123"/>
      <c r="I41" s="5"/>
      <c r="J41" s="5"/>
      <c r="K41" s="368" t="s">
        <v>527</v>
      </c>
      <c r="L41" s="379"/>
      <c r="M41" s="380"/>
      <c r="N41" s="115"/>
      <c r="O41" s="112"/>
      <c r="P41" s="112"/>
      <c r="Q41" s="134"/>
      <c r="R41" s="5"/>
    </row>
    <row r="42" spans="1:18" ht="30" customHeight="1">
      <c r="A42" s="5"/>
      <c r="B42" s="396"/>
      <c r="C42" s="382"/>
      <c r="D42" s="383"/>
      <c r="E42" s="116"/>
      <c r="F42" s="110"/>
      <c r="G42" s="110"/>
      <c r="H42" s="124"/>
      <c r="I42" s="5"/>
      <c r="J42" s="5"/>
      <c r="K42" s="384"/>
      <c r="L42" s="382"/>
      <c r="M42" s="383"/>
      <c r="N42" s="116"/>
      <c r="O42" s="110"/>
      <c r="P42" s="110"/>
      <c r="Q42" s="135"/>
      <c r="R42" s="5"/>
    </row>
    <row r="43" spans="1:18" ht="50" customHeight="1">
      <c r="A43" s="5"/>
      <c r="B43" s="190" t="s">
        <v>528</v>
      </c>
      <c r="C43" s="182">
        <f ca="1">G68</f>
        <v>20</v>
      </c>
      <c r="D43" s="178">
        <f ca="1">C68</f>
        <v>60</v>
      </c>
      <c r="E43" s="118"/>
      <c r="F43" s="108"/>
      <c r="G43" s="108"/>
      <c r="H43" s="126"/>
      <c r="I43" s="5"/>
      <c r="J43" s="5"/>
      <c r="K43" s="162" t="s">
        <v>529</v>
      </c>
      <c r="L43" s="182">
        <f ca="1">P66</f>
        <v>0</v>
      </c>
      <c r="M43" s="178">
        <f ca="1">L66</f>
        <v>0</v>
      </c>
      <c r="N43" s="118"/>
      <c r="O43" s="108"/>
      <c r="P43" s="108"/>
      <c r="Q43" s="137"/>
      <c r="R43" s="5"/>
    </row>
    <row r="44" spans="1:18" ht="35" customHeight="1">
      <c r="A44" s="5"/>
      <c r="B44" s="370" t="s">
        <v>530</v>
      </c>
      <c r="C44" s="371"/>
      <c r="D44" s="372"/>
      <c r="E44" s="115"/>
      <c r="F44" s="112"/>
      <c r="G44" s="112"/>
      <c r="H44" s="123"/>
      <c r="I44" s="5"/>
      <c r="J44" s="5"/>
      <c r="K44" s="368" t="s">
        <v>531</v>
      </c>
      <c r="L44" s="371"/>
      <c r="M44" s="372"/>
      <c r="N44" s="115"/>
      <c r="O44" s="112"/>
      <c r="P44" s="112"/>
      <c r="Q44" s="134"/>
      <c r="R44" s="5"/>
    </row>
    <row r="45" spans="1:18" ht="30" customHeight="1" thickBot="1">
      <c r="A45" s="5"/>
      <c r="B45" s="373"/>
      <c r="C45" s="374"/>
      <c r="D45" s="375"/>
      <c r="E45" s="127"/>
      <c r="F45" s="128"/>
      <c r="G45" s="128"/>
      <c r="H45" s="129"/>
      <c r="I45" s="5"/>
      <c r="J45" s="5"/>
      <c r="K45" s="376"/>
      <c r="L45" s="377"/>
      <c r="M45" s="378"/>
      <c r="N45" s="139"/>
      <c r="O45" s="140"/>
      <c r="P45" s="140"/>
      <c r="Q45" s="141"/>
      <c r="R45" s="5"/>
    </row>
    <row r="46" spans="1:18" ht="50" customHeight="1" thickBot="1">
      <c r="A46" s="5"/>
      <c r="B46" s="5"/>
      <c r="C46" s="186" t="s">
        <v>516</v>
      </c>
      <c r="D46" s="252">
        <f ca="1">SUM(D37,D40,D43)</f>
        <v>593</v>
      </c>
      <c r="E46" s="5"/>
      <c r="F46" s="5"/>
      <c r="G46" s="5"/>
      <c r="H46" s="5"/>
      <c r="I46" s="5"/>
      <c r="J46" s="5"/>
      <c r="K46" s="5"/>
      <c r="L46" s="186" t="s">
        <v>516</v>
      </c>
      <c r="M46" s="253">
        <f ca="1">SUM(M22,M25,M28,M31,M34,M37,M40,M43)</f>
        <v>3012</v>
      </c>
      <c r="N46" s="5"/>
      <c r="O46" s="5"/>
      <c r="P46" s="5"/>
      <c r="Q46" s="5"/>
      <c r="R46" s="5"/>
    </row>
    <row r="47" spans="1:18" ht="40" customHeight="1" thickBot="1">
      <c r="A47" s="5"/>
      <c r="B47" s="5"/>
      <c r="C47" s="5"/>
      <c r="D47" s="5"/>
      <c r="E47" s="5"/>
      <c r="G47" s="5"/>
      <c r="H47" s="5"/>
      <c r="I47" s="5"/>
      <c r="J47" s="5"/>
      <c r="K47" s="5"/>
      <c r="L47" s="5"/>
      <c r="M47" s="6"/>
      <c r="N47" s="6"/>
      <c r="O47" s="5"/>
      <c r="P47" s="186" t="s">
        <v>532</v>
      </c>
      <c r="Q47" s="186" t="s">
        <v>533</v>
      </c>
      <c r="R47" s="5"/>
    </row>
    <row r="48" spans="1:18" ht="50" customHeight="1" thickBot="1">
      <c r="A48" s="5"/>
      <c r="B48" s="5"/>
      <c r="C48" s="5"/>
      <c r="D48" s="5"/>
      <c r="E48" s="5"/>
      <c r="F48" s="5"/>
      <c r="G48" s="5"/>
      <c r="H48" s="5"/>
      <c r="I48" s="5"/>
      <c r="J48" s="5"/>
      <c r="K48" s="5"/>
      <c r="L48" s="258"/>
      <c r="M48" s="259"/>
      <c r="N48" s="259"/>
      <c r="O48" s="5"/>
      <c r="P48" s="187">
        <f ca="1">SUM(G66:G68,P59:P66)</f>
        <v>1387</v>
      </c>
      <c r="Q48" s="291">
        <f ca="1">SUM(C66:C68,L59:L66)</f>
        <v>3605</v>
      </c>
      <c r="R48" s="5"/>
    </row>
    <row r="49" spans="1:18">
      <c r="A49" s="5"/>
      <c r="B49" s="5"/>
      <c r="C49" s="5"/>
      <c r="D49" s="5"/>
      <c r="E49" s="5"/>
      <c r="F49" s="5"/>
      <c r="G49" s="5"/>
      <c r="H49" s="5"/>
      <c r="I49" s="5"/>
      <c r="J49" s="5"/>
      <c r="K49" s="5"/>
      <c r="L49" s="254"/>
      <c r="M49" s="5"/>
      <c r="N49" s="5"/>
      <c r="O49" s="5"/>
      <c r="P49" s="5"/>
      <c r="Q49" s="5"/>
      <c r="R49" s="5"/>
    </row>
    <row r="50" spans="1:18">
      <c r="A50" s="5"/>
      <c r="B50" s="5"/>
      <c r="C50" s="5"/>
      <c r="D50" s="5"/>
      <c r="E50" s="5"/>
      <c r="F50" s="5"/>
      <c r="G50" s="5"/>
      <c r="H50" s="5"/>
      <c r="I50" s="5"/>
      <c r="J50" s="5"/>
      <c r="K50" s="5"/>
      <c r="L50" s="5"/>
      <c r="M50" s="5"/>
      <c r="N50" s="5"/>
      <c r="O50" s="5"/>
      <c r="P50" s="5"/>
      <c r="Q50" s="5"/>
      <c r="R50" s="5"/>
    </row>
    <row r="51" spans="1:18">
      <c r="B51" t="s">
        <v>534</v>
      </c>
    </row>
    <row r="52" spans="1:18" ht="30" customHeight="1">
      <c r="B52" s="198" t="s">
        <v>475</v>
      </c>
      <c r="K52" s="198" t="s">
        <v>495</v>
      </c>
    </row>
    <row r="53" spans="1:18" ht="50" customHeight="1">
      <c r="B53" s="194"/>
      <c r="C53" s="75" t="s">
        <v>535</v>
      </c>
      <c r="D53" s="195">
        <v>100</v>
      </c>
      <c r="E53" s="195">
        <v>10</v>
      </c>
      <c r="K53" s="194"/>
      <c r="L53" s="75" t="s">
        <v>536</v>
      </c>
      <c r="M53" s="197">
        <v>10</v>
      </c>
      <c r="N53" s="197">
        <v>1</v>
      </c>
    </row>
    <row r="54" spans="1:18" ht="50" customHeight="1">
      <c r="B54" s="169">
        <f>B9</f>
        <v>2014</v>
      </c>
      <c r="C54" s="170">
        <f>G9</f>
        <v>160</v>
      </c>
      <c r="D54" s="61">
        <f>IF($C54/D$53&lt;1,0,ROUNDDOWN($C54/D$53,0))</f>
        <v>1</v>
      </c>
      <c r="E54" s="61">
        <f>IF($C54/E$53&lt;1,0,$C54/E$53)-10*D54</f>
        <v>6</v>
      </c>
      <c r="K54" s="169" t="s">
        <v>496</v>
      </c>
      <c r="L54" s="175">
        <f>COUNTA(【記入方法・例】③組織役員!$E$67:$E$126)</f>
        <v>26</v>
      </c>
      <c r="M54" s="61">
        <f>IF($L54/M$53&lt;1,0,ROUNDDOWN($L54/M$53,0))</f>
        <v>2</v>
      </c>
      <c r="N54" s="61">
        <f>IF($L54/N$53&lt;1,0,$L54/N$53)-10*M54</f>
        <v>6</v>
      </c>
    </row>
    <row r="55" spans="1:18" ht="50" customHeight="1">
      <c r="B55" s="169">
        <f>B10</f>
        <v>2024</v>
      </c>
      <c r="C55" s="170">
        <f>G10</f>
        <v>139</v>
      </c>
      <c r="D55" s="61">
        <f>IF($C55/D$53&lt;1,0,ROUNDDOWN($C55/D$53,0))</f>
        <v>1</v>
      </c>
      <c r="E55" s="61">
        <f>IF($C55/E$53&lt;1,0,$C55/E$53)-10*D55</f>
        <v>3.9000000000000004</v>
      </c>
      <c r="K55" s="169" t="s">
        <v>537</v>
      </c>
      <c r="L55" s="170">
        <f>SUM(【記入方法・例】③組織役員!$H$67:$H$126)</f>
        <v>38</v>
      </c>
      <c r="M55" s="61">
        <f>IF($L55/M$53&lt;1,0,ROUNDDOWN($L55/M$53,0))</f>
        <v>3</v>
      </c>
      <c r="N55" s="61">
        <f>IF($L55/N$53&lt;1,0,$L55/N$53)-10*M55</f>
        <v>8</v>
      </c>
    </row>
    <row r="56" spans="1:18" ht="49" customHeight="1"/>
    <row r="57" spans="1:18" ht="49" customHeight="1">
      <c r="B57" s="198" t="s">
        <v>500</v>
      </c>
      <c r="K57" s="198" t="s">
        <v>501</v>
      </c>
    </row>
    <row r="58" spans="1:18" ht="49" customHeight="1">
      <c r="B58" s="194"/>
      <c r="C58" s="75" t="s">
        <v>538</v>
      </c>
      <c r="D58" s="196">
        <v>500</v>
      </c>
      <c r="E58" s="196">
        <v>100</v>
      </c>
      <c r="F58" s="196">
        <v>10</v>
      </c>
      <c r="G58" s="75" t="s">
        <v>539</v>
      </c>
      <c r="K58" s="194"/>
      <c r="L58" s="75" t="s">
        <v>538</v>
      </c>
      <c r="M58" s="196">
        <v>500</v>
      </c>
      <c r="N58" s="196">
        <v>100</v>
      </c>
      <c r="O58" s="196">
        <v>10</v>
      </c>
      <c r="P58" s="75" t="s">
        <v>540</v>
      </c>
    </row>
    <row r="59" spans="1:18" ht="49" customHeight="1">
      <c r="B59" s="60" t="s">
        <v>541</v>
      </c>
      <c r="C59" s="61">
        <f>SUMIF(【記入方法・例】③組織役員!$D$72:$D$133,B59,【記入方法・例】③組織役員!$J$72:$J$133)</f>
        <v>280</v>
      </c>
      <c r="D59" s="61">
        <f>IF($C59/D$58&lt;1,0,ROUNDDOWN($C59/D$58,0))</f>
        <v>0</v>
      </c>
      <c r="E59" s="61">
        <f>IF($C59/E$58&lt;1,0,ROUNDDOWN($C59/E$58,0))-5*D59</f>
        <v>2</v>
      </c>
      <c r="F59" s="61">
        <f>IF($C59/F$58&lt;1,0,$C59/F$58)-50*D59-10*E59</f>
        <v>8</v>
      </c>
      <c r="G59" s="61">
        <f>SUMIF(【記入方法・例】③組織役員!$D$72:$D$133,B59,【記入方法・例】③組織役員!$H$72:$H$133)</f>
        <v>7</v>
      </c>
      <c r="K59" s="60" t="s">
        <v>542</v>
      </c>
      <c r="L59" s="61">
        <f ca="1">SUMIF(【記入方法・例】④共同活動!$B$12:$B$513,K59,【記入方法・例】④共同活動!$I$18:$I$513)</f>
        <v>1758</v>
      </c>
      <c r="M59" s="61">
        <f ca="1">IF($L59/M$58&lt;1,0,ROUNDDOWN($L59/M$58,0))</f>
        <v>3</v>
      </c>
      <c r="N59" s="61">
        <f ca="1">IF($L59/N$58&lt;1,0,ROUNDDOWN($L59/N$58,0))-5*M59</f>
        <v>2</v>
      </c>
      <c r="O59" s="61">
        <f ca="1">IF($L59/O$58&lt;1,0,$L59/O$58)-50*M59-10*N59</f>
        <v>5.8000000000000114</v>
      </c>
      <c r="P59" s="61">
        <f ca="1">SUMIF(【記入方法・例】④共同活動!$B$12:$B$513,K59,【記入方法・例】④共同活動!$J$18:$J$513)</f>
        <v>694</v>
      </c>
    </row>
    <row r="60" spans="1:18" ht="49" customHeight="1">
      <c r="B60" s="60" t="s">
        <v>543</v>
      </c>
      <c r="C60" s="61">
        <f>SUMIF(【記入方法・例】③組織役員!$D$72:$D$133,B60,【記入方法・例】③組織役員!$J$72:$J$133)</f>
        <v>24</v>
      </c>
      <c r="D60" s="61">
        <f>IF($C60/D$58&lt;1,0,ROUNDDOWN($C60/D$58,0))</f>
        <v>0</v>
      </c>
      <c r="E60" s="61">
        <f>IF($C60/E$58&lt;1,0,ROUNDDOWN($C60/E$58,0))-5*D60</f>
        <v>0</v>
      </c>
      <c r="F60" s="61">
        <f>IF($C60/F$58&lt;1,0,$C60/F$58)-50*D60-10*E60</f>
        <v>2.4</v>
      </c>
      <c r="G60" s="61">
        <f>SUMIF(【記入方法・例】③組織役員!$D$72:$D$133,B60,【記入方法・例】③組織役員!$H$72:$H$133)</f>
        <v>1</v>
      </c>
      <c r="K60" s="60" t="s">
        <v>544</v>
      </c>
      <c r="L60" s="61">
        <f ca="1">SUMIF(【記入方法・例】④共同活動!$B$12:$B$513,K60,【記入方法・例】④共同活動!$I$18:$I$513)</f>
        <v>348</v>
      </c>
      <c r="M60" s="61">
        <f t="shared" ref="M60:M66" ca="1" si="1">IF($L60/M$58&lt;1,0,ROUNDDOWN($L60/M$58,0))</f>
        <v>0</v>
      </c>
      <c r="N60" s="61">
        <f t="shared" ref="N60:N66" ca="1" si="2">IF($L60/N$58&lt;1,0,ROUNDDOWN($L60/N$58,0))-5*M60</f>
        <v>3</v>
      </c>
      <c r="O60" s="61">
        <f t="shared" ref="O60:O66" ca="1" si="3">IF($L60/O$58&lt;1,0,$L60/O$58)-50*M60-10*N60</f>
        <v>4.7999999999999972</v>
      </c>
      <c r="P60" s="61">
        <f ca="1">SUMIF(【記入方法・例】④共同活動!$B$12:$B$513,K60,【記入方法・例】④共同活動!$J$18:$J$513)</f>
        <v>138</v>
      </c>
    </row>
    <row r="61" spans="1:18" ht="49" customHeight="1">
      <c r="B61" s="60" t="s">
        <v>510</v>
      </c>
      <c r="C61" s="61">
        <f>SUMIF(【記入方法・例】③組織役員!$D$72:$D$133,B61,【記入方法・例】③組織役員!$J$72:$J$133)</f>
        <v>453</v>
      </c>
      <c r="D61" s="61">
        <f>IF($C61/D$58&lt;1,0,ROUNDDOWN($C61/D$58,0))</f>
        <v>0</v>
      </c>
      <c r="E61" s="61">
        <f>IF($C61/E$58&lt;1,0,ROUNDDOWN($C61/E$58,0))-5*D61</f>
        <v>4</v>
      </c>
      <c r="F61" s="61">
        <f>IF($C61/F$58&lt;1,0,$C61/F$58)-50*D61-10*E61</f>
        <v>5.2999999999999972</v>
      </c>
      <c r="G61" s="61">
        <f>SUMIF(【記入方法・例】③組織役員!$D$72:$D$133,B61,【記入方法・例】③組織役員!$H$72:$H$133)</f>
        <v>22</v>
      </c>
      <c r="K61" s="60" t="s">
        <v>511</v>
      </c>
      <c r="L61" s="61">
        <f ca="1">SUMIF(【記入方法・例】④共同活動!$B$12:$B$513,K61,【記入方法・例】④共同活動!$I$18:$I$513)</f>
        <v>234</v>
      </c>
      <c r="M61" s="61">
        <f t="shared" ca="1" si="1"/>
        <v>0</v>
      </c>
      <c r="N61" s="61">
        <f t="shared" ca="1" si="2"/>
        <v>2</v>
      </c>
      <c r="O61" s="61">
        <f t="shared" ca="1" si="3"/>
        <v>3.3999999999999986</v>
      </c>
      <c r="P61" s="61">
        <f ca="1">SUMIF(【記入方法・例】④共同活動!$B$12:$B$513,K61,【記入方法・例】④共同活動!$J$18:$J$513)</f>
        <v>72</v>
      </c>
    </row>
    <row r="62" spans="1:18" ht="49" customHeight="1">
      <c r="B62" s="60" t="s">
        <v>545</v>
      </c>
      <c r="C62" s="61">
        <f>SUMIF(【記入方法・例】③組織役員!$D$72:$D$133,B62,【記入方法・例】③組織役員!$J$72:$J$133)</f>
        <v>325</v>
      </c>
      <c r="D62" s="61">
        <f>IF($C62/D$58&lt;1,0,ROUNDDOWN($C62/D$58,0))</f>
        <v>0</v>
      </c>
      <c r="E62" s="61">
        <f>IF($C62/E$58&lt;1,0,ROUNDDOWN($C62/E$58,0))-5*D62</f>
        <v>3</v>
      </c>
      <c r="F62" s="61">
        <f>IF($C62/F$58&lt;1,0,$C62/F$58)-50*D62-10*E62</f>
        <v>2.5</v>
      </c>
      <c r="G62" s="61">
        <f>SUMIF(【記入方法・例】③組織役員!$D$72:$D$133,B62,【記入方法・例】③組織役員!$H$72:$H$133)</f>
        <v>8</v>
      </c>
      <c r="K62" s="60" t="s">
        <v>514</v>
      </c>
      <c r="L62" s="61">
        <f ca="1">SUMIF(【記入方法・例】④共同活動!$B$12:$B$513,K62,【記入方法・例】④共同活動!$I$18:$I$513)</f>
        <v>516</v>
      </c>
      <c r="M62" s="61">
        <f t="shared" ca="1" si="1"/>
        <v>1</v>
      </c>
      <c r="N62" s="61">
        <f t="shared" ca="1" si="2"/>
        <v>0</v>
      </c>
      <c r="O62" s="61">
        <f t="shared" ca="1" si="3"/>
        <v>1.6000000000000014</v>
      </c>
      <c r="P62" s="61">
        <f ca="1">SUMIF(【記入方法・例】④共同活動!$B$12:$B$513,K62,【記入方法・例】④共同活動!$J$18:$J$513)</f>
        <v>201</v>
      </c>
    </row>
    <row r="63" spans="1:18" ht="49" customHeight="1">
      <c r="C63" s="257">
        <f>SUM(C59:C62)</f>
        <v>1082</v>
      </c>
      <c r="G63" s="257">
        <f>SUM(G59:G62)</f>
        <v>38</v>
      </c>
      <c r="K63" s="60" t="s">
        <v>546</v>
      </c>
      <c r="L63" s="61">
        <f ca="1">SUMIF(【記入方法・例】④共同活動!$B$12:$B$513,K63,【記入方法・例】④共同活動!$I$18:$I$513)</f>
        <v>96</v>
      </c>
      <c r="M63" s="61">
        <f t="shared" ca="1" si="1"/>
        <v>0</v>
      </c>
      <c r="N63" s="61">
        <f t="shared" ca="1" si="2"/>
        <v>0</v>
      </c>
      <c r="O63" s="61">
        <f t="shared" ca="1" si="3"/>
        <v>9.6</v>
      </c>
      <c r="P63" s="61">
        <f ca="1">SUMIF(【記入方法・例】④共同活動!$B$12:$B$513,K63,【記入方法・例】④共同活動!$J$18:$J$513)</f>
        <v>15</v>
      </c>
    </row>
    <row r="64" spans="1:18" ht="49" customHeight="1">
      <c r="B64" s="198" t="s">
        <v>519</v>
      </c>
      <c r="C64" s="1"/>
      <c r="D64" s="168"/>
      <c r="E64" s="168"/>
      <c r="F64" s="168"/>
      <c r="K64" s="60" t="s">
        <v>521</v>
      </c>
      <c r="L64" s="61">
        <f ca="1">SUMIF(【記入方法・例】④共同活動!$B$12:$B$513,K64,【記入方法・例】④共同活動!$I$18:$I$513)</f>
        <v>60</v>
      </c>
      <c r="M64" s="61">
        <f t="shared" ca="1" si="1"/>
        <v>0</v>
      </c>
      <c r="N64" s="61">
        <f t="shared" ca="1" si="2"/>
        <v>0</v>
      </c>
      <c r="O64" s="61">
        <f t="shared" ca="1" si="3"/>
        <v>6</v>
      </c>
      <c r="P64" s="61">
        <f ca="1">SUMIF(【記入方法・例】④共同活動!$B$12:$B$513,K64,【記入方法・例】④共同活動!$J$18:$J$513)</f>
        <v>60</v>
      </c>
    </row>
    <row r="65" spans="2:16" ht="49" customHeight="1">
      <c r="B65" s="194"/>
      <c r="C65" s="75" t="s">
        <v>538</v>
      </c>
      <c r="D65" s="196">
        <v>500</v>
      </c>
      <c r="E65" s="196">
        <v>100</v>
      </c>
      <c r="F65" s="196">
        <v>10</v>
      </c>
      <c r="G65" s="75" t="s">
        <v>540</v>
      </c>
      <c r="K65" s="60" t="s">
        <v>525</v>
      </c>
      <c r="L65" s="61">
        <f ca="1">SUMIF(【記入方法・例】④共同活動!$B$12:$B$513,K65,【記入方法・例】④共同活動!$I$18:$I$513)</f>
        <v>0</v>
      </c>
      <c r="M65" s="61">
        <f t="shared" ca="1" si="1"/>
        <v>0</v>
      </c>
      <c r="N65" s="61">
        <f t="shared" ca="1" si="2"/>
        <v>0</v>
      </c>
      <c r="O65" s="61">
        <f t="shared" ca="1" si="3"/>
        <v>0</v>
      </c>
      <c r="P65" s="61">
        <f ca="1">SUMIF(【記入方法・例】④共同活動!$B$12:$B$513,K65,【記入方法・例】④共同活動!$J$18:$J$513)</f>
        <v>0</v>
      </c>
    </row>
    <row r="66" spans="2:16" ht="49" customHeight="1">
      <c r="B66" s="60" t="s">
        <v>547</v>
      </c>
      <c r="C66" s="61">
        <f ca="1">SUMIF(【記入方法・例】④共同活動!$B$12:$B$513,B66,【記入方法・例】④共同活動!$I$18:$I$513)</f>
        <v>263</v>
      </c>
      <c r="D66" s="61">
        <f ca="1">IF($C66/D$65&lt;1,0,ROUNDDOWN($C66/D$65,0))</f>
        <v>0</v>
      </c>
      <c r="E66" s="61">
        <f ca="1">IF($C66/E$65&lt;1,0,ROUNDDOWN($C66/E$65,0))-5*D66</f>
        <v>2</v>
      </c>
      <c r="F66" s="61">
        <f ca="1">IF($C66/F$65&lt;1,0,$C66/F$65)-50*D66-10*E66</f>
        <v>6.3000000000000007</v>
      </c>
      <c r="G66" s="61">
        <f ca="1">SUMIF(【記入方法・例】④共同活動!$B$12:$B$513,B66,【記入方法・例】④共同活動!$J$18:$J$513)</f>
        <v>133</v>
      </c>
      <c r="K66" s="60" t="s">
        <v>548</v>
      </c>
      <c r="L66" s="61">
        <f ca="1">SUMIF(【記入方法・例】④共同活動!$B$12:$B$513,K66,【記入方法・例】④共同活動!$I$18:$I$513)</f>
        <v>0</v>
      </c>
      <c r="M66" s="61">
        <f t="shared" ca="1" si="1"/>
        <v>0</v>
      </c>
      <c r="N66" s="61">
        <f t="shared" ca="1" si="2"/>
        <v>0</v>
      </c>
      <c r="O66" s="61">
        <f t="shared" ca="1" si="3"/>
        <v>0</v>
      </c>
      <c r="P66" s="61">
        <f ca="1">SUMIF(【記入方法・例】④共同活動!$B$12:$B$513,K66,【記入方法・例】④共同活動!$J$18:$J$513)</f>
        <v>0</v>
      </c>
    </row>
    <row r="67" spans="2:16" ht="49" customHeight="1">
      <c r="B67" s="60" t="s">
        <v>549</v>
      </c>
      <c r="C67" s="61">
        <f ca="1">SUMIF(【記入方法・例】④共同活動!$B$12:$B$513,B67,【記入方法・例】④共同活動!$I$18:$I$513)</f>
        <v>270</v>
      </c>
      <c r="D67" s="61">
        <f ca="1">IF($C67/D$65&lt;1,0,ROUNDDOWN($C67/D$65,0))</f>
        <v>0</v>
      </c>
      <c r="E67" s="61">
        <f ca="1">IF($C67/E$65&lt;1,0,ROUNDDOWN($C67/E$65,0))-5*D67</f>
        <v>2</v>
      </c>
      <c r="F67" s="61">
        <f ca="1">IF($C67/F$65&lt;1,0,$C67/F$65)-50*D67-10*E67</f>
        <v>7</v>
      </c>
      <c r="G67" s="61">
        <f ca="1">SUMIF(【記入方法・例】④共同活動!$B$12:$B$513,B67,【記入方法・例】④共同活動!$J$18:$J$513)</f>
        <v>54</v>
      </c>
      <c r="L67" s="257">
        <f ca="1">SUM(L59:L66)</f>
        <v>3012</v>
      </c>
      <c r="P67" s="257">
        <f ca="1">SUM(P59:P66)</f>
        <v>1180</v>
      </c>
    </row>
    <row r="68" spans="2:16" ht="49" customHeight="1">
      <c r="B68" s="60" t="s">
        <v>312</v>
      </c>
      <c r="C68" s="61">
        <f ca="1">SUMIF(【記入方法・例】④共同活動!$B$12:$B$513,B68,【記入方法・例】④共同活動!$I$18:$I$513)</f>
        <v>60</v>
      </c>
      <c r="D68" s="61">
        <f ca="1">IF($C68/D$65&lt;1,0,ROUNDDOWN($C68/D$65,0))</f>
        <v>0</v>
      </c>
      <c r="E68" s="61">
        <f ca="1">IF($C68/E$65&lt;1,0,ROUNDDOWN($C68/E$65,0))-5*D68</f>
        <v>0</v>
      </c>
      <c r="F68" s="61">
        <f ca="1">IF($C68/F$65&lt;1,0,$C68/F$65)-50*D68-10*E68</f>
        <v>6</v>
      </c>
      <c r="G68" s="61">
        <f ca="1">SUMIF(【記入方法・例】④共同活動!$B$12:$B$513,B68,【記入方法・例】④共同活動!$J$18:$J$513)</f>
        <v>20</v>
      </c>
    </row>
    <row r="69" spans="2:16" ht="49" customHeight="1">
      <c r="C69" s="257">
        <f ca="1">SUM(C66:C68)</f>
        <v>593</v>
      </c>
      <c r="G69" s="257">
        <f ca="1">SUM(G66:G68)</f>
        <v>207</v>
      </c>
    </row>
    <row r="70" spans="2:16" ht="49" customHeight="1"/>
    <row r="71" spans="2:16" ht="49" customHeight="1"/>
    <row r="72" spans="2:16" ht="49" customHeight="1"/>
    <row r="73" spans="2:16" ht="49" customHeight="1"/>
    <row r="74" spans="2:16" ht="49" customHeight="1"/>
    <row r="75" spans="2:16" ht="49" customHeight="1"/>
    <row r="76" spans="2:16" ht="49" customHeight="1"/>
  </sheetData>
  <mergeCells count="19">
    <mergeCell ref="B44:D45"/>
    <mergeCell ref="K44:M45"/>
    <mergeCell ref="B26:D27"/>
    <mergeCell ref="K26:M27"/>
    <mergeCell ref="B29:D30"/>
    <mergeCell ref="K29:M30"/>
    <mergeCell ref="B32:D33"/>
    <mergeCell ref="K32:M33"/>
    <mergeCell ref="K35:M36"/>
    <mergeCell ref="B38:D39"/>
    <mergeCell ref="K38:M39"/>
    <mergeCell ref="B41:D42"/>
    <mergeCell ref="K41:M42"/>
    <mergeCell ref="P8:Q8"/>
    <mergeCell ref="P9:Q9"/>
    <mergeCell ref="P10:Q10"/>
    <mergeCell ref="P11:Q11"/>
    <mergeCell ref="B23:D24"/>
    <mergeCell ref="K23:M24"/>
  </mergeCells>
  <phoneticPr fontId="1"/>
  <conditionalFormatting sqref="C11:G11 I11">
    <cfRule type="cellIs" dxfId="7" priority="1" operator="between">
      <formula>-0.5</formula>
      <formula>-1</formula>
    </cfRule>
    <cfRule type="cellIs" dxfId="6" priority="2" stopIfTrue="1" operator="between">
      <formula>-0.25</formula>
      <formula>-0.5</formula>
    </cfRule>
    <cfRule type="cellIs" dxfId="5" priority="3" stopIfTrue="1" operator="between">
      <formula>0</formula>
      <formula>-0.25</formula>
    </cfRule>
    <cfRule type="cellIs" dxfId="4" priority="4" operator="greaterThan">
      <formula>0</formula>
    </cfRule>
  </conditionalFormatting>
  <printOptions horizontalCentered="1" verticalCentered="1"/>
  <pageMargins left="0.7" right="0.7" top="0.75" bottom="0.75" header="0.3" footer="0.3"/>
  <pageSetup paperSize="8" scale="4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3FA79-38D4-6649-9135-9D0550CFE3CD}">
  <sheetPr>
    <tabColor theme="5" tint="0.59999389629810485"/>
    <pageSetUpPr fitToPage="1"/>
  </sheetPr>
  <dimension ref="A1:U76"/>
  <sheetViews>
    <sheetView tabSelected="1" view="pageBreakPreview" topLeftCell="A19" zoomScale="58" zoomScaleNormal="40" zoomScaleSheetLayoutView="100" workbookViewId="0">
      <selection activeCell="C40" sqref="C40"/>
    </sheetView>
  </sheetViews>
  <sheetFormatPr baseColWidth="10" defaultColWidth="11.140625" defaultRowHeight="20"/>
  <cols>
    <col min="1" max="1" width="4.28515625" customWidth="1"/>
    <col min="2" max="2" width="26.7109375" customWidth="1"/>
    <col min="3" max="7" width="17.140625" customWidth="1"/>
    <col min="8" max="8" width="43.28515625" customWidth="1"/>
    <col min="9" max="9" width="19" customWidth="1"/>
    <col min="10" max="10" width="3.42578125" customWidth="1"/>
    <col min="11" max="11" width="31.28515625" customWidth="1"/>
    <col min="12" max="13" width="17.140625" customWidth="1"/>
    <col min="14" max="14" width="9.28515625" customWidth="1"/>
    <col min="15" max="15" width="25.5703125" customWidth="1"/>
    <col min="16" max="16" width="23.42578125" customWidth="1"/>
    <col min="17" max="17" width="35.140625" customWidth="1"/>
    <col min="18" max="18" width="4.28515625" customWidth="1"/>
    <col min="19" max="19" width="2.7109375" customWidth="1"/>
  </cols>
  <sheetData>
    <row r="1" spans="1:21">
      <c r="A1" s="5"/>
      <c r="B1" s="5"/>
      <c r="C1" s="5"/>
      <c r="D1" s="5"/>
      <c r="E1" s="5"/>
      <c r="F1" s="5"/>
      <c r="G1" s="5"/>
      <c r="H1" s="5"/>
      <c r="I1" s="5"/>
      <c r="J1" s="5"/>
      <c r="K1" s="5"/>
      <c r="L1" s="5"/>
      <c r="M1" s="5"/>
      <c r="N1" s="5"/>
      <c r="O1" s="5"/>
      <c r="P1" s="5"/>
      <c r="Q1" s="5"/>
      <c r="R1" s="5"/>
      <c r="S1" s="5"/>
      <c r="T1" s="5"/>
      <c r="U1" s="5"/>
    </row>
    <row r="2" spans="1:21" ht="40">
      <c r="A2" s="5"/>
      <c r="B2" s="167" t="s">
        <v>550</v>
      </c>
      <c r="C2" s="5"/>
      <c r="D2" s="5"/>
      <c r="E2" s="5"/>
      <c r="F2" s="5"/>
      <c r="G2" s="5"/>
      <c r="H2" s="5"/>
      <c r="I2" s="5"/>
      <c r="J2" s="5"/>
      <c r="K2" s="5"/>
      <c r="L2" s="5"/>
      <c r="M2" s="5"/>
      <c r="N2" s="5"/>
      <c r="O2" s="5"/>
      <c r="P2" s="5"/>
      <c r="Q2" s="5"/>
      <c r="R2" s="5"/>
      <c r="S2" s="5"/>
      <c r="T2" s="65"/>
      <c r="U2" s="5" t="s">
        <v>23</v>
      </c>
    </row>
    <row r="3" spans="1:21" ht="21" thickBot="1">
      <c r="A3" s="5"/>
      <c r="B3" s="6" t="s">
        <v>58</v>
      </c>
      <c r="C3" s="6" t="s">
        <v>59</v>
      </c>
      <c r="D3" s="6" t="s">
        <v>60</v>
      </c>
      <c r="E3" s="5"/>
      <c r="F3" s="5"/>
      <c r="G3" s="5"/>
      <c r="H3" s="5"/>
      <c r="I3" s="5"/>
      <c r="J3" s="5"/>
      <c r="K3" s="5"/>
      <c r="L3" s="5"/>
      <c r="M3" s="5"/>
      <c r="N3" s="5"/>
      <c r="O3" s="5"/>
      <c r="P3" s="5"/>
      <c r="Q3" s="5"/>
      <c r="R3" s="5"/>
      <c r="S3" s="5"/>
      <c r="T3" s="5"/>
      <c r="U3" s="5"/>
    </row>
    <row r="4" spans="1:21" ht="34" thickBot="1">
      <c r="A4" s="5"/>
      <c r="B4" s="87" t="str">
        <f>IF(①ひと!$B$3=0,"",①ひと!$B$3)</f>
        <v/>
      </c>
      <c r="C4" s="87" t="str">
        <f>IF(①ひと!$C$3=0,"",①ひと!$C$3)</f>
        <v/>
      </c>
      <c r="D4" s="87" t="str">
        <f>IF(①ひと!$D$3=0,"",①ひと!$D$3)</f>
        <v/>
      </c>
      <c r="E4" s="5"/>
      <c r="F4" s="211"/>
      <c r="G4" s="5"/>
      <c r="H4" s="5"/>
      <c r="I4" s="5"/>
      <c r="J4" s="5"/>
      <c r="K4" s="5"/>
      <c r="L4" s="5"/>
      <c r="M4" s="5"/>
      <c r="N4" s="5"/>
      <c r="O4" s="5"/>
      <c r="P4" s="5"/>
      <c r="Q4" s="5"/>
      <c r="R4" s="5"/>
      <c r="S4" s="5"/>
      <c r="T4" s="5"/>
      <c r="U4" s="5"/>
    </row>
    <row r="5" spans="1:21">
      <c r="A5" s="5"/>
      <c r="B5" s="5"/>
      <c r="C5" s="5"/>
      <c r="D5" s="5"/>
      <c r="E5" s="5"/>
      <c r="F5" s="5"/>
      <c r="G5" s="5"/>
      <c r="H5" s="5"/>
      <c r="I5" s="5"/>
      <c r="J5" s="5"/>
      <c r="K5" s="5"/>
      <c r="L5" s="5"/>
      <c r="M5" s="5"/>
      <c r="O5" s="5"/>
      <c r="P5" s="5"/>
      <c r="Q5" s="5"/>
      <c r="R5" s="5"/>
    </row>
    <row r="6" spans="1:21" ht="30" customHeight="1">
      <c r="A6" s="5"/>
      <c r="B6" s="94" t="s">
        <v>475</v>
      </c>
      <c r="C6" s="142"/>
      <c r="D6" s="205"/>
      <c r="E6" s="205"/>
      <c r="F6" s="205"/>
      <c r="G6" s="205"/>
      <c r="H6" s="5"/>
      <c r="I6" s="5"/>
      <c r="J6" s="5"/>
      <c r="K6" s="94" t="s">
        <v>476</v>
      </c>
      <c r="L6" s="5"/>
      <c r="M6" s="5"/>
      <c r="N6" s="5"/>
      <c r="O6" s="94" t="s">
        <v>477</v>
      </c>
      <c r="P6" s="5"/>
      <c r="Q6" s="5"/>
      <c r="R6" s="5"/>
    </row>
    <row r="7" spans="1:21" ht="8" customHeight="1">
      <c r="A7" s="5"/>
      <c r="B7" s="5"/>
      <c r="C7" s="5"/>
      <c r="D7" s="5"/>
      <c r="E7" s="5"/>
      <c r="F7" s="5"/>
      <c r="G7" s="5"/>
      <c r="H7" s="5"/>
      <c r="I7" s="5"/>
      <c r="J7" s="5"/>
      <c r="K7" s="5"/>
      <c r="L7" s="5"/>
      <c r="M7" s="5"/>
      <c r="N7" s="5"/>
      <c r="O7" s="5"/>
      <c r="P7" s="5"/>
      <c r="Q7" s="5"/>
      <c r="R7" s="5"/>
    </row>
    <row r="8" spans="1:21" ht="60" customHeight="1">
      <c r="A8" s="5"/>
      <c r="B8" s="88" t="str">
        <f>D4</f>
        <v/>
      </c>
      <c r="C8" s="147" t="s">
        <v>478</v>
      </c>
      <c r="D8" s="147" t="s">
        <v>479</v>
      </c>
      <c r="E8" s="147" t="s">
        <v>480</v>
      </c>
      <c r="F8" s="147" t="s">
        <v>481</v>
      </c>
      <c r="G8" s="148" t="s">
        <v>42</v>
      </c>
      <c r="H8" s="148"/>
      <c r="I8" s="147" t="str">
        <f>B9&amp;"年を
100人としたら"</f>
        <v>2014年を
100人としたら</v>
      </c>
      <c r="J8" s="165"/>
      <c r="K8" s="88" t="s">
        <v>46</v>
      </c>
      <c r="L8" s="88" t="s">
        <v>482</v>
      </c>
      <c r="M8" s="88" t="s">
        <v>483</v>
      </c>
      <c r="N8" s="5"/>
      <c r="O8" s="166" t="s">
        <v>484</v>
      </c>
      <c r="P8" s="397"/>
      <c r="Q8" s="398"/>
      <c r="R8" s="5"/>
    </row>
    <row r="9" spans="1:21" ht="60" customHeight="1">
      <c r="A9" s="5"/>
      <c r="B9" s="89">
        <f>①ひと!E9</f>
        <v>2014</v>
      </c>
      <c r="C9" s="150">
        <f>①ひと!E11</f>
        <v>0</v>
      </c>
      <c r="D9" s="150">
        <f>①ひと!E12</f>
        <v>0</v>
      </c>
      <c r="E9" s="150">
        <f>①ひと!E13</f>
        <v>0</v>
      </c>
      <c r="F9" s="150">
        <f>①ひと!E14</f>
        <v>0</v>
      </c>
      <c r="G9" s="255">
        <f>SUM(C9:F9)</f>
        <v>0</v>
      </c>
      <c r="H9" s="151"/>
      <c r="I9" s="150" t="str">
        <f>IFERROR(G9/G9*100,"")</f>
        <v/>
      </c>
      <c r="J9" s="164"/>
      <c r="K9" s="213">
        <f>①ひと!F21</f>
        <v>0</v>
      </c>
      <c r="L9" s="215">
        <f>COUNTA(③組織役員!$E$60:$E$69)</f>
        <v>0</v>
      </c>
      <c r="M9" s="214">
        <f>②地理歴史・施設!D16</f>
        <v>0</v>
      </c>
      <c r="N9" s="5"/>
      <c r="O9" s="166" t="s">
        <v>486</v>
      </c>
      <c r="P9" s="397"/>
      <c r="Q9" s="398"/>
      <c r="R9" s="5"/>
    </row>
    <row r="10" spans="1:21" ht="60" customHeight="1">
      <c r="A10" s="5"/>
      <c r="B10" s="89">
        <f>①ひと!F9</f>
        <v>2024</v>
      </c>
      <c r="C10" s="150">
        <f>①ひと!F11</f>
        <v>0</v>
      </c>
      <c r="D10" s="150">
        <f>①ひと!F12</f>
        <v>0</v>
      </c>
      <c r="E10" s="150">
        <f>①ひと!F13</f>
        <v>0</v>
      </c>
      <c r="F10" s="150">
        <f>①ひと!F14</f>
        <v>0</v>
      </c>
      <c r="G10" s="255">
        <f>SUM(C10:F10)</f>
        <v>0</v>
      </c>
      <c r="H10" s="151"/>
      <c r="I10" s="150" t="str">
        <f>IFERROR(G10/G9*100,"")</f>
        <v/>
      </c>
      <c r="J10" s="164"/>
      <c r="K10" s="5"/>
      <c r="L10" s="5"/>
      <c r="M10" s="5"/>
      <c r="N10" s="5"/>
      <c r="O10" s="166" t="s">
        <v>488</v>
      </c>
      <c r="P10" s="397"/>
      <c r="Q10" s="398"/>
      <c r="R10" s="5"/>
    </row>
    <row r="11" spans="1:21" ht="60" customHeight="1">
      <c r="A11" s="5"/>
      <c r="B11" s="208" t="str">
        <f>B9&amp;"年からの
変化率"</f>
        <v>2014年からの
変化率</v>
      </c>
      <c r="C11" s="209" t="str">
        <f>IFERROR(C10/C9-1,"")</f>
        <v/>
      </c>
      <c r="D11" s="209" t="str">
        <f t="shared" ref="D11:I11" si="0">IFERROR(D10/D9-1,"")</f>
        <v/>
      </c>
      <c r="E11" s="209" t="str">
        <f t="shared" si="0"/>
        <v/>
      </c>
      <c r="F11" s="209" t="str">
        <f t="shared" si="0"/>
        <v/>
      </c>
      <c r="G11" s="256" t="str">
        <f t="shared" si="0"/>
        <v/>
      </c>
      <c r="H11" s="210"/>
      <c r="I11" s="209" t="str">
        <f t="shared" si="0"/>
        <v/>
      </c>
      <c r="J11" s="152"/>
      <c r="K11" s="5"/>
      <c r="L11" s="5"/>
      <c r="M11" s="5"/>
      <c r="N11" s="5"/>
      <c r="O11" s="166" t="s">
        <v>194</v>
      </c>
      <c r="P11" s="397"/>
      <c r="Q11" s="398"/>
      <c r="R11" s="5"/>
    </row>
    <row r="12" spans="1:21" ht="10" customHeight="1">
      <c r="A12" s="5"/>
      <c r="B12" s="149"/>
      <c r="C12" s="152"/>
      <c r="D12" s="152"/>
      <c r="E12" s="152"/>
      <c r="F12" s="152"/>
      <c r="G12" s="153"/>
      <c r="H12" s="154"/>
      <c r="I12" s="152"/>
      <c r="J12" s="152"/>
      <c r="K12" s="5"/>
      <c r="L12" s="5"/>
      <c r="M12" s="5"/>
      <c r="N12" s="5"/>
      <c r="O12" s="212"/>
      <c r="P12" s="206"/>
      <c r="Q12" s="207"/>
      <c r="R12" s="5"/>
    </row>
    <row r="13" spans="1:21" ht="30" customHeight="1">
      <c r="A13" s="5"/>
      <c r="B13" s="5"/>
      <c r="C13" s="5"/>
      <c r="D13" s="90" t="s">
        <v>491</v>
      </c>
      <c r="E13" s="91" t="s">
        <v>492</v>
      </c>
      <c r="F13" s="92" t="s">
        <v>493</v>
      </c>
      <c r="G13" s="93" t="s">
        <v>494</v>
      </c>
      <c r="H13" s="5" t="str">
        <f>"◀ "&amp;B9&amp;"年からの変化率"</f>
        <v>◀ 2014年からの変化率</v>
      </c>
      <c r="I13" s="5"/>
      <c r="J13" s="5"/>
      <c r="K13" s="5"/>
      <c r="L13" s="5"/>
      <c r="M13" s="5"/>
      <c r="N13" s="5"/>
      <c r="O13" s="5"/>
      <c r="P13" s="5"/>
      <c r="Q13" s="5"/>
      <c r="R13" s="5"/>
    </row>
    <row r="14" spans="1:21" ht="15" customHeight="1" thickBot="1">
      <c r="A14" s="5"/>
      <c r="B14" s="5"/>
      <c r="C14" s="5"/>
      <c r="D14" s="5"/>
      <c r="E14" s="5"/>
      <c r="F14" s="5"/>
      <c r="G14" s="5"/>
      <c r="H14" s="5"/>
      <c r="I14" s="5"/>
      <c r="J14" s="5"/>
      <c r="K14" s="5"/>
      <c r="L14" s="5"/>
      <c r="M14" s="5"/>
      <c r="N14" s="5"/>
      <c r="O14" s="5"/>
      <c r="P14" s="5"/>
      <c r="Q14" s="5"/>
      <c r="R14" s="5"/>
    </row>
    <row r="15" spans="1:21" ht="35" customHeight="1" thickBot="1">
      <c r="A15" s="5"/>
      <c r="B15" s="94"/>
      <c r="C15" s="5"/>
      <c r="D15" s="5"/>
      <c r="E15" s="5"/>
      <c r="F15" s="5"/>
      <c r="G15" s="5"/>
      <c r="H15" s="5"/>
      <c r="I15" s="5"/>
      <c r="J15" s="5"/>
      <c r="K15" s="172" t="s">
        <v>495</v>
      </c>
      <c r="L15" s="5"/>
      <c r="M15" s="5"/>
      <c r="N15" s="5"/>
      <c r="O15" s="5"/>
      <c r="P15" s="5"/>
      <c r="Q15" s="5"/>
      <c r="R15" s="5"/>
    </row>
    <row r="16" spans="1:21" ht="51" customHeight="1">
      <c r="A16" s="5"/>
      <c r="B16" s="5"/>
      <c r="C16" s="5"/>
      <c r="D16" s="5"/>
      <c r="E16" s="5"/>
      <c r="F16" s="5"/>
      <c r="G16" s="5"/>
      <c r="H16" s="5"/>
      <c r="I16" s="5"/>
      <c r="J16" s="5"/>
      <c r="K16" s="159" t="s">
        <v>496</v>
      </c>
      <c r="L16" s="143"/>
      <c r="M16" s="219">
        <f>L54</f>
        <v>0</v>
      </c>
      <c r="N16" s="143"/>
      <c r="O16" s="143"/>
      <c r="P16" s="143"/>
      <c r="Q16" s="144"/>
      <c r="R16" s="5"/>
    </row>
    <row r="17" spans="1:18" ht="51" customHeight="1" thickBot="1">
      <c r="A17" s="5"/>
      <c r="B17" s="5"/>
      <c r="C17" s="5"/>
      <c r="D17" s="5"/>
      <c r="E17" s="5"/>
      <c r="F17" s="6"/>
      <c r="G17" s="5"/>
      <c r="H17" s="5"/>
      <c r="I17" s="5"/>
      <c r="J17" s="5"/>
      <c r="K17" s="160" t="s">
        <v>497</v>
      </c>
      <c r="L17" s="145"/>
      <c r="M17" s="220">
        <f>L55</f>
        <v>0</v>
      </c>
      <c r="N17" s="145"/>
      <c r="O17" s="145"/>
      <c r="P17" s="145"/>
      <c r="Q17" s="146"/>
      <c r="R17" s="5"/>
    </row>
    <row r="18" spans="1:18" ht="31" customHeight="1">
      <c r="A18" s="5"/>
      <c r="B18" s="98"/>
      <c r="C18" s="99"/>
      <c r="D18" s="99"/>
      <c r="E18" s="97"/>
      <c r="F18" s="100"/>
      <c r="G18" s="5"/>
      <c r="H18" s="5"/>
      <c r="I18" s="5"/>
      <c r="J18" s="5"/>
      <c r="K18" s="5"/>
      <c r="L18" s="5"/>
      <c r="M18" s="5" t="s">
        <v>498</v>
      </c>
      <c r="N18" s="5"/>
      <c r="O18" s="5"/>
      <c r="P18" s="5"/>
      <c r="Q18" s="5"/>
      <c r="R18" s="5"/>
    </row>
    <row r="19" spans="1:18" ht="35" customHeight="1">
      <c r="A19" s="5"/>
      <c r="B19" s="94" t="s">
        <v>499</v>
      </c>
      <c r="C19" s="6"/>
      <c r="D19" s="6"/>
      <c r="E19" s="101"/>
      <c r="F19" s="100"/>
      <c r="G19" s="5"/>
      <c r="H19" s="5"/>
      <c r="I19" s="5"/>
      <c r="J19" s="5"/>
      <c r="K19" s="5"/>
      <c r="L19" s="5"/>
      <c r="M19" s="5"/>
      <c r="N19" s="5"/>
      <c r="O19" s="5"/>
      <c r="P19" s="5"/>
      <c r="Q19" s="5"/>
      <c r="R19" s="5"/>
    </row>
    <row r="20" spans="1:18" ht="21" customHeight="1" thickBot="1">
      <c r="A20" s="5"/>
      <c r="B20" s="6"/>
      <c r="C20" s="6"/>
      <c r="D20" s="6"/>
      <c r="E20" s="95"/>
      <c r="F20" s="96"/>
      <c r="G20" s="5"/>
      <c r="H20" s="5"/>
      <c r="I20" s="6"/>
      <c r="J20" s="6"/>
      <c r="K20" s="96"/>
      <c r="L20" s="5"/>
      <c r="M20" s="5"/>
      <c r="N20" s="5"/>
      <c r="O20" s="5"/>
      <c r="P20" s="5"/>
      <c r="Q20" s="5"/>
      <c r="R20" s="5"/>
    </row>
    <row r="21" spans="1:18" ht="33" customHeight="1" thickBot="1">
      <c r="A21" s="5"/>
      <c r="B21" s="173" t="s">
        <v>500</v>
      </c>
      <c r="C21" s="5"/>
      <c r="D21" s="5"/>
      <c r="E21" s="5"/>
      <c r="F21" s="5"/>
      <c r="G21" s="5"/>
      <c r="H21" s="5"/>
      <c r="I21" s="5"/>
      <c r="J21" s="5"/>
      <c r="K21" s="171" t="s">
        <v>501</v>
      </c>
      <c r="L21" s="5"/>
      <c r="M21" s="5"/>
      <c r="N21" s="5"/>
      <c r="O21" s="5"/>
      <c r="P21" s="5"/>
      <c r="Q21" s="5"/>
      <c r="R21" s="5"/>
    </row>
    <row r="22" spans="1:18" ht="50" customHeight="1">
      <c r="A22" s="5"/>
      <c r="B22" s="155" t="s">
        <v>502</v>
      </c>
      <c r="C22" s="248">
        <f>G59</f>
        <v>0</v>
      </c>
      <c r="D22" s="176">
        <f>C59</f>
        <v>0</v>
      </c>
      <c r="E22" s="114"/>
      <c r="F22" s="102"/>
      <c r="G22" s="102"/>
      <c r="H22" s="103"/>
      <c r="I22" s="5"/>
      <c r="J22" s="5"/>
      <c r="K22" s="158" t="s">
        <v>503</v>
      </c>
      <c r="L22" s="184">
        <f>P59</f>
        <v>0</v>
      </c>
      <c r="M22" s="180">
        <f>L59</f>
        <v>0</v>
      </c>
      <c r="N22" s="131"/>
      <c r="O22" s="132"/>
      <c r="P22" s="132"/>
      <c r="Q22" s="133"/>
      <c r="R22" s="5"/>
    </row>
    <row r="23" spans="1:18" ht="35" customHeight="1">
      <c r="A23" s="5"/>
      <c r="B23" s="362" t="s">
        <v>504</v>
      </c>
      <c r="C23" s="363"/>
      <c r="D23" s="364"/>
      <c r="E23" s="115"/>
      <c r="F23" s="112"/>
      <c r="G23" s="112"/>
      <c r="H23" s="113"/>
      <c r="I23" s="5"/>
      <c r="J23" s="5"/>
      <c r="K23" s="368" t="s">
        <v>505</v>
      </c>
      <c r="L23" s="363"/>
      <c r="M23" s="364"/>
      <c r="N23" s="115"/>
      <c r="O23" s="112"/>
      <c r="P23" s="112"/>
      <c r="Q23" s="134"/>
      <c r="R23" s="5"/>
    </row>
    <row r="24" spans="1:18" ht="30" customHeight="1">
      <c r="A24" s="5"/>
      <c r="B24" s="365"/>
      <c r="C24" s="366"/>
      <c r="D24" s="367"/>
      <c r="E24" s="116"/>
      <c r="F24" s="110"/>
      <c r="G24" s="110"/>
      <c r="H24" s="111"/>
      <c r="I24" s="5"/>
      <c r="J24" s="5"/>
      <c r="K24" s="369"/>
      <c r="L24" s="366"/>
      <c r="M24" s="367"/>
      <c r="N24" s="116"/>
      <c r="O24" s="110"/>
      <c r="P24" s="110"/>
      <c r="Q24" s="135"/>
      <c r="R24" s="5"/>
    </row>
    <row r="25" spans="1:18" ht="50" customHeight="1">
      <c r="A25" s="5"/>
      <c r="B25" s="156" t="s">
        <v>506</v>
      </c>
      <c r="C25" s="249">
        <f>G60</f>
        <v>0</v>
      </c>
      <c r="D25" s="177">
        <f>C60</f>
        <v>0</v>
      </c>
      <c r="E25" s="117"/>
      <c r="F25" s="5"/>
      <c r="G25" s="5"/>
      <c r="H25" s="104"/>
      <c r="I25" s="5"/>
      <c r="J25" s="5"/>
      <c r="K25" s="161" t="s">
        <v>507</v>
      </c>
      <c r="L25" s="181">
        <f>P60</f>
        <v>0</v>
      </c>
      <c r="M25" s="177">
        <f>L60</f>
        <v>0</v>
      </c>
      <c r="N25" s="117"/>
      <c r="O25" s="5"/>
      <c r="P25" s="5"/>
      <c r="Q25" s="136"/>
      <c r="R25" s="5"/>
    </row>
    <row r="26" spans="1:18" ht="35" customHeight="1">
      <c r="A26" s="5"/>
      <c r="B26" s="362" t="s">
        <v>508</v>
      </c>
      <c r="C26" s="379"/>
      <c r="D26" s="380"/>
      <c r="E26" s="115"/>
      <c r="F26" s="112"/>
      <c r="G26" s="112"/>
      <c r="H26" s="113"/>
      <c r="I26" s="5"/>
      <c r="J26" s="5"/>
      <c r="K26" s="368" t="s">
        <v>509</v>
      </c>
      <c r="L26" s="379"/>
      <c r="M26" s="380"/>
      <c r="N26" s="115"/>
      <c r="O26" s="112"/>
      <c r="P26" s="112"/>
      <c r="Q26" s="134"/>
      <c r="R26" s="5"/>
    </row>
    <row r="27" spans="1:18" ht="30" customHeight="1">
      <c r="A27" s="5"/>
      <c r="B27" s="381"/>
      <c r="C27" s="382"/>
      <c r="D27" s="383"/>
      <c r="E27" s="116"/>
      <c r="F27" s="110"/>
      <c r="G27" s="110"/>
      <c r="H27" s="111"/>
      <c r="I27" s="5"/>
      <c r="J27" s="5"/>
      <c r="K27" s="384"/>
      <c r="L27" s="382"/>
      <c r="M27" s="383"/>
      <c r="N27" s="116"/>
      <c r="O27" s="110"/>
      <c r="P27" s="110"/>
      <c r="Q27" s="135"/>
      <c r="R27" s="5"/>
    </row>
    <row r="28" spans="1:18" ht="50" customHeight="1">
      <c r="A28" s="5"/>
      <c r="B28" s="156" t="s">
        <v>510</v>
      </c>
      <c r="C28" s="249">
        <f>G61</f>
        <v>0</v>
      </c>
      <c r="D28" s="177">
        <f>C61</f>
        <v>0</v>
      </c>
      <c r="E28" s="117"/>
      <c r="F28" s="5"/>
      <c r="G28" s="5"/>
      <c r="H28" s="104"/>
      <c r="I28" s="5"/>
      <c r="J28" s="5"/>
      <c r="K28" s="161" t="s">
        <v>511</v>
      </c>
      <c r="L28" s="181">
        <f>P61</f>
        <v>0</v>
      </c>
      <c r="M28" s="177">
        <f>L61</f>
        <v>0</v>
      </c>
      <c r="N28" s="117"/>
      <c r="O28" s="5"/>
      <c r="P28" s="5"/>
      <c r="Q28" s="136"/>
      <c r="R28" s="5"/>
    </row>
    <row r="29" spans="1:18" ht="35" customHeight="1">
      <c r="A29" s="5"/>
      <c r="B29" s="362"/>
      <c r="C29" s="371"/>
      <c r="D29" s="372"/>
      <c r="E29" s="115"/>
      <c r="F29" s="112"/>
      <c r="G29" s="112"/>
      <c r="H29" s="113"/>
      <c r="I29" s="5"/>
      <c r="J29" s="5"/>
      <c r="K29" s="368" t="s">
        <v>512</v>
      </c>
      <c r="L29" s="371"/>
      <c r="M29" s="372"/>
      <c r="N29" s="115"/>
      <c r="O29" s="112"/>
      <c r="P29" s="112"/>
      <c r="Q29" s="134"/>
      <c r="R29" s="5"/>
    </row>
    <row r="30" spans="1:18" ht="30" customHeight="1">
      <c r="A30" s="5"/>
      <c r="B30" s="385"/>
      <c r="C30" s="386"/>
      <c r="D30" s="387"/>
      <c r="E30" s="116"/>
      <c r="F30" s="110"/>
      <c r="G30" s="110"/>
      <c r="H30" s="111"/>
      <c r="I30" s="5"/>
      <c r="J30" s="5"/>
      <c r="K30" s="388"/>
      <c r="L30" s="386"/>
      <c r="M30" s="387"/>
      <c r="N30" s="116"/>
      <c r="O30" s="110"/>
      <c r="P30" s="110"/>
      <c r="Q30" s="135"/>
      <c r="R30" s="5"/>
    </row>
    <row r="31" spans="1:18" ht="50" customHeight="1">
      <c r="A31" s="5"/>
      <c r="B31" s="157" t="s">
        <v>513</v>
      </c>
      <c r="C31" s="250">
        <f>G62</f>
        <v>0</v>
      </c>
      <c r="D31" s="178">
        <f>C62</f>
        <v>0</v>
      </c>
      <c r="E31" s="118"/>
      <c r="F31" s="108"/>
      <c r="G31" s="108"/>
      <c r="H31" s="109"/>
      <c r="I31" s="5"/>
      <c r="J31" s="5"/>
      <c r="K31" s="162" t="s">
        <v>514</v>
      </c>
      <c r="L31" s="182">
        <f>P62</f>
        <v>70</v>
      </c>
      <c r="M31" s="178">
        <f>L62</f>
        <v>560</v>
      </c>
      <c r="N31" s="118"/>
      <c r="O31" s="108"/>
      <c r="P31" s="108"/>
      <c r="Q31" s="137"/>
      <c r="R31" s="5"/>
    </row>
    <row r="32" spans="1:18" ht="35" customHeight="1">
      <c r="A32" s="5"/>
      <c r="B32" s="362"/>
      <c r="C32" s="371"/>
      <c r="D32" s="372"/>
      <c r="E32" s="115"/>
      <c r="F32" s="112"/>
      <c r="G32" s="112"/>
      <c r="H32" s="113"/>
      <c r="I32" s="5"/>
      <c r="J32" s="5"/>
      <c r="K32" s="368" t="s">
        <v>515</v>
      </c>
      <c r="L32" s="371"/>
      <c r="M32" s="372"/>
      <c r="N32" s="115"/>
      <c r="O32" s="112"/>
      <c r="P32" s="112"/>
      <c r="Q32" s="134"/>
      <c r="R32" s="5"/>
    </row>
    <row r="33" spans="1:18" ht="30" customHeight="1" thickBot="1">
      <c r="A33" s="5"/>
      <c r="B33" s="389"/>
      <c r="C33" s="390"/>
      <c r="D33" s="391"/>
      <c r="E33" s="119"/>
      <c r="F33" s="105"/>
      <c r="G33" s="105"/>
      <c r="H33" s="106"/>
      <c r="I33" s="5"/>
      <c r="J33" s="5"/>
      <c r="K33" s="392"/>
      <c r="L33" s="393"/>
      <c r="M33" s="394"/>
      <c r="N33" s="117"/>
      <c r="O33" s="5"/>
      <c r="P33" s="5"/>
      <c r="Q33" s="136"/>
      <c r="R33" s="5"/>
    </row>
    <row r="34" spans="1:18" ht="51" customHeight="1" thickBot="1">
      <c r="A34" s="5"/>
      <c r="B34" s="5"/>
      <c r="C34" s="186" t="s">
        <v>516</v>
      </c>
      <c r="D34" s="251">
        <f>SUM(D22,D25,D28,D31)</f>
        <v>0</v>
      </c>
      <c r="E34" s="5"/>
      <c r="F34" s="5"/>
      <c r="G34" s="5"/>
      <c r="H34" s="5"/>
      <c r="I34" s="5"/>
      <c r="J34" s="5"/>
      <c r="K34" s="162" t="s">
        <v>517</v>
      </c>
      <c r="L34" s="182">
        <f>P63</f>
        <v>0</v>
      </c>
      <c r="M34" s="178">
        <f>L63</f>
        <v>0</v>
      </c>
      <c r="N34" s="130"/>
      <c r="O34" s="107"/>
      <c r="P34" s="107"/>
      <c r="Q34" s="138"/>
      <c r="R34" s="5"/>
    </row>
    <row r="35" spans="1:18" ht="35" customHeight="1" thickBot="1">
      <c r="A35" s="5"/>
      <c r="B35" s="5"/>
      <c r="C35" s="5"/>
      <c r="D35" s="5"/>
      <c r="F35" s="254"/>
      <c r="G35" s="5"/>
      <c r="H35" s="5"/>
      <c r="I35" s="5"/>
      <c r="J35" s="5"/>
      <c r="K35" s="368" t="s">
        <v>518</v>
      </c>
      <c r="L35" s="371"/>
      <c r="M35" s="372"/>
      <c r="N35" s="115"/>
      <c r="O35" s="112"/>
      <c r="P35" s="112"/>
      <c r="Q35" s="134"/>
      <c r="R35" s="5"/>
    </row>
    <row r="36" spans="1:18" ht="29" customHeight="1" thickBot="1">
      <c r="A36" s="5"/>
      <c r="B36" s="174" t="s">
        <v>519</v>
      </c>
      <c r="C36" s="5"/>
      <c r="D36" s="5"/>
      <c r="E36" s="5"/>
      <c r="F36" s="5"/>
      <c r="G36" s="5"/>
      <c r="H36" s="5"/>
      <c r="I36" s="5"/>
      <c r="J36" s="5"/>
      <c r="K36" s="388"/>
      <c r="L36" s="386"/>
      <c r="M36" s="387"/>
      <c r="N36" s="116"/>
      <c r="O36" s="110"/>
      <c r="P36" s="110"/>
      <c r="Q36" s="135"/>
      <c r="R36" s="5"/>
    </row>
    <row r="37" spans="1:18" ht="50" customHeight="1">
      <c r="A37" s="5"/>
      <c r="B37" s="188" t="s">
        <v>520</v>
      </c>
      <c r="C37" s="183">
        <f>G66</f>
        <v>0</v>
      </c>
      <c r="D37" s="179">
        <f>C66</f>
        <v>0</v>
      </c>
      <c r="E37" s="120"/>
      <c r="F37" s="121"/>
      <c r="G37" s="121"/>
      <c r="H37" s="122"/>
      <c r="I37" s="5"/>
      <c r="J37" s="5"/>
      <c r="K37" s="161" t="s">
        <v>521</v>
      </c>
      <c r="L37" s="185">
        <f>P64</f>
        <v>0</v>
      </c>
      <c r="M37" s="177">
        <f>L64</f>
        <v>0</v>
      </c>
      <c r="N37" s="117"/>
      <c r="O37" s="5"/>
      <c r="P37" s="5"/>
      <c r="Q37" s="136"/>
      <c r="R37" s="5"/>
    </row>
    <row r="38" spans="1:18" ht="35" customHeight="1">
      <c r="A38" s="5"/>
      <c r="B38" s="370" t="s">
        <v>522</v>
      </c>
      <c r="C38" s="363"/>
      <c r="D38" s="364"/>
      <c r="E38" s="115"/>
      <c r="F38" s="112"/>
      <c r="G38" s="112"/>
      <c r="H38" s="123"/>
      <c r="I38" s="5"/>
      <c r="J38" s="5"/>
      <c r="K38" s="368" t="s">
        <v>523</v>
      </c>
      <c r="L38" s="363"/>
      <c r="M38" s="364"/>
      <c r="N38" s="115"/>
      <c r="O38" s="112"/>
      <c r="P38" s="112"/>
      <c r="Q38" s="134"/>
      <c r="R38" s="5"/>
    </row>
    <row r="39" spans="1:18" ht="30" customHeight="1">
      <c r="A39" s="5"/>
      <c r="B39" s="395"/>
      <c r="C39" s="366"/>
      <c r="D39" s="367"/>
      <c r="E39" s="116"/>
      <c r="F39" s="110"/>
      <c r="G39" s="110"/>
      <c r="H39" s="124"/>
      <c r="I39" s="5"/>
      <c r="J39" s="5"/>
      <c r="K39" s="369"/>
      <c r="L39" s="366"/>
      <c r="M39" s="367"/>
      <c r="N39" s="116"/>
      <c r="O39" s="110"/>
      <c r="P39" s="110"/>
      <c r="Q39" s="135"/>
      <c r="R39" s="5"/>
    </row>
    <row r="40" spans="1:18" ht="50" customHeight="1">
      <c r="A40" s="5"/>
      <c r="B40" s="189" t="s">
        <v>524</v>
      </c>
      <c r="C40" s="181">
        <f>G67</f>
        <v>0</v>
      </c>
      <c r="D40" s="177">
        <f>C67</f>
        <v>0</v>
      </c>
      <c r="E40" s="117"/>
      <c r="F40" s="5"/>
      <c r="G40" s="5"/>
      <c r="H40" s="125"/>
      <c r="I40" s="5"/>
      <c r="J40" s="5"/>
      <c r="K40" s="163" t="s">
        <v>525</v>
      </c>
      <c r="L40" s="181">
        <f>P65</f>
        <v>0</v>
      </c>
      <c r="M40" s="177">
        <f>L65</f>
        <v>0</v>
      </c>
      <c r="N40" s="117"/>
      <c r="O40" s="5"/>
      <c r="P40" s="5"/>
      <c r="Q40" s="136"/>
      <c r="R40" s="5"/>
    </row>
    <row r="41" spans="1:18" ht="35" customHeight="1">
      <c r="A41" s="5"/>
      <c r="B41" s="370" t="s">
        <v>526</v>
      </c>
      <c r="C41" s="379"/>
      <c r="D41" s="380"/>
      <c r="E41" s="115"/>
      <c r="F41" s="112"/>
      <c r="G41" s="112"/>
      <c r="H41" s="123"/>
      <c r="I41" s="5"/>
      <c r="J41" s="5"/>
      <c r="K41" s="368" t="s">
        <v>527</v>
      </c>
      <c r="L41" s="379"/>
      <c r="M41" s="380"/>
      <c r="N41" s="115"/>
      <c r="O41" s="112"/>
      <c r="P41" s="112"/>
      <c r="Q41" s="134"/>
      <c r="R41" s="5"/>
    </row>
    <row r="42" spans="1:18" ht="30" customHeight="1">
      <c r="A42" s="5"/>
      <c r="B42" s="396"/>
      <c r="C42" s="382"/>
      <c r="D42" s="383"/>
      <c r="E42" s="116"/>
      <c r="F42" s="110"/>
      <c r="G42" s="110"/>
      <c r="H42" s="124"/>
      <c r="I42" s="5"/>
      <c r="J42" s="5"/>
      <c r="K42" s="384"/>
      <c r="L42" s="382"/>
      <c r="M42" s="383"/>
      <c r="N42" s="116"/>
      <c r="O42" s="110"/>
      <c r="P42" s="110"/>
      <c r="Q42" s="135"/>
      <c r="R42" s="5"/>
    </row>
    <row r="43" spans="1:18" ht="50" customHeight="1">
      <c r="A43" s="5"/>
      <c r="B43" s="190" t="s">
        <v>528</v>
      </c>
      <c r="C43" s="182">
        <f>G68</f>
        <v>0</v>
      </c>
      <c r="D43" s="178">
        <f>C68</f>
        <v>0</v>
      </c>
      <c r="E43" s="118"/>
      <c r="F43" s="108"/>
      <c r="G43" s="108"/>
      <c r="H43" s="126"/>
      <c r="I43" s="5"/>
      <c r="J43" s="5"/>
      <c r="K43" s="162" t="s">
        <v>529</v>
      </c>
      <c r="L43" s="182">
        <f>P66</f>
        <v>0</v>
      </c>
      <c r="M43" s="178">
        <f>L66</f>
        <v>0</v>
      </c>
      <c r="N43" s="118"/>
      <c r="O43" s="108"/>
      <c r="P43" s="108"/>
      <c r="Q43" s="137"/>
      <c r="R43" s="5"/>
    </row>
    <row r="44" spans="1:18" ht="35" customHeight="1">
      <c r="A44" s="5"/>
      <c r="B44" s="370" t="s">
        <v>530</v>
      </c>
      <c r="C44" s="371"/>
      <c r="D44" s="372"/>
      <c r="E44" s="115"/>
      <c r="F44" s="112"/>
      <c r="G44" s="112"/>
      <c r="H44" s="123"/>
      <c r="I44" s="5"/>
      <c r="J44" s="5"/>
      <c r="K44" s="368" t="s">
        <v>531</v>
      </c>
      <c r="L44" s="371"/>
      <c r="M44" s="372"/>
      <c r="N44" s="115"/>
      <c r="O44" s="112"/>
      <c r="P44" s="112"/>
      <c r="Q44" s="134"/>
      <c r="R44" s="5"/>
    </row>
    <row r="45" spans="1:18" ht="30" customHeight="1" thickBot="1">
      <c r="A45" s="5"/>
      <c r="B45" s="373"/>
      <c r="C45" s="374"/>
      <c r="D45" s="375"/>
      <c r="E45" s="127"/>
      <c r="F45" s="128"/>
      <c r="G45" s="128"/>
      <c r="H45" s="129"/>
      <c r="I45" s="5"/>
      <c r="J45" s="5"/>
      <c r="K45" s="376"/>
      <c r="L45" s="377"/>
      <c r="M45" s="378"/>
      <c r="N45" s="139"/>
      <c r="O45" s="140"/>
      <c r="P45" s="140"/>
      <c r="Q45" s="141"/>
      <c r="R45" s="5"/>
    </row>
    <row r="46" spans="1:18" ht="50" customHeight="1" thickBot="1">
      <c r="A46" s="5"/>
      <c r="B46" s="5"/>
      <c r="C46" s="186" t="s">
        <v>516</v>
      </c>
      <c r="D46" s="252">
        <f>SUM(D37,D40,D43)</f>
        <v>0</v>
      </c>
      <c r="E46" s="5"/>
      <c r="F46" s="5"/>
      <c r="G46" s="5"/>
      <c r="H46" s="5"/>
      <c r="I46" s="5"/>
      <c r="J46" s="5"/>
      <c r="K46" s="5"/>
      <c r="L46" s="186" t="s">
        <v>516</v>
      </c>
      <c r="M46" s="253">
        <f>SUM(M22,M25,M28,M31,M34,M37,M40,M43)</f>
        <v>560</v>
      </c>
      <c r="N46" s="5"/>
      <c r="O46" s="5"/>
      <c r="P46" s="5"/>
      <c r="Q46" s="5"/>
      <c r="R46" s="5"/>
    </row>
    <row r="47" spans="1:18" ht="40" customHeight="1" thickBot="1">
      <c r="A47" s="5"/>
      <c r="B47" s="5"/>
      <c r="C47" s="5"/>
      <c r="D47" s="5"/>
      <c r="E47" s="5"/>
      <c r="G47" s="5"/>
      <c r="H47" s="5"/>
      <c r="I47" s="5"/>
      <c r="J47" s="5"/>
      <c r="K47" s="5"/>
      <c r="L47" s="5"/>
      <c r="M47" s="6"/>
      <c r="N47" s="6"/>
      <c r="O47" s="5"/>
      <c r="P47" s="186" t="s">
        <v>532</v>
      </c>
      <c r="Q47" s="186" t="s">
        <v>533</v>
      </c>
      <c r="R47" s="5"/>
    </row>
    <row r="48" spans="1:18" ht="50" customHeight="1" thickBot="1">
      <c r="A48" s="5"/>
      <c r="B48" s="5"/>
      <c r="C48" s="5"/>
      <c r="D48" s="5"/>
      <c r="E48" s="5"/>
      <c r="F48" s="5"/>
      <c r="G48" s="5"/>
      <c r="H48" s="5"/>
      <c r="I48" s="5"/>
      <c r="J48" s="5"/>
      <c r="K48" s="5"/>
      <c r="L48" s="258"/>
      <c r="M48" s="259"/>
      <c r="N48" s="259"/>
      <c r="O48" s="5"/>
      <c r="P48" s="187">
        <f>SUM(G66:G68,P59:P66)</f>
        <v>70</v>
      </c>
      <c r="Q48" s="291">
        <f>SUM(C66:C68,L59:L66)</f>
        <v>560</v>
      </c>
      <c r="R48" s="5"/>
    </row>
    <row r="49" spans="1:19">
      <c r="A49" s="5"/>
      <c r="B49" s="5"/>
      <c r="C49" s="5"/>
      <c r="D49" s="5"/>
      <c r="E49" s="5"/>
      <c r="F49" s="5"/>
      <c r="G49" s="5"/>
      <c r="H49" s="5"/>
      <c r="I49" s="5"/>
      <c r="J49" s="5"/>
      <c r="K49" s="5"/>
      <c r="L49" s="254"/>
      <c r="M49" s="5"/>
      <c r="N49" s="5"/>
      <c r="O49" s="5"/>
      <c r="P49" s="5" t="s">
        <v>551</v>
      </c>
      <c r="Q49" s="5"/>
      <c r="S49" s="5"/>
    </row>
    <row r="50" spans="1:19">
      <c r="A50" s="5"/>
      <c r="B50" s="5"/>
      <c r="C50" s="5"/>
      <c r="D50" s="5"/>
      <c r="E50" s="5"/>
      <c r="F50" s="5"/>
      <c r="G50" s="5"/>
      <c r="H50" s="5"/>
      <c r="I50" s="5"/>
      <c r="J50" s="5"/>
      <c r="K50" s="5"/>
      <c r="L50" s="5"/>
      <c r="M50" s="5"/>
      <c r="N50" s="5"/>
      <c r="O50" s="5"/>
      <c r="P50" s="5"/>
      <c r="Q50" s="5"/>
      <c r="R50" s="5"/>
    </row>
    <row r="51" spans="1:19">
      <c r="B51" t="s">
        <v>534</v>
      </c>
    </row>
    <row r="52" spans="1:19" ht="30" customHeight="1">
      <c r="B52" s="198" t="s">
        <v>475</v>
      </c>
      <c r="K52" s="198" t="s">
        <v>495</v>
      </c>
    </row>
    <row r="53" spans="1:19" ht="50" customHeight="1">
      <c r="B53" s="194"/>
      <c r="C53" s="75" t="s">
        <v>535</v>
      </c>
      <c r="D53" s="195">
        <v>100</v>
      </c>
      <c r="E53" s="195">
        <v>10</v>
      </c>
      <c r="K53" s="194"/>
      <c r="L53" s="75" t="s">
        <v>536</v>
      </c>
      <c r="M53" s="197">
        <v>10</v>
      </c>
      <c r="N53" s="197">
        <v>1</v>
      </c>
    </row>
    <row r="54" spans="1:19" ht="50" customHeight="1">
      <c r="B54" s="169">
        <f>B9</f>
        <v>2014</v>
      </c>
      <c r="C54" s="170">
        <f>G9</f>
        <v>0</v>
      </c>
      <c r="D54" s="61">
        <f>IF($C54/D$53&lt;1,0,ROUNDDOWN($C54/D$53,0))</f>
        <v>0</v>
      </c>
      <c r="E54" s="61">
        <f>IF($C54/E$53&lt;1,0,$C54/E$53)-10*D54</f>
        <v>0</v>
      </c>
      <c r="K54" s="169" t="s">
        <v>496</v>
      </c>
      <c r="L54" s="175">
        <f>COUNTA(③組織役員!$E$72:$E$133)</f>
        <v>0</v>
      </c>
      <c r="M54" s="61">
        <f>IF($L54/M$53&lt;1,0,ROUNDDOWN($L54/M$53,0))</f>
        <v>0</v>
      </c>
      <c r="N54" s="61">
        <f>IF($L54/N$53&lt;1,0,$L54/N$53)-10*M54</f>
        <v>0</v>
      </c>
    </row>
    <row r="55" spans="1:19" ht="50" customHeight="1">
      <c r="B55" s="169">
        <f>B10</f>
        <v>2024</v>
      </c>
      <c r="C55" s="170">
        <f>G10</f>
        <v>0</v>
      </c>
      <c r="D55" s="61">
        <f>IF($C55/D$53&lt;1,0,ROUNDDOWN($C55/D$53,0))</f>
        <v>0</v>
      </c>
      <c r="E55" s="61">
        <f>IF($C55/E$53&lt;1,0,$C55/E$53)-10*D55</f>
        <v>0</v>
      </c>
      <c r="K55" s="169" t="s">
        <v>537</v>
      </c>
      <c r="L55" s="170">
        <f>SUM(③組織役員!$H$72:$H$133)</f>
        <v>0</v>
      </c>
      <c r="M55" s="61">
        <f>IF($L55/M$53&lt;1,0,ROUNDDOWN($L55/M$53,0))</f>
        <v>0</v>
      </c>
      <c r="N55" s="61">
        <f>IF($L55/N$53&lt;1,0,$L55/N$53)-10*M55</f>
        <v>0</v>
      </c>
    </row>
    <row r="56" spans="1:19" ht="49" customHeight="1"/>
    <row r="57" spans="1:19" ht="49" customHeight="1">
      <c r="B57" s="198" t="s">
        <v>500</v>
      </c>
      <c r="K57" s="198" t="s">
        <v>501</v>
      </c>
    </row>
    <row r="58" spans="1:19" ht="49" customHeight="1">
      <c r="B58" s="194"/>
      <c r="C58" s="75" t="s">
        <v>538</v>
      </c>
      <c r="D58" s="196">
        <v>500</v>
      </c>
      <c r="E58" s="196">
        <v>100</v>
      </c>
      <c r="F58" s="196">
        <v>10</v>
      </c>
      <c r="G58" s="75" t="s">
        <v>539</v>
      </c>
      <c r="K58" s="194"/>
      <c r="L58" s="75" t="s">
        <v>538</v>
      </c>
      <c r="M58" s="196">
        <v>500</v>
      </c>
      <c r="N58" s="196">
        <v>100</v>
      </c>
      <c r="O58" s="196">
        <v>10</v>
      </c>
      <c r="P58" s="75" t="s">
        <v>540</v>
      </c>
    </row>
    <row r="59" spans="1:19" ht="49" customHeight="1">
      <c r="B59" s="60" t="s">
        <v>541</v>
      </c>
      <c r="C59" s="61">
        <f>SUMIF(③組織役員!$D$72:$D$133,B59,③組織役員!$J$72:$J$133)</f>
        <v>0</v>
      </c>
      <c r="D59" s="61">
        <f>IF($C59/D$58&lt;1,0,ROUNDDOWN($C59/D$58,0))</f>
        <v>0</v>
      </c>
      <c r="E59" s="61">
        <f>IF($C59/E$58&lt;1,0,ROUNDDOWN($C59/E$58,0))-5*D59</f>
        <v>0</v>
      </c>
      <c r="F59" s="61">
        <f>IF($C59/F$58&lt;1,0,$C59/F$58)-50*D59-10*E59</f>
        <v>0</v>
      </c>
      <c r="G59" s="61">
        <f>SUMIF(③組織役員!$D$72:$D$133,B59,③組織役員!$H$72:$H$133)</f>
        <v>0</v>
      </c>
      <c r="K59" s="60" t="s">
        <v>542</v>
      </c>
      <c r="L59" s="61">
        <f>SUMIF(④共同活動!$B$12:$B$511,K59,④共同活動!$I$12:$I$511)</f>
        <v>0</v>
      </c>
      <c r="M59" s="61">
        <f>IF($L59/M$58&lt;1,0,ROUNDDOWN($L59/M$58,0))</f>
        <v>0</v>
      </c>
      <c r="N59" s="61">
        <f>IF($L59/N$58&lt;1,0,ROUNDDOWN($L59/N$58,0))-5*M59</f>
        <v>0</v>
      </c>
      <c r="O59" s="61">
        <f>IF($L59/O$58&lt;1,0,$L59/O$58)-50*M59-10*N59</f>
        <v>0</v>
      </c>
      <c r="P59" s="61">
        <f>SUMIF(④共同活動!$B$12:$B$511,K59,④共同活動!$J$12:$J$511)</f>
        <v>0</v>
      </c>
    </row>
    <row r="60" spans="1:19" ht="49" customHeight="1">
      <c r="B60" s="60" t="s">
        <v>543</v>
      </c>
      <c r="C60" s="61">
        <f>SUMIF(③組織役員!$D$72:$D$133,B60,③組織役員!$J$72:$J$133)</f>
        <v>0</v>
      </c>
      <c r="D60" s="61">
        <f>IF($C60/D$58&lt;1,0,ROUNDDOWN($C60/D$58,0))</f>
        <v>0</v>
      </c>
      <c r="E60" s="61">
        <f>IF($C60/E$58&lt;1,0,ROUNDDOWN($C60/E$58,0))-5*D60</f>
        <v>0</v>
      </c>
      <c r="F60" s="61">
        <f>IF($C60/F$58&lt;1,0,$C60/F$58)-50*D60-10*E60</f>
        <v>0</v>
      </c>
      <c r="G60" s="61">
        <f>SUMIF(③組織役員!$D$72:$D$133,B60,③組織役員!$H$72:$H$133)</f>
        <v>0</v>
      </c>
      <c r="K60" s="60" t="s">
        <v>544</v>
      </c>
      <c r="L60" s="61">
        <f>SUMIF(④共同活動!$B$12:$B$511,K60,④共同活動!$I$12:$I$511)</f>
        <v>0</v>
      </c>
      <c r="M60" s="61">
        <f t="shared" ref="M60:M66" si="1">IF($L60/M$58&lt;1,0,ROUNDDOWN($L60/M$58,0))</f>
        <v>0</v>
      </c>
      <c r="N60" s="61">
        <f t="shared" ref="N60:N66" si="2">IF($L60/N$58&lt;1,0,ROUNDDOWN($L60/N$58,0))-5*M60</f>
        <v>0</v>
      </c>
      <c r="O60" s="61">
        <f t="shared" ref="O60:O66" si="3">IF($L60/O$58&lt;1,0,$L60/O$58)-50*M60-10*N60</f>
        <v>0</v>
      </c>
      <c r="P60" s="61">
        <f>SUMIF(④共同活動!$B$12:$B$511,K60,④共同活動!$J$12:$J$511)</f>
        <v>0</v>
      </c>
    </row>
    <row r="61" spans="1:19" ht="49" customHeight="1">
      <c r="B61" s="60" t="s">
        <v>510</v>
      </c>
      <c r="C61" s="61">
        <f>SUMIF(③組織役員!$D$72:$D$133,B61,③組織役員!$J$72:$J$133)</f>
        <v>0</v>
      </c>
      <c r="D61" s="61">
        <f>IF($C61/D$58&lt;1,0,ROUNDDOWN($C61/D$58,0))</f>
        <v>0</v>
      </c>
      <c r="E61" s="61">
        <f>IF($C61/E$58&lt;1,0,ROUNDDOWN($C61/E$58,0))-5*D61</f>
        <v>0</v>
      </c>
      <c r="F61" s="61">
        <f>IF($C61/F$58&lt;1,0,$C61/F$58)-50*D61-10*E61</f>
        <v>0</v>
      </c>
      <c r="G61" s="61">
        <f>SUMIF(③組織役員!$D$72:$D$133,B61,③組織役員!$H$72:$H$133)</f>
        <v>0</v>
      </c>
      <c r="K61" s="60" t="s">
        <v>511</v>
      </c>
      <c r="L61" s="61">
        <f>SUMIF(④共同活動!$B$12:$B$511,K61,④共同活動!$I$12:$I$511)</f>
        <v>0</v>
      </c>
      <c r="M61" s="61">
        <f t="shared" si="1"/>
        <v>0</v>
      </c>
      <c r="N61" s="61">
        <f t="shared" si="2"/>
        <v>0</v>
      </c>
      <c r="O61" s="61">
        <f t="shared" si="3"/>
        <v>0</v>
      </c>
      <c r="P61" s="61">
        <f>SUMIF(④共同活動!$B$12:$B$511,K61,④共同活動!$J$12:$J$511)</f>
        <v>0</v>
      </c>
    </row>
    <row r="62" spans="1:19" ht="49" customHeight="1">
      <c r="B62" s="60" t="s">
        <v>545</v>
      </c>
      <c r="C62" s="61">
        <f>SUMIF(③組織役員!$D$72:$D$133,B62,③組織役員!$J$72:$J$133)</f>
        <v>0</v>
      </c>
      <c r="D62" s="61">
        <f>IF($C62/D$58&lt;1,0,ROUNDDOWN($C62/D$58,0))</f>
        <v>0</v>
      </c>
      <c r="E62" s="61">
        <f>IF($C62/E$58&lt;1,0,ROUNDDOWN($C62/E$58,0))-5*D62</f>
        <v>0</v>
      </c>
      <c r="F62" s="61">
        <f>IF($C62/F$58&lt;1,0,$C62/F$58)-50*D62-10*E62</f>
        <v>0</v>
      </c>
      <c r="G62" s="61">
        <f>SUMIF(③組織役員!$D$72:$D$133,B62,③組織役員!$H$72:$H$133)</f>
        <v>0</v>
      </c>
      <c r="K62" s="60" t="s">
        <v>514</v>
      </c>
      <c r="L62" s="61">
        <f>SUMIF(④共同活動!$B$12:$B$511,K62,④共同活動!$I$12:$I$511)</f>
        <v>560</v>
      </c>
      <c r="M62" s="61">
        <f t="shared" si="1"/>
        <v>1</v>
      </c>
      <c r="N62" s="61">
        <f t="shared" si="2"/>
        <v>0</v>
      </c>
      <c r="O62" s="61">
        <f t="shared" si="3"/>
        <v>6</v>
      </c>
      <c r="P62" s="61">
        <f>SUMIF(④共同活動!$B$12:$B$511,K62,④共同活動!$J$12:$J$511)</f>
        <v>70</v>
      </c>
    </row>
    <row r="63" spans="1:19" ht="49" customHeight="1">
      <c r="C63" s="257">
        <f>SUM(C59:C62)</f>
        <v>0</v>
      </c>
      <c r="G63" s="257">
        <f>SUM(G59:G62)</f>
        <v>0</v>
      </c>
      <c r="K63" s="60" t="s">
        <v>546</v>
      </c>
      <c r="L63" s="61">
        <f>SUMIF(④共同活動!$B$12:$B$511,K63,④共同活動!$I$12:$I$511)</f>
        <v>0</v>
      </c>
      <c r="M63" s="61">
        <f t="shared" si="1"/>
        <v>0</v>
      </c>
      <c r="N63" s="61">
        <f t="shared" si="2"/>
        <v>0</v>
      </c>
      <c r="O63" s="61">
        <f t="shared" si="3"/>
        <v>0</v>
      </c>
      <c r="P63" s="61">
        <f>SUMIF(④共同活動!$B$12:$B$511,K63,④共同活動!$J$12:$J$511)</f>
        <v>0</v>
      </c>
    </row>
    <row r="64" spans="1:19" ht="49" customHeight="1">
      <c r="B64" s="198" t="s">
        <v>519</v>
      </c>
      <c r="C64" s="1"/>
      <c r="D64" s="168"/>
      <c r="E64" s="168"/>
      <c r="F64" s="168"/>
      <c r="K64" s="60" t="s">
        <v>521</v>
      </c>
      <c r="L64" s="61">
        <f>SUMIF(④共同活動!$B$12:$B$511,K64,④共同活動!$I$12:$I$511)</f>
        <v>0</v>
      </c>
      <c r="M64" s="61">
        <f t="shared" si="1"/>
        <v>0</v>
      </c>
      <c r="N64" s="61">
        <f t="shared" si="2"/>
        <v>0</v>
      </c>
      <c r="O64" s="61">
        <f t="shared" si="3"/>
        <v>0</v>
      </c>
      <c r="P64" s="61">
        <f>SUMIF(④共同活動!$B$12:$B$511,K64,④共同活動!$J$12:$J$511)</f>
        <v>0</v>
      </c>
    </row>
    <row r="65" spans="2:16" ht="49" customHeight="1">
      <c r="B65" s="194"/>
      <c r="C65" s="75" t="s">
        <v>538</v>
      </c>
      <c r="D65" s="196">
        <v>500</v>
      </c>
      <c r="E65" s="196">
        <v>100</v>
      </c>
      <c r="F65" s="196">
        <v>10</v>
      </c>
      <c r="G65" s="75" t="s">
        <v>540</v>
      </c>
      <c r="K65" s="60" t="s">
        <v>525</v>
      </c>
      <c r="L65" s="61">
        <f>SUMIF(④共同活動!$B$12:$B$511,K65,④共同活動!$I$12:$I$511)</f>
        <v>0</v>
      </c>
      <c r="M65" s="61">
        <f t="shared" si="1"/>
        <v>0</v>
      </c>
      <c r="N65" s="61">
        <f t="shared" si="2"/>
        <v>0</v>
      </c>
      <c r="O65" s="61">
        <f t="shared" si="3"/>
        <v>0</v>
      </c>
      <c r="P65" s="61">
        <f>SUMIF(④共同活動!$B$12:$B$511,K65,④共同活動!$J$12:$J$511)</f>
        <v>0</v>
      </c>
    </row>
    <row r="66" spans="2:16" ht="49" customHeight="1">
      <c r="B66" s="60" t="s">
        <v>547</v>
      </c>
      <c r="C66" s="61">
        <f>SUMIF(④共同活動!$B$12:$B$511,B66,④共同活動!$I$12:$I$511)</f>
        <v>0</v>
      </c>
      <c r="D66" s="61">
        <f>IF($C66/D$65&lt;1,0,ROUNDDOWN($C66/D$65,0))</f>
        <v>0</v>
      </c>
      <c r="E66" s="61">
        <f>IF($C66/E$65&lt;1,0,ROUNDDOWN($C66/E$65,0))-5*D66</f>
        <v>0</v>
      </c>
      <c r="F66" s="61">
        <f>IF($C66/F$65&lt;1,0,$C66/F$65)-50*D66-10*E66</f>
        <v>0</v>
      </c>
      <c r="G66" s="61">
        <f>SUMIF(④共同活動!$B$12:$B$511,B66,④共同活動!$J$12:$J$511)</f>
        <v>0</v>
      </c>
      <c r="K66" s="60" t="s">
        <v>548</v>
      </c>
      <c r="L66" s="61">
        <f>SUMIF(④共同活動!$B$12:$B$511,K66,④共同活動!$I$12:$I$511)</f>
        <v>0</v>
      </c>
      <c r="M66" s="61">
        <f t="shared" si="1"/>
        <v>0</v>
      </c>
      <c r="N66" s="61">
        <f t="shared" si="2"/>
        <v>0</v>
      </c>
      <c r="O66" s="61">
        <f t="shared" si="3"/>
        <v>0</v>
      </c>
      <c r="P66" s="61">
        <f>SUMIF(④共同活動!$B$12:$B$511,K66,④共同活動!$J$12:$J$511)</f>
        <v>0</v>
      </c>
    </row>
    <row r="67" spans="2:16" ht="49" customHeight="1">
      <c r="B67" s="60" t="s">
        <v>549</v>
      </c>
      <c r="C67" s="61">
        <f>SUMIF(④共同活動!$B$12:$B$511,B67,④共同活動!$I$12:$I$511)</f>
        <v>0</v>
      </c>
      <c r="D67" s="61">
        <f>IF($C67/D$65&lt;1,0,ROUNDDOWN($C67/D$65,0))</f>
        <v>0</v>
      </c>
      <c r="E67" s="61">
        <f>IF($C67/E$65&lt;1,0,ROUNDDOWN($C67/E$65,0))-5*D67</f>
        <v>0</v>
      </c>
      <c r="F67" s="61">
        <f>IF($C67/F$65&lt;1,0,$C67/F$65)-50*D67-10*E67</f>
        <v>0</v>
      </c>
      <c r="G67" s="61">
        <f>SUMIF(④共同活動!$B$12:$B$511,B67,④共同活動!$J$12:$J$511)</f>
        <v>0</v>
      </c>
      <c r="L67" s="257">
        <f>SUM(L59:L66)</f>
        <v>560</v>
      </c>
      <c r="P67" s="257">
        <f>SUM(P59:P66)</f>
        <v>70</v>
      </c>
    </row>
    <row r="68" spans="2:16" ht="49" customHeight="1">
      <c r="B68" s="60" t="s">
        <v>312</v>
      </c>
      <c r="C68" s="61">
        <f>SUMIF(④共同活動!$B$12:$B$511,B68,④共同活動!$I$12:$I$511)</f>
        <v>0</v>
      </c>
      <c r="D68" s="61">
        <f>IF($C68/D$65&lt;1,0,ROUNDDOWN($C68/D$65,0))</f>
        <v>0</v>
      </c>
      <c r="E68" s="61">
        <f>IF($C68/E$65&lt;1,0,ROUNDDOWN($C68/E$65,0))-5*D68</f>
        <v>0</v>
      </c>
      <c r="F68" s="61">
        <f>IF($C68/F$65&lt;1,0,$C68/F$65)-50*D68-10*E68</f>
        <v>0</v>
      </c>
      <c r="G68" s="61">
        <f>SUMIF(④共同活動!$B$12:$B$511,B68,④共同活動!$J$12:$J$511)</f>
        <v>0</v>
      </c>
    </row>
    <row r="69" spans="2:16" ht="49" customHeight="1">
      <c r="C69" s="257">
        <f>SUM(C66:C68)</f>
        <v>0</v>
      </c>
      <c r="G69" s="257">
        <f>SUM(G66:G68)</f>
        <v>0</v>
      </c>
    </row>
    <row r="70" spans="2:16" ht="49" customHeight="1"/>
    <row r="71" spans="2:16" ht="49" customHeight="1"/>
    <row r="72" spans="2:16" ht="49" customHeight="1"/>
    <row r="73" spans="2:16" ht="49" customHeight="1"/>
    <row r="74" spans="2:16" ht="49" customHeight="1"/>
    <row r="75" spans="2:16" ht="49" customHeight="1"/>
    <row r="76" spans="2:16" ht="49" customHeight="1"/>
  </sheetData>
  <mergeCells count="19">
    <mergeCell ref="B32:D33"/>
    <mergeCell ref="B38:D39"/>
    <mergeCell ref="B41:D42"/>
    <mergeCell ref="P8:Q8"/>
    <mergeCell ref="P9:Q9"/>
    <mergeCell ref="P10:Q10"/>
    <mergeCell ref="P11:Q11"/>
    <mergeCell ref="B44:D45"/>
    <mergeCell ref="K23:M24"/>
    <mergeCell ref="K26:M27"/>
    <mergeCell ref="K29:M30"/>
    <mergeCell ref="K32:M33"/>
    <mergeCell ref="K38:M39"/>
    <mergeCell ref="K41:M42"/>
    <mergeCell ref="K44:M45"/>
    <mergeCell ref="K35:M36"/>
    <mergeCell ref="B23:D24"/>
    <mergeCell ref="B26:D27"/>
    <mergeCell ref="B29:D30"/>
  </mergeCells>
  <phoneticPr fontId="1"/>
  <conditionalFormatting sqref="C11:G11 I11">
    <cfRule type="cellIs" dxfId="3" priority="1" operator="between">
      <formula>-0.5</formula>
      <formula>-1</formula>
    </cfRule>
    <cfRule type="cellIs" dxfId="2" priority="2" stopIfTrue="1" operator="between">
      <formula>-0.25</formula>
      <formula>-0.5</formula>
    </cfRule>
    <cfRule type="cellIs" dxfId="1" priority="3" stopIfTrue="1" operator="between">
      <formula>0</formula>
      <formula>-0.25</formula>
    </cfRule>
    <cfRule type="cellIs" dxfId="0" priority="4" operator="greaterThan">
      <formula>0</formula>
    </cfRule>
  </conditionalFormatting>
  <printOptions horizontalCentered="1" verticalCentered="1"/>
  <pageMargins left="0.7" right="0.7" top="0.75" bottom="0.75" header="0.3" footer="0.3"/>
  <pageSetup paperSize="8" scale="4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BF244-B29B-F244-986E-7ED51EFA9052}">
  <sheetPr>
    <tabColor theme="5" tint="0.59999389629810485"/>
    <pageSetUpPr fitToPage="1"/>
  </sheetPr>
  <dimension ref="B1:M66"/>
  <sheetViews>
    <sheetView view="pageBreakPreview" topLeftCell="A24" zoomScale="67" zoomScaleNormal="40" zoomScaleSheetLayoutView="100" workbookViewId="0">
      <selection activeCell="K33" sqref="K33"/>
    </sheetView>
  </sheetViews>
  <sheetFormatPr baseColWidth="10" defaultColWidth="7.5703125" defaultRowHeight="18"/>
  <cols>
    <col min="1" max="1" width="2.28515625" style="284" customWidth="1"/>
    <col min="2" max="2" width="13.85546875" style="284" customWidth="1"/>
    <col min="3" max="3" width="8" style="284" customWidth="1"/>
    <col min="4" max="4" width="10.5703125" style="284" customWidth="1"/>
    <col min="5" max="10" width="15.85546875" style="284" customWidth="1"/>
    <col min="11" max="15" width="11" style="284" customWidth="1"/>
    <col min="16" max="16384" width="7.5703125" style="284"/>
  </cols>
  <sheetData>
    <row r="1" spans="2:12">
      <c r="B1" s="285"/>
      <c r="C1" s="285"/>
      <c r="D1" s="285"/>
      <c r="E1" s="285"/>
      <c r="F1" s="285"/>
      <c r="G1" s="285"/>
      <c r="H1" s="285"/>
      <c r="I1" s="285"/>
      <c r="J1" s="285"/>
      <c r="K1" s="285"/>
      <c r="L1" s="285"/>
    </row>
    <row r="2" spans="2:12" ht="33">
      <c r="B2" s="289" t="s">
        <v>552</v>
      </c>
      <c r="C2" s="285"/>
      <c r="D2" s="285"/>
      <c r="E2" s="285"/>
      <c r="F2" s="285"/>
      <c r="G2" s="285"/>
      <c r="H2" s="285"/>
      <c r="I2" s="285"/>
      <c r="J2" s="285"/>
      <c r="K2" s="285"/>
      <c r="L2" s="285"/>
    </row>
    <row r="3" spans="2:12">
      <c r="B3" s="285"/>
      <c r="C3" s="285"/>
      <c r="D3" s="285"/>
      <c r="E3" s="285"/>
      <c r="F3" s="285"/>
      <c r="G3" s="285"/>
      <c r="H3" s="285"/>
      <c r="I3" s="285"/>
      <c r="J3" s="285"/>
      <c r="K3" s="285"/>
      <c r="L3" s="285"/>
    </row>
    <row r="4" spans="2:12" ht="21" thickBot="1">
      <c r="B4" s="300" t="s">
        <v>553</v>
      </c>
      <c r="C4" s="301"/>
      <c r="D4" s="300" t="s">
        <v>554</v>
      </c>
      <c r="E4" s="301"/>
      <c r="F4" s="300" t="s">
        <v>555</v>
      </c>
      <c r="G4" s="300"/>
      <c r="H4" s="286"/>
      <c r="I4" s="286"/>
      <c r="J4" s="285"/>
      <c r="K4" s="285"/>
      <c r="L4" s="285"/>
    </row>
    <row r="5" spans="2:12" ht="30.75" customHeight="1" thickBot="1">
      <c r="B5" s="399" t="str">
        <f>IF(①ひと!$B$3=0,"",①ひと!$B$3)</f>
        <v/>
      </c>
      <c r="C5" s="400"/>
      <c r="D5" s="399" t="str">
        <f>IF(①ひと!$C$3=0,"",①ひと!$C$3)</f>
        <v/>
      </c>
      <c r="E5" s="400"/>
      <c r="F5" s="399" t="str">
        <f>IF(①ひと!$D$3=0,"",①ひと!$D$3)</f>
        <v/>
      </c>
      <c r="G5" s="400"/>
      <c r="H5" s="285"/>
      <c r="I5" s="285"/>
      <c r="J5" s="285"/>
      <c r="K5" s="285"/>
      <c r="L5" s="285"/>
    </row>
    <row r="6" spans="2:12">
      <c r="B6" s="285"/>
      <c r="C6" s="285"/>
      <c r="D6" s="285"/>
      <c r="E6" s="285"/>
      <c r="F6" s="285"/>
      <c r="G6" s="285"/>
      <c r="H6" s="285"/>
      <c r="I6" s="285"/>
      <c r="J6" s="285"/>
      <c r="K6" s="285"/>
      <c r="L6" s="285"/>
    </row>
    <row r="7" spans="2:12" ht="33">
      <c r="B7" s="289" t="s">
        <v>556</v>
      </c>
      <c r="C7" s="285"/>
      <c r="D7" s="285"/>
      <c r="E7" s="285"/>
      <c r="F7" s="285"/>
      <c r="G7" s="285"/>
      <c r="H7" s="285"/>
      <c r="I7" s="285"/>
      <c r="J7" s="285"/>
      <c r="K7" s="285"/>
      <c r="L7" s="285"/>
    </row>
    <row r="8" spans="2:12" ht="57" customHeight="1">
      <c r="B8" s="401"/>
      <c r="C8" s="402"/>
      <c r="D8" s="403"/>
      <c r="E8" s="302" t="s">
        <v>478</v>
      </c>
      <c r="F8" s="302" t="s">
        <v>479</v>
      </c>
      <c r="G8" s="302" t="s">
        <v>480</v>
      </c>
      <c r="H8" s="302" t="s">
        <v>481</v>
      </c>
      <c r="I8" s="302" t="s">
        <v>557</v>
      </c>
      <c r="J8" s="302" t="s">
        <v>558</v>
      </c>
      <c r="K8" s="285"/>
      <c r="L8" s="285"/>
    </row>
    <row r="9" spans="2:12" ht="33">
      <c r="B9" s="404" t="s">
        <v>559</v>
      </c>
      <c r="C9" s="405"/>
      <c r="D9" s="406"/>
      <c r="E9" s="295">
        <f>概要版1!C10</f>
        <v>0</v>
      </c>
      <c r="F9" s="295">
        <f>概要版1!D10</f>
        <v>0</v>
      </c>
      <c r="G9" s="295">
        <f>概要版1!E10</f>
        <v>0</v>
      </c>
      <c r="H9" s="295">
        <f>概要版1!F10</f>
        <v>0</v>
      </c>
      <c r="I9" s="295">
        <f>概要版1!G10</f>
        <v>0</v>
      </c>
      <c r="J9" s="303">
        <f>概要版1!K9</f>
        <v>0</v>
      </c>
      <c r="K9" s="285"/>
      <c r="L9" s="285"/>
    </row>
    <row r="10" spans="2:12">
      <c r="B10" s="285"/>
      <c r="C10" s="285"/>
      <c r="D10" s="285"/>
      <c r="E10" s="285"/>
      <c r="F10" s="285"/>
      <c r="G10" s="285"/>
      <c r="H10" s="285"/>
      <c r="I10" s="285"/>
      <c r="J10" s="285"/>
      <c r="K10" s="285"/>
      <c r="L10" s="285"/>
    </row>
    <row r="11" spans="2:12" ht="33">
      <c r="B11" s="289" t="s">
        <v>560</v>
      </c>
      <c r="C11" s="285"/>
      <c r="D11" s="285"/>
      <c r="E11" s="285"/>
      <c r="F11" s="285"/>
      <c r="G11" s="285"/>
      <c r="H11" s="285"/>
      <c r="I11" s="285"/>
      <c r="J11" s="285"/>
      <c r="K11" s="285"/>
      <c r="L11" s="285"/>
    </row>
    <row r="12" spans="2:12" ht="33">
      <c r="B12" s="407" t="s">
        <v>561</v>
      </c>
      <c r="C12" s="408"/>
      <c r="D12" s="408"/>
      <c r="E12" s="304">
        <f>②地理歴史・施設!D15</f>
        <v>0</v>
      </c>
      <c r="F12" s="285"/>
      <c r="G12" s="285"/>
      <c r="H12" s="285"/>
      <c r="I12" s="285"/>
      <c r="J12" s="285"/>
      <c r="K12" s="285"/>
      <c r="L12" s="285"/>
    </row>
    <row r="13" spans="2:12" ht="33">
      <c r="B13" s="408" t="s">
        <v>562</v>
      </c>
      <c r="C13" s="408"/>
      <c r="D13" s="408"/>
      <c r="E13" s="304">
        <f>②地理歴史・施設!D16</f>
        <v>0</v>
      </c>
      <c r="F13" s="285"/>
      <c r="G13" s="285"/>
      <c r="H13" s="285"/>
      <c r="I13" s="285"/>
      <c r="J13" s="285"/>
      <c r="K13" s="285"/>
      <c r="L13" s="285"/>
    </row>
    <row r="14" spans="2:12" ht="33">
      <c r="B14" s="408" t="s">
        <v>563</v>
      </c>
      <c r="C14" s="408"/>
      <c r="D14" s="408"/>
      <c r="E14" s="305" t="str">
        <f>IFERROR(E13/E12,"")</f>
        <v/>
      </c>
      <c r="F14" s="285"/>
      <c r="G14" s="285"/>
      <c r="H14" s="285"/>
      <c r="I14" s="285"/>
      <c r="J14" s="285"/>
      <c r="K14" s="285"/>
      <c r="L14" s="285"/>
    </row>
    <row r="15" spans="2:12">
      <c r="B15" s="285"/>
      <c r="C15" s="285"/>
      <c r="D15" s="285"/>
      <c r="E15" s="285"/>
      <c r="F15" s="285"/>
      <c r="G15" s="285"/>
      <c r="H15" s="285"/>
      <c r="I15" s="285"/>
      <c r="J15" s="285"/>
      <c r="K15" s="285"/>
      <c r="L15" s="285"/>
    </row>
    <row r="16" spans="2:12" ht="33">
      <c r="B16" s="289" t="s">
        <v>564</v>
      </c>
      <c r="C16" s="285"/>
      <c r="D16" s="285"/>
      <c r="E16" s="285"/>
      <c r="F16" s="285"/>
      <c r="G16" s="285"/>
      <c r="H16" s="285"/>
      <c r="I16" s="285"/>
      <c r="J16" s="285"/>
      <c r="K16" s="285"/>
      <c r="L16" s="285"/>
    </row>
    <row r="17" spans="2:13" ht="33">
      <c r="B17" s="409" t="s">
        <v>496</v>
      </c>
      <c r="C17" s="410"/>
      <c r="D17" s="410"/>
      <c r="E17" s="298">
        <f>概要版1!M16</f>
        <v>0</v>
      </c>
      <c r="F17" s="285"/>
      <c r="G17" s="285"/>
      <c r="H17" s="285"/>
      <c r="I17" s="285"/>
      <c r="J17" s="285"/>
      <c r="K17" s="285"/>
      <c r="L17" s="285"/>
    </row>
    <row r="18" spans="2:13" ht="33">
      <c r="B18" s="410" t="s">
        <v>497</v>
      </c>
      <c r="C18" s="410"/>
      <c r="D18" s="410"/>
      <c r="E18" s="299">
        <f>概要版1!M17</f>
        <v>0</v>
      </c>
      <c r="F18" s="285"/>
      <c r="G18" s="285"/>
      <c r="H18" s="285"/>
      <c r="I18" s="285"/>
      <c r="J18" s="285"/>
      <c r="K18" s="285"/>
      <c r="L18" s="285"/>
    </row>
    <row r="19" spans="2:13">
      <c r="B19" s="285"/>
      <c r="C19" s="285"/>
      <c r="D19" s="285"/>
      <c r="E19" s="285"/>
      <c r="F19" s="285"/>
      <c r="G19" s="285"/>
      <c r="H19" s="285"/>
      <c r="I19" s="285"/>
      <c r="J19" s="285"/>
      <c r="K19" s="285"/>
      <c r="L19" s="285"/>
    </row>
    <row r="20" spans="2:13" ht="33">
      <c r="B20" s="289" t="s">
        <v>565</v>
      </c>
      <c r="C20" s="285"/>
      <c r="D20" s="285"/>
      <c r="E20" s="285"/>
      <c r="F20" s="285"/>
      <c r="G20" s="285"/>
      <c r="H20" s="285"/>
      <c r="I20" s="285"/>
      <c r="J20" s="285"/>
      <c r="K20" s="285"/>
      <c r="L20" s="285"/>
    </row>
    <row r="21" spans="2:13" ht="35" customHeight="1">
      <c r="B21" s="411" t="s">
        <v>566</v>
      </c>
      <c r="C21" s="412"/>
      <c r="D21" s="412"/>
      <c r="E21" s="412"/>
      <c r="F21" s="413"/>
      <c r="G21" s="306" t="s">
        <v>567</v>
      </c>
      <c r="H21" s="306" t="s">
        <v>568</v>
      </c>
      <c r="I21" s="306" t="s">
        <v>569</v>
      </c>
      <c r="J21" s="285"/>
      <c r="K21" s="285"/>
      <c r="L21" s="285"/>
    </row>
    <row r="22" spans="2:13" ht="33">
      <c r="B22" s="414" t="s">
        <v>570</v>
      </c>
      <c r="C22" s="416" t="s">
        <v>502</v>
      </c>
      <c r="D22" s="416"/>
      <c r="E22" s="416"/>
      <c r="F22" s="416"/>
      <c r="G22" s="307">
        <f>SUMIF(③組織役員!$D$72:$D$133,$C22,③組織役員!$H$72:$H$133)</f>
        <v>0</v>
      </c>
      <c r="H22" s="308">
        <f>SUMIF(③組織役員!$D$72:$D$133,$C22,③組織役員!$I$72:$I$133)</f>
        <v>0</v>
      </c>
      <c r="I22" s="308">
        <f>G22*H22</f>
        <v>0</v>
      </c>
      <c r="J22" s="285"/>
      <c r="K22" s="285"/>
      <c r="L22" s="285"/>
    </row>
    <row r="23" spans="2:13" ht="33">
      <c r="B23" s="414"/>
      <c r="C23" s="416" t="s">
        <v>506</v>
      </c>
      <c r="D23" s="416"/>
      <c r="E23" s="416"/>
      <c r="F23" s="416"/>
      <c r="G23" s="307">
        <f>SUMIF(③組織役員!$D$72:$D$133,$C23,③組織役員!$H$72:$H$133)</f>
        <v>0</v>
      </c>
      <c r="H23" s="308">
        <f>SUMIF(③組織役員!$D$72:$D$133,$C23,③組織役員!$I$72:$I$133)</f>
        <v>0</v>
      </c>
      <c r="I23" s="308">
        <f t="shared" ref="I23:I25" si="0">G23*H23</f>
        <v>0</v>
      </c>
      <c r="J23" s="285"/>
      <c r="K23" s="285"/>
      <c r="L23" s="285"/>
    </row>
    <row r="24" spans="2:13" ht="33">
      <c r="B24" s="414"/>
      <c r="C24" s="416" t="s">
        <v>510</v>
      </c>
      <c r="D24" s="416"/>
      <c r="E24" s="416"/>
      <c r="F24" s="416"/>
      <c r="G24" s="307">
        <f>SUMIF(③組織役員!$D$72:$D$133,$C24,③組織役員!$H$72:$H$133)</f>
        <v>0</v>
      </c>
      <c r="H24" s="308">
        <f>SUMIF(③組織役員!$D$72:$D$133,$C24,③組織役員!$I$72:$I$133)</f>
        <v>0</v>
      </c>
      <c r="I24" s="308">
        <f t="shared" si="0"/>
        <v>0</v>
      </c>
      <c r="J24" s="285"/>
      <c r="K24" s="285"/>
      <c r="L24" s="285"/>
    </row>
    <row r="25" spans="2:13" ht="34" thickBot="1">
      <c r="B25" s="415"/>
      <c r="C25" s="417" t="s">
        <v>513</v>
      </c>
      <c r="D25" s="417"/>
      <c r="E25" s="417"/>
      <c r="F25" s="417"/>
      <c r="G25" s="307">
        <f>SUMIF(③組織役員!$D$72:$D$133,$C25,③組織役員!$H$72:$H$133)</f>
        <v>0</v>
      </c>
      <c r="H25" s="308">
        <f>SUMIF(③組織役員!$D$72:$D$133,$C25,③組織役員!$I$72:$I$133)</f>
        <v>0</v>
      </c>
      <c r="I25" s="308">
        <f t="shared" si="0"/>
        <v>0</v>
      </c>
      <c r="J25" s="285"/>
      <c r="K25" s="285"/>
      <c r="L25" s="285"/>
    </row>
    <row r="26" spans="2:13" ht="34" thickTop="1">
      <c r="B26" s="428" t="s">
        <v>532</v>
      </c>
      <c r="C26" s="429"/>
      <c r="D26" s="429"/>
      <c r="E26" s="429"/>
      <c r="F26" s="430"/>
      <c r="G26" s="419">
        <f>SUM(G22:G25)</f>
        <v>0</v>
      </c>
      <c r="H26" s="420"/>
      <c r="I26" s="421"/>
      <c r="J26" s="285"/>
      <c r="K26" s="285"/>
      <c r="L26" s="285"/>
    </row>
    <row r="27" spans="2:13" ht="33">
      <c r="B27" s="431" t="s">
        <v>571</v>
      </c>
      <c r="C27" s="431"/>
      <c r="D27" s="431"/>
      <c r="E27" s="431"/>
      <c r="F27" s="431"/>
      <c r="G27" s="432">
        <f>SUM(I22:I25)</f>
        <v>0</v>
      </c>
      <c r="H27" s="433"/>
      <c r="I27" s="434"/>
      <c r="J27" s="285"/>
      <c r="K27" s="285"/>
      <c r="L27" s="285"/>
    </row>
    <row r="28" spans="2:13" ht="15" customHeight="1">
      <c r="B28" s="309"/>
      <c r="C28" s="309"/>
      <c r="D28" s="309"/>
      <c r="E28" s="309"/>
      <c r="F28" s="309"/>
      <c r="G28" s="310"/>
      <c r="H28" s="310"/>
      <c r="I28" s="310"/>
      <c r="J28" s="285"/>
      <c r="K28" s="285"/>
      <c r="L28" s="285"/>
    </row>
    <row r="29" spans="2:13" ht="35" customHeight="1">
      <c r="B29" s="411" t="s">
        <v>566</v>
      </c>
      <c r="C29" s="412"/>
      <c r="D29" s="412"/>
      <c r="E29" s="412"/>
      <c r="F29" s="413"/>
      <c r="G29" s="306" t="s">
        <v>572</v>
      </c>
      <c r="H29" s="306" t="s">
        <v>573</v>
      </c>
      <c r="I29" s="306" t="s">
        <v>574</v>
      </c>
      <c r="J29" s="285"/>
      <c r="K29" s="285"/>
      <c r="L29" s="285"/>
      <c r="M29" s="285"/>
    </row>
    <row r="30" spans="2:13" ht="33">
      <c r="B30" s="414" t="s">
        <v>575</v>
      </c>
      <c r="C30" s="416" t="s">
        <v>520</v>
      </c>
      <c r="D30" s="416"/>
      <c r="E30" s="416"/>
      <c r="F30" s="416"/>
      <c r="G30" s="307">
        <f>SUMIF(④共同活動!$B$12:$B$513,$C30,④共同活動!$F$12:$F$513)</f>
        <v>0</v>
      </c>
      <c r="H30" s="307">
        <f>SUMIF(④共同活動!$B$12:$B$513,$C30,④共同活動!$J$12:$J$513)</f>
        <v>0</v>
      </c>
      <c r="I30" s="308">
        <f>SUMIF(④共同活動!$B$12:$B$513,$C30,④共同活動!$I$12:$I$513)</f>
        <v>0</v>
      </c>
      <c r="J30" s="285"/>
      <c r="K30" s="285"/>
      <c r="L30" s="285"/>
      <c r="M30" s="285"/>
    </row>
    <row r="31" spans="2:13" ht="33">
      <c r="B31" s="414"/>
      <c r="C31" s="416" t="s">
        <v>576</v>
      </c>
      <c r="D31" s="416"/>
      <c r="E31" s="416"/>
      <c r="F31" s="416"/>
      <c r="G31" s="307">
        <f>SUMIF(④共同活動!$B$12:$B$513,$C31,④共同活動!$F$12:$F$513)</f>
        <v>0</v>
      </c>
      <c r="H31" s="307">
        <f>SUMIF(④共同活動!$B$12:$B$513,$C31,④共同活動!$J$12:$J$513)</f>
        <v>0</v>
      </c>
      <c r="I31" s="308">
        <f>SUMIF(④共同活動!$B$12:$B$513,$C31,④共同活動!$I$12:$I$513)</f>
        <v>0</v>
      </c>
      <c r="J31" s="285"/>
      <c r="K31" s="285"/>
      <c r="L31" s="285"/>
      <c r="M31" s="285"/>
    </row>
    <row r="32" spans="2:13" ht="33">
      <c r="B32" s="414"/>
      <c r="C32" s="416" t="s">
        <v>312</v>
      </c>
      <c r="D32" s="416"/>
      <c r="E32" s="416"/>
      <c r="F32" s="416"/>
      <c r="G32" s="307">
        <f>SUMIF(④共同活動!$B$12:$B$513,$C32,④共同活動!$F$12:$F$513)</f>
        <v>0</v>
      </c>
      <c r="H32" s="307">
        <f>SUMIF(④共同活動!$B$12:$B$513,$C32,④共同活動!$J$12:$J$513)</f>
        <v>0</v>
      </c>
      <c r="I32" s="308">
        <f>SUMIF(④共同活動!$B$12:$B$513,$C32,④共同活動!$I$12:$I$513)</f>
        <v>0</v>
      </c>
      <c r="J32" s="285"/>
      <c r="K32" s="285"/>
      <c r="L32" s="285"/>
      <c r="M32" s="285"/>
    </row>
    <row r="33" spans="2:13" ht="33">
      <c r="B33" s="414" t="s">
        <v>577</v>
      </c>
      <c r="C33" s="416" t="s">
        <v>503</v>
      </c>
      <c r="D33" s="416"/>
      <c r="E33" s="416"/>
      <c r="F33" s="416"/>
      <c r="G33" s="307">
        <f>SUMIF(④共同活動!$B$12:$B$513,$C33,④共同活動!$F$12:$F$513)</f>
        <v>0</v>
      </c>
      <c r="H33" s="307">
        <f>SUMIF(④共同活動!$B$12:$B$513,$C33,④共同活動!$J$12:$J$513)</f>
        <v>0</v>
      </c>
      <c r="I33" s="308">
        <f>SUMIF(④共同活動!$B$12:$B$513,$C33,④共同活動!$I$12:$I$513)</f>
        <v>0</v>
      </c>
      <c r="J33" s="285"/>
      <c r="K33" s="285"/>
      <c r="L33" s="285"/>
      <c r="M33" s="285"/>
    </row>
    <row r="34" spans="2:13" ht="33">
      <c r="B34" s="414"/>
      <c r="C34" s="416" t="s">
        <v>507</v>
      </c>
      <c r="D34" s="416"/>
      <c r="E34" s="416"/>
      <c r="F34" s="416"/>
      <c r="G34" s="307">
        <f>SUMIF(④共同活動!$B$12:$B$513,$C34,④共同活動!$F$12:$F$513)</f>
        <v>0</v>
      </c>
      <c r="H34" s="307">
        <f>SUMIF(④共同活動!$B$12:$B$513,$C34,④共同活動!$J$12:$J$513)</f>
        <v>0</v>
      </c>
      <c r="I34" s="308">
        <f>SUMIF(④共同活動!$B$12:$B$513,$C34,④共同活動!$I$12:$I$513)</f>
        <v>0</v>
      </c>
      <c r="J34" s="285"/>
      <c r="K34" s="285"/>
      <c r="L34" s="285"/>
      <c r="M34" s="285"/>
    </row>
    <row r="35" spans="2:13" ht="33">
      <c r="B35" s="414"/>
      <c r="C35" s="416" t="s">
        <v>511</v>
      </c>
      <c r="D35" s="416"/>
      <c r="E35" s="416"/>
      <c r="F35" s="416"/>
      <c r="G35" s="307">
        <f>SUMIF(④共同活動!$B$12:$B$513,$C35,④共同活動!$F$12:$F$513)</f>
        <v>0</v>
      </c>
      <c r="H35" s="307">
        <f>SUMIF(④共同活動!$B$12:$B$513,$C35,④共同活動!$J$12:$J$513)</f>
        <v>0</v>
      </c>
      <c r="I35" s="308">
        <f>SUMIF(④共同活動!$B$12:$B$513,$C35,④共同活動!$I$12:$I$513)</f>
        <v>0</v>
      </c>
      <c r="J35" s="285"/>
      <c r="K35" s="285"/>
      <c r="L35" s="285"/>
      <c r="M35" s="285"/>
    </row>
    <row r="36" spans="2:13" ht="33">
      <c r="B36" s="414"/>
      <c r="C36" s="416" t="s">
        <v>514</v>
      </c>
      <c r="D36" s="416"/>
      <c r="E36" s="416"/>
      <c r="F36" s="416"/>
      <c r="G36" s="307">
        <f>SUMIF(④共同活動!$B$12:$B$513,$C36,④共同活動!$F$12:$F$513)</f>
        <v>10</v>
      </c>
      <c r="H36" s="307">
        <f>SUMIF(④共同活動!$B$12:$B$513,$C36,④共同活動!$J$12:$J$513)</f>
        <v>70</v>
      </c>
      <c r="I36" s="308">
        <f>SUMIF(④共同活動!$B$12:$B$513,$C36,④共同活動!$I$12:$I$513)</f>
        <v>560</v>
      </c>
      <c r="J36" s="285"/>
      <c r="K36" s="285"/>
      <c r="L36" s="285"/>
      <c r="M36" s="285"/>
    </row>
    <row r="37" spans="2:13" ht="33">
      <c r="B37" s="414"/>
      <c r="C37" s="416" t="s">
        <v>517</v>
      </c>
      <c r="D37" s="416"/>
      <c r="E37" s="416"/>
      <c r="F37" s="416"/>
      <c r="G37" s="307">
        <f>SUMIF(④共同活動!$B$12:$B$513,$C37,④共同活動!$F$12:$F$513)</f>
        <v>0</v>
      </c>
      <c r="H37" s="307">
        <f>SUMIF(④共同活動!$B$12:$B$513,$C37,④共同活動!$J$12:$J$513)</f>
        <v>0</v>
      </c>
      <c r="I37" s="308">
        <f>SUMIF(④共同活動!$B$12:$B$513,$C37,④共同活動!$I$12:$I$513)</f>
        <v>0</v>
      </c>
      <c r="J37" s="285"/>
      <c r="K37" s="285"/>
      <c r="L37" s="285"/>
      <c r="M37" s="285"/>
    </row>
    <row r="38" spans="2:13" ht="33">
      <c r="B38" s="414"/>
      <c r="C38" s="416" t="s">
        <v>521</v>
      </c>
      <c r="D38" s="416"/>
      <c r="E38" s="416"/>
      <c r="F38" s="416"/>
      <c r="G38" s="307">
        <f>SUMIF(④共同活動!$B$12:$B$513,$C38,④共同活動!$F$12:$F$513)</f>
        <v>0</v>
      </c>
      <c r="H38" s="307">
        <f>SUMIF(④共同活動!$B$12:$B$513,$C38,④共同活動!$J$12:$J$513)</f>
        <v>0</v>
      </c>
      <c r="I38" s="308">
        <f>SUMIF(④共同活動!$B$12:$B$513,$C38,④共同活動!$I$12:$I$513)</f>
        <v>0</v>
      </c>
      <c r="J38" s="285"/>
      <c r="K38" s="285"/>
      <c r="L38" s="285"/>
      <c r="M38" s="285"/>
    </row>
    <row r="39" spans="2:13" ht="33">
      <c r="B39" s="414"/>
      <c r="C39" s="416" t="s">
        <v>525</v>
      </c>
      <c r="D39" s="416"/>
      <c r="E39" s="416"/>
      <c r="F39" s="416"/>
      <c r="G39" s="307">
        <f>SUMIF(④共同活動!$B$12:$B$513,$C39,④共同活動!$F$12:$F$513)</f>
        <v>0</v>
      </c>
      <c r="H39" s="307">
        <f>SUMIF(④共同活動!$B$12:$B$513,$C39,④共同活動!$J$12:$J$513)</f>
        <v>0</v>
      </c>
      <c r="I39" s="308">
        <f>SUMIF(④共同活動!$B$12:$B$513,$C39,④共同活動!$I$12:$I$513)</f>
        <v>0</v>
      </c>
      <c r="J39" s="285"/>
      <c r="K39" s="285"/>
      <c r="L39" s="285"/>
      <c r="M39" s="285"/>
    </row>
    <row r="40" spans="2:13" ht="34" thickBot="1">
      <c r="B40" s="418"/>
      <c r="C40" s="435" t="s">
        <v>529</v>
      </c>
      <c r="D40" s="435"/>
      <c r="E40" s="435"/>
      <c r="F40" s="435"/>
      <c r="G40" s="311">
        <f>SUMIF(④共同活動!$B$12:$B$513,$C40,④共同活動!$F$12:$F$513)</f>
        <v>0</v>
      </c>
      <c r="H40" s="311">
        <f>SUMIF(④共同活動!$B$12:$B$513,$C40,④共同活動!$J$12:$J$513)</f>
        <v>0</v>
      </c>
      <c r="I40" s="312">
        <f>SUMIF(④共同活動!$B$12:$B$513,$C40,④共同活動!$I$12:$I$513)</f>
        <v>0</v>
      </c>
      <c r="J40" s="285"/>
      <c r="K40" s="285"/>
      <c r="L40" s="285"/>
      <c r="M40" s="285"/>
    </row>
    <row r="41" spans="2:13" ht="34" thickTop="1">
      <c r="B41" s="436" t="s">
        <v>532</v>
      </c>
      <c r="C41" s="437"/>
      <c r="D41" s="437"/>
      <c r="E41" s="437"/>
      <c r="F41" s="438"/>
      <c r="G41" s="419">
        <f>SUM(G30:G40)</f>
        <v>10</v>
      </c>
      <c r="H41" s="420"/>
      <c r="I41" s="421"/>
      <c r="J41" s="285"/>
      <c r="K41" s="285"/>
      <c r="L41" s="285"/>
      <c r="M41" s="285"/>
    </row>
    <row r="42" spans="2:13" ht="33">
      <c r="B42" s="425" t="s">
        <v>578</v>
      </c>
      <c r="C42" s="426"/>
      <c r="D42" s="426"/>
      <c r="E42" s="426"/>
      <c r="F42" s="427"/>
      <c r="G42" s="313"/>
      <c r="H42" s="314"/>
      <c r="I42" s="315">
        <f>SUM(H30:H40)</f>
        <v>70</v>
      </c>
      <c r="J42" s="285"/>
      <c r="K42" s="285"/>
      <c r="L42" s="285"/>
      <c r="M42" s="285"/>
    </row>
    <row r="43" spans="2:13" ht="33">
      <c r="B43" s="431" t="s">
        <v>571</v>
      </c>
      <c r="C43" s="431"/>
      <c r="D43" s="431"/>
      <c r="E43" s="431"/>
      <c r="F43" s="431"/>
      <c r="G43" s="422">
        <f>SUM(I30:I40)</f>
        <v>560</v>
      </c>
      <c r="H43" s="423"/>
      <c r="I43" s="424"/>
      <c r="J43" s="285"/>
      <c r="K43" s="285"/>
      <c r="L43" s="285"/>
      <c r="M43" s="285"/>
    </row>
    <row r="44" spans="2:13">
      <c r="B44" s="285"/>
      <c r="C44" s="285"/>
      <c r="D44" s="285"/>
      <c r="E44" s="285"/>
      <c r="F44" s="285"/>
      <c r="G44" s="285"/>
      <c r="H44" s="285"/>
      <c r="I44" s="285"/>
      <c r="J44" s="285"/>
      <c r="K44" s="285"/>
      <c r="L44" s="285"/>
    </row>
    <row r="45" spans="2:13" ht="33">
      <c r="B45" s="316"/>
      <c r="C45" s="292"/>
      <c r="D45" s="285"/>
      <c r="E45" s="285"/>
      <c r="F45" s="285"/>
      <c r="G45" s="316"/>
      <c r="H45" s="285"/>
      <c r="I45" s="285"/>
      <c r="J45" s="285"/>
      <c r="K45" s="285"/>
      <c r="L45" s="285"/>
    </row>
    <row r="46" spans="2:13">
      <c r="B46" s="285"/>
      <c r="C46" s="285"/>
      <c r="D46" s="285"/>
      <c r="E46" s="285"/>
      <c r="F46" s="285"/>
      <c r="G46" s="285"/>
      <c r="H46" s="285"/>
      <c r="I46" s="285"/>
      <c r="J46" s="285"/>
      <c r="K46" s="285"/>
      <c r="L46" s="285"/>
    </row>
    <row r="47" spans="2:13">
      <c r="B47" s="285"/>
      <c r="C47" s="285"/>
      <c r="D47" s="285"/>
      <c r="E47" s="285"/>
      <c r="F47" s="285"/>
      <c r="G47" s="285"/>
      <c r="H47" s="285"/>
      <c r="I47" s="285"/>
      <c r="J47" s="285"/>
      <c r="K47" s="285"/>
      <c r="L47" s="285"/>
    </row>
    <row r="48" spans="2:13">
      <c r="B48" s="285"/>
      <c r="C48" s="285"/>
      <c r="D48" s="285"/>
      <c r="E48" s="285"/>
      <c r="F48" s="285"/>
      <c r="G48" s="285"/>
      <c r="H48" s="285"/>
      <c r="I48" s="285"/>
      <c r="J48" s="285"/>
      <c r="K48" s="285"/>
      <c r="L48" s="285"/>
    </row>
    <row r="49" spans="2:12">
      <c r="B49" s="285"/>
      <c r="C49" s="285"/>
      <c r="D49" s="285"/>
      <c r="E49" s="285"/>
      <c r="F49" s="285"/>
      <c r="G49" s="285"/>
      <c r="H49" s="285"/>
      <c r="I49" s="285"/>
      <c r="J49" s="285"/>
      <c r="K49" s="285"/>
      <c r="L49" s="285"/>
    </row>
    <row r="50" spans="2:12">
      <c r="B50" s="285"/>
      <c r="C50" s="285"/>
      <c r="D50" s="285"/>
      <c r="E50" s="285"/>
      <c r="F50" s="285"/>
      <c r="G50" s="285"/>
      <c r="H50" s="285"/>
      <c r="I50" s="285"/>
      <c r="J50" s="285"/>
      <c r="K50" s="285"/>
      <c r="L50" s="285"/>
    </row>
    <row r="51" spans="2:12">
      <c r="B51" s="285"/>
      <c r="C51" s="285"/>
      <c r="D51" s="285"/>
      <c r="E51" s="285"/>
      <c r="F51" s="285"/>
      <c r="G51" s="285"/>
      <c r="H51" s="285"/>
      <c r="I51" s="285"/>
      <c r="J51" s="285"/>
      <c r="K51" s="285"/>
      <c r="L51" s="285"/>
    </row>
    <row r="52" spans="2:12">
      <c r="B52" s="285"/>
      <c r="C52" s="285"/>
      <c r="D52" s="285"/>
      <c r="E52" s="285"/>
      <c r="F52" s="285"/>
      <c r="G52" s="285"/>
      <c r="H52" s="285"/>
      <c r="I52" s="285"/>
      <c r="J52" s="285"/>
      <c r="K52" s="285"/>
      <c r="L52" s="285"/>
    </row>
    <row r="53" spans="2:12">
      <c r="B53" s="285"/>
      <c r="C53" s="285"/>
      <c r="D53" s="285"/>
      <c r="E53" s="285"/>
      <c r="F53" s="285"/>
      <c r="G53" s="285"/>
      <c r="H53" s="285"/>
      <c r="I53" s="285"/>
      <c r="J53" s="285"/>
      <c r="K53" s="285"/>
      <c r="L53" s="285"/>
    </row>
    <row r="54" spans="2:12">
      <c r="B54" s="285"/>
      <c r="C54" s="285"/>
      <c r="D54" s="285"/>
      <c r="E54" s="285"/>
      <c r="F54" s="285"/>
      <c r="G54" s="285"/>
      <c r="H54" s="285"/>
      <c r="I54" s="285"/>
      <c r="J54" s="285"/>
      <c r="K54" s="285"/>
      <c r="L54" s="285"/>
    </row>
    <row r="55" spans="2:12">
      <c r="B55" s="285"/>
      <c r="C55" s="285"/>
      <c r="D55" s="285"/>
      <c r="E55" s="285"/>
      <c r="F55" s="285"/>
      <c r="G55" s="285"/>
      <c r="H55" s="285"/>
      <c r="I55" s="285"/>
      <c r="J55" s="285"/>
      <c r="K55" s="285"/>
      <c r="L55" s="285"/>
    </row>
    <row r="56" spans="2:12">
      <c r="B56" s="285"/>
      <c r="C56" s="285"/>
      <c r="D56" s="285"/>
      <c r="E56" s="285"/>
      <c r="F56" s="285"/>
      <c r="G56" s="285"/>
      <c r="H56" s="285"/>
      <c r="I56" s="285"/>
      <c r="J56" s="285"/>
      <c r="K56" s="285"/>
      <c r="L56" s="285"/>
    </row>
    <row r="57" spans="2:12">
      <c r="B57" s="285"/>
      <c r="C57" s="285"/>
      <c r="D57" s="285"/>
      <c r="E57" s="285"/>
      <c r="F57" s="285"/>
      <c r="G57" s="285"/>
      <c r="H57" s="285"/>
      <c r="I57" s="285"/>
      <c r="J57" s="285"/>
      <c r="K57" s="285"/>
      <c r="L57" s="285"/>
    </row>
    <row r="58" spans="2:12">
      <c r="B58" s="285"/>
      <c r="C58" s="285"/>
      <c r="D58" s="285"/>
      <c r="E58" s="285"/>
      <c r="F58" s="285"/>
      <c r="G58" s="285"/>
      <c r="H58" s="285"/>
      <c r="I58" s="285"/>
      <c r="J58" s="285"/>
      <c r="K58" s="285"/>
      <c r="L58" s="285"/>
    </row>
    <row r="59" spans="2:12">
      <c r="B59" s="285"/>
      <c r="C59" s="285"/>
      <c r="D59" s="285"/>
      <c r="E59" s="285"/>
      <c r="F59" s="285"/>
      <c r="G59" s="285"/>
      <c r="H59" s="285"/>
      <c r="I59" s="285"/>
      <c r="J59" s="285"/>
      <c r="K59" s="285"/>
      <c r="L59" s="285"/>
    </row>
    <row r="60" spans="2:12">
      <c r="B60" s="285"/>
      <c r="C60" s="285"/>
      <c r="D60" s="285"/>
      <c r="E60" s="285"/>
      <c r="F60" s="285"/>
      <c r="G60" s="285"/>
      <c r="H60" s="285"/>
      <c r="I60" s="285"/>
      <c r="J60" s="285"/>
      <c r="K60" s="285"/>
      <c r="L60" s="285"/>
    </row>
    <row r="61" spans="2:12">
      <c r="B61" s="285"/>
      <c r="C61" s="285"/>
      <c r="D61" s="285"/>
      <c r="E61" s="285"/>
      <c r="F61" s="285"/>
      <c r="G61" s="285"/>
      <c r="H61" s="285"/>
      <c r="I61" s="285"/>
      <c r="J61" s="285"/>
      <c r="K61" s="285"/>
      <c r="L61" s="285"/>
    </row>
    <row r="62" spans="2:12">
      <c r="B62" s="285"/>
      <c r="C62" s="285"/>
      <c r="D62" s="285"/>
      <c r="E62" s="285"/>
      <c r="F62" s="285"/>
      <c r="G62" s="285"/>
      <c r="H62" s="285"/>
      <c r="I62" s="285"/>
      <c r="J62" s="285"/>
      <c r="K62" s="285"/>
      <c r="L62" s="285"/>
    </row>
    <row r="63" spans="2:12">
      <c r="B63" s="285"/>
      <c r="C63" s="285"/>
      <c r="D63" s="285"/>
      <c r="E63" s="285"/>
      <c r="F63" s="285"/>
      <c r="G63" s="285"/>
      <c r="H63" s="285"/>
      <c r="I63" s="285"/>
      <c r="J63" s="285"/>
      <c r="K63" s="285"/>
      <c r="L63" s="285"/>
    </row>
    <row r="64" spans="2:12">
      <c r="B64" s="285"/>
      <c r="C64" s="285"/>
      <c r="D64" s="285"/>
      <c r="E64" s="285"/>
      <c r="F64" s="285"/>
      <c r="G64" s="285"/>
      <c r="H64" s="285"/>
      <c r="I64" s="285"/>
      <c r="J64" s="285"/>
      <c r="K64" s="285"/>
      <c r="L64" s="285"/>
    </row>
    <row r="65" spans="2:12">
      <c r="B65" s="285"/>
      <c r="C65" s="285"/>
      <c r="D65" s="285"/>
      <c r="E65" s="285"/>
      <c r="F65" s="285"/>
      <c r="G65" s="285"/>
      <c r="H65" s="285"/>
      <c r="I65" s="285"/>
      <c r="J65" s="285"/>
      <c r="K65" s="285"/>
      <c r="L65" s="285"/>
    </row>
    <row r="66" spans="2:12" ht="19" customHeight="1"/>
  </sheetData>
  <mergeCells count="39">
    <mergeCell ref="G41:I41"/>
    <mergeCell ref="G43:I43"/>
    <mergeCell ref="B42:F42"/>
    <mergeCell ref="F5:G5"/>
    <mergeCell ref="B29:F29"/>
    <mergeCell ref="B26:F26"/>
    <mergeCell ref="G26:I26"/>
    <mergeCell ref="B27:F27"/>
    <mergeCell ref="G27:I27"/>
    <mergeCell ref="C38:F38"/>
    <mergeCell ref="C39:F39"/>
    <mergeCell ref="C40:F40"/>
    <mergeCell ref="B41:F41"/>
    <mergeCell ref="B43:F43"/>
    <mergeCell ref="B30:B32"/>
    <mergeCell ref="C30:F30"/>
    <mergeCell ref="C31:F31"/>
    <mergeCell ref="C32:F32"/>
    <mergeCell ref="B33:B40"/>
    <mergeCell ref="C33:F33"/>
    <mergeCell ref="C34:F34"/>
    <mergeCell ref="C35:F35"/>
    <mergeCell ref="C36:F36"/>
    <mergeCell ref="C37:F37"/>
    <mergeCell ref="B22:B25"/>
    <mergeCell ref="C22:F22"/>
    <mergeCell ref="C23:F23"/>
    <mergeCell ref="C24:F24"/>
    <mergeCell ref="C25:F25"/>
    <mergeCell ref="B13:D13"/>
    <mergeCell ref="B14:D14"/>
    <mergeCell ref="B17:D17"/>
    <mergeCell ref="B18:D18"/>
    <mergeCell ref="B21:F21"/>
    <mergeCell ref="B5:C5"/>
    <mergeCell ref="D5:E5"/>
    <mergeCell ref="B8:D8"/>
    <mergeCell ref="B9:D9"/>
    <mergeCell ref="B12:D12"/>
  </mergeCells>
  <phoneticPr fontId="1"/>
  <pageMargins left="0.70866141732283472" right="0.70866141732283472" top="0.74803149606299213" bottom="0.74803149606299213" header="0.31496062992125984" footer="0.31496062992125984"/>
  <pageSetup paperSize="9" scale="4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B7ED-878D-AF4F-A1E7-F889314B744F}">
  <sheetPr>
    <tabColor theme="9" tint="0.59999389629810485"/>
  </sheetPr>
  <dimension ref="A1:AR76"/>
  <sheetViews>
    <sheetView view="pageBreakPreview" topLeftCell="A8" zoomScale="40" zoomScaleNormal="55" zoomScaleSheetLayoutView="40" workbookViewId="0">
      <selection activeCell="H15" sqref="H15"/>
    </sheetView>
  </sheetViews>
  <sheetFormatPr baseColWidth="10" defaultColWidth="7.5703125" defaultRowHeight="18"/>
  <cols>
    <col min="1" max="1" width="3.85546875" style="284" customWidth="1"/>
    <col min="2" max="3" width="9.7109375" style="284" customWidth="1"/>
    <col min="4" max="4" width="8.5703125" style="284" customWidth="1"/>
    <col min="5" max="11" width="13.85546875" style="284" customWidth="1"/>
    <col min="12" max="12" width="3.28515625" style="284" customWidth="1"/>
    <col min="13" max="13" width="7.5703125" style="284"/>
    <col min="14" max="15" width="3.140625" style="284" customWidth="1"/>
    <col min="16" max="16" width="7.5703125" style="284"/>
    <col min="17" max="17" width="7.5703125" style="284" customWidth="1"/>
    <col min="18" max="16384" width="7.5703125" style="284"/>
  </cols>
  <sheetData>
    <row r="1" spans="1:44">
      <c r="A1" s="285"/>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row>
    <row r="2" spans="1:44" ht="40">
      <c r="A2" s="285"/>
      <c r="B2" s="297" t="s">
        <v>579</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row>
    <row r="3" spans="1:44">
      <c r="A3" s="285"/>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row>
    <row r="4" spans="1:44" ht="21" thickBot="1">
      <c r="A4" s="285"/>
      <c r="B4" s="300" t="s">
        <v>553</v>
      </c>
      <c r="C4" s="300"/>
      <c r="D4" s="300" t="s">
        <v>554</v>
      </c>
      <c r="E4" s="300"/>
      <c r="F4" s="300" t="s">
        <v>555</v>
      </c>
      <c r="G4" s="300"/>
      <c r="H4" s="286"/>
      <c r="I4" s="286"/>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row>
    <row r="5" spans="1:44" ht="30.75" customHeight="1" thickBot="1">
      <c r="A5" s="285"/>
      <c r="B5" s="399" t="str">
        <f>IF(①ひと!$B$3=0,"",①ひと!$B$3)</f>
        <v/>
      </c>
      <c r="C5" s="400"/>
      <c r="D5" s="399" t="str">
        <f>IF(①ひと!$C$3=0,"",①ひと!$C$3)</f>
        <v/>
      </c>
      <c r="E5" s="400"/>
      <c r="F5" s="399" t="str">
        <f>IF(①ひと!$D$3=0,"",①ひと!$D$3)</f>
        <v/>
      </c>
      <c r="G5" s="400"/>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row>
    <row r="6" spans="1:44">
      <c r="A6" s="285"/>
      <c r="B6" s="286"/>
      <c r="C6" s="286"/>
      <c r="D6" s="286"/>
      <c r="E6" s="286"/>
      <c r="F6" s="286"/>
      <c r="G6" s="286"/>
      <c r="H6" s="286"/>
      <c r="I6" s="286"/>
      <c r="J6" s="286"/>
      <c r="K6" s="286"/>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row>
    <row r="7" spans="1:44">
      <c r="A7" s="285"/>
      <c r="B7" s="286"/>
      <c r="C7" s="286"/>
      <c r="D7" s="286"/>
      <c r="E7" s="286"/>
      <c r="F7" s="286"/>
      <c r="G7" s="286"/>
      <c r="H7" s="286"/>
      <c r="I7" s="286"/>
      <c r="J7" s="286"/>
      <c r="K7" s="286"/>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row>
    <row r="8" spans="1:44">
      <c r="A8" s="285"/>
      <c r="B8" s="286"/>
      <c r="C8" s="286"/>
      <c r="D8" s="286"/>
      <c r="E8" s="286"/>
      <c r="F8" s="286"/>
      <c r="G8" s="286"/>
      <c r="H8" s="286"/>
      <c r="I8" s="286"/>
      <c r="J8" s="286"/>
      <c r="K8" s="286"/>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row>
    <row r="9" spans="1:44" ht="33">
      <c r="A9" s="285"/>
      <c r="B9" s="289" t="s">
        <v>580</v>
      </c>
      <c r="C9" s="286"/>
      <c r="D9" s="286"/>
      <c r="E9" s="286"/>
      <c r="F9" s="286"/>
      <c r="G9" s="286"/>
      <c r="H9" s="286"/>
      <c r="I9" s="286"/>
      <c r="J9" s="286"/>
      <c r="K9" s="286"/>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row>
    <row r="10" spans="1:44" ht="60" customHeight="1">
      <c r="A10" s="285"/>
      <c r="B10" s="411"/>
      <c r="C10" s="412"/>
      <c r="D10" s="413"/>
      <c r="E10" s="306" t="s">
        <v>581</v>
      </c>
      <c r="F10" s="302" t="s">
        <v>582</v>
      </c>
      <c r="G10" s="302" t="s">
        <v>583</v>
      </c>
      <c r="H10" s="306" t="s">
        <v>584</v>
      </c>
      <c r="I10" s="306" t="s">
        <v>585</v>
      </c>
      <c r="J10" s="306" t="s">
        <v>586</v>
      </c>
      <c r="K10" s="306" t="s">
        <v>557</v>
      </c>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row>
    <row r="11" spans="1:44" ht="32" customHeight="1">
      <c r="A11" s="285"/>
      <c r="B11" s="440" t="s">
        <v>587</v>
      </c>
      <c r="C11" s="441"/>
      <c r="D11" s="442"/>
      <c r="E11" s="295">
        <f>SUM(E18,E20,E22,E24,E26,E28,E30,E32,E34,E36)</f>
        <v>0</v>
      </c>
      <c r="F11" s="295">
        <f t="shared" ref="F11:I11" si="0">SUM(F18,F20,F22,F24,F26,F28,F30,F32,F34,F36)</f>
        <v>0</v>
      </c>
      <c r="G11" s="295">
        <f t="shared" si="0"/>
        <v>0</v>
      </c>
      <c r="H11" s="295">
        <f t="shared" si="0"/>
        <v>0</v>
      </c>
      <c r="I11" s="295">
        <f t="shared" si="0"/>
        <v>0</v>
      </c>
      <c r="J11" s="295">
        <f>SUM(J18,J20,J22,J24,J26,J28,J30,J32,J34,J36)</f>
        <v>0</v>
      </c>
      <c r="K11" s="295">
        <f>SUM(E11:J11)</f>
        <v>0</v>
      </c>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row>
    <row r="12" spans="1:44" ht="32" customHeight="1">
      <c r="A12" s="285"/>
      <c r="B12" s="440" t="s">
        <v>588</v>
      </c>
      <c r="C12" s="441"/>
      <c r="D12" s="442"/>
      <c r="E12" s="295">
        <f>SUM(E19,E21,E23,E25,E27,E29,E31,E33,E35,E37)</f>
        <v>0</v>
      </c>
      <c r="F12" s="295">
        <f t="shared" ref="F12:I12" si="1">SUM(F19,F21,F23,F25,F27,F29,F31,F33,F35,F37)</f>
        <v>0</v>
      </c>
      <c r="G12" s="295">
        <f t="shared" si="1"/>
        <v>0</v>
      </c>
      <c r="H12" s="295">
        <f t="shared" si="1"/>
        <v>0</v>
      </c>
      <c r="I12" s="295">
        <f t="shared" si="1"/>
        <v>0</v>
      </c>
      <c r="J12" s="295">
        <f>SUM(J19,J21,J23,J25,J27,J29,J31,J33,J35,J37)</f>
        <v>0</v>
      </c>
      <c r="K12" s="295">
        <f>SUM(E12:J12)</f>
        <v>0</v>
      </c>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row>
    <row r="13" spans="1:44" ht="27">
      <c r="A13" s="285"/>
      <c r="B13" s="316"/>
      <c r="C13" s="316"/>
      <c r="D13" s="316"/>
      <c r="E13" s="286"/>
      <c r="F13" s="286"/>
      <c r="G13" s="286"/>
      <c r="H13" s="286"/>
      <c r="I13" s="286"/>
      <c r="J13" s="286"/>
      <c r="K13" s="286"/>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row>
    <row r="14" spans="1:44" ht="27">
      <c r="A14" s="285"/>
      <c r="B14" s="316"/>
      <c r="C14" s="316"/>
      <c r="D14" s="316"/>
      <c r="E14" s="286"/>
      <c r="F14" s="286"/>
      <c r="G14" s="286"/>
      <c r="H14" s="286"/>
      <c r="I14" s="286"/>
      <c r="J14" s="286"/>
      <c r="K14" s="286"/>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row>
    <row r="15" spans="1:44" ht="27">
      <c r="A15" s="285"/>
      <c r="B15" s="316"/>
      <c r="C15" s="316"/>
      <c r="D15" s="316"/>
      <c r="E15" s="286"/>
      <c r="F15" s="286"/>
      <c r="G15" s="286"/>
      <c r="H15" s="286"/>
      <c r="I15" s="286"/>
      <c r="J15" s="286"/>
      <c r="K15" s="286"/>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row>
    <row r="16" spans="1:44" ht="33">
      <c r="A16" s="285"/>
      <c r="B16" s="289" t="s">
        <v>589</v>
      </c>
      <c r="C16" s="316"/>
      <c r="D16" s="316"/>
      <c r="E16" s="286"/>
      <c r="F16" s="286"/>
      <c r="G16" s="286"/>
      <c r="H16" s="286"/>
      <c r="I16" s="286"/>
      <c r="J16" s="286"/>
      <c r="K16" s="286"/>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row>
    <row r="17" spans="1:44" ht="60" customHeight="1">
      <c r="A17" s="285"/>
      <c r="B17" s="317"/>
      <c r="C17" s="318"/>
      <c r="D17" s="319"/>
      <c r="E17" s="306" t="s">
        <v>581</v>
      </c>
      <c r="F17" s="302" t="s">
        <v>582</v>
      </c>
      <c r="G17" s="302" t="s">
        <v>583</v>
      </c>
      <c r="H17" s="306" t="s">
        <v>584</v>
      </c>
      <c r="I17" s="306" t="s">
        <v>585</v>
      </c>
      <c r="J17" s="306" t="s">
        <v>586</v>
      </c>
      <c r="K17" s="306" t="s">
        <v>557</v>
      </c>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row>
    <row r="18" spans="1:44" ht="32" customHeight="1">
      <c r="B18" s="451" t="s">
        <v>590</v>
      </c>
      <c r="C18" s="439" t="s">
        <v>587</v>
      </c>
      <c r="D18" s="439"/>
      <c r="E18" s="293"/>
      <c r="F18" s="293"/>
      <c r="G18" s="293"/>
      <c r="H18" s="293"/>
      <c r="I18" s="293"/>
      <c r="J18" s="293"/>
      <c r="K18" s="295">
        <f t="shared" ref="K18:K37" si="2">SUM(E18:J18)</f>
        <v>0</v>
      </c>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row>
    <row r="19" spans="1:44" ht="32" customHeight="1">
      <c r="B19" s="451"/>
      <c r="C19" s="439" t="s">
        <v>588</v>
      </c>
      <c r="D19" s="439"/>
      <c r="E19" s="293"/>
      <c r="F19" s="293"/>
      <c r="G19" s="293"/>
      <c r="H19" s="293"/>
      <c r="I19" s="293"/>
      <c r="J19" s="293"/>
      <c r="K19" s="295">
        <f t="shared" si="2"/>
        <v>0</v>
      </c>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row>
    <row r="20" spans="1:44" ht="32" customHeight="1">
      <c r="B20" s="451" t="s">
        <v>591</v>
      </c>
      <c r="C20" s="439" t="s">
        <v>587</v>
      </c>
      <c r="D20" s="439"/>
      <c r="E20" s="293"/>
      <c r="F20" s="293"/>
      <c r="G20" s="293"/>
      <c r="H20" s="293"/>
      <c r="I20" s="293"/>
      <c r="J20" s="293"/>
      <c r="K20" s="295">
        <f t="shared" si="2"/>
        <v>0</v>
      </c>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row>
    <row r="21" spans="1:44" ht="32" customHeight="1">
      <c r="B21" s="451"/>
      <c r="C21" s="439" t="s">
        <v>588</v>
      </c>
      <c r="D21" s="439"/>
      <c r="E21" s="293"/>
      <c r="F21" s="293"/>
      <c r="G21" s="293"/>
      <c r="H21" s="293"/>
      <c r="I21" s="293"/>
      <c r="J21" s="293"/>
      <c r="K21" s="295">
        <f t="shared" si="2"/>
        <v>0</v>
      </c>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row>
    <row r="22" spans="1:44" ht="32" customHeight="1">
      <c r="B22" s="451" t="s">
        <v>592</v>
      </c>
      <c r="C22" s="439" t="s">
        <v>587</v>
      </c>
      <c r="D22" s="439"/>
      <c r="E22" s="293"/>
      <c r="F22" s="293"/>
      <c r="G22" s="293"/>
      <c r="H22" s="293"/>
      <c r="I22" s="293"/>
      <c r="J22" s="293"/>
      <c r="K22" s="295">
        <f t="shared" si="2"/>
        <v>0</v>
      </c>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row>
    <row r="23" spans="1:44" ht="32" customHeight="1">
      <c r="B23" s="451"/>
      <c r="C23" s="439" t="s">
        <v>588</v>
      </c>
      <c r="D23" s="439"/>
      <c r="E23" s="293"/>
      <c r="F23" s="293"/>
      <c r="G23" s="293"/>
      <c r="H23" s="293"/>
      <c r="I23" s="293"/>
      <c r="J23" s="293"/>
      <c r="K23" s="295">
        <f t="shared" si="2"/>
        <v>0</v>
      </c>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row>
    <row r="24" spans="1:44" ht="32" customHeight="1">
      <c r="B24" s="451" t="s">
        <v>593</v>
      </c>
      <c r="C24" s="439" t="s">
        <v>587</v>
      </c>
      <c r="D24" s="439"/>
      <c r="E24" s="293"/>
      <c r="F24" s="293"/>
      <c r="G24" s="293"/>
      <c r="H24" s="293"/>
      <c r="I24" s="293"/>
      <c r="J24" s="293"/>
      <c r="K24" s="295">
        <f t="shared" si="2"/>
        <v>0</v>
      </c>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row>
    <row r="25" spans="1:44" ht="32" customHeight="1">
      <c r="B25" s="451"/>
      <c r="C25" s="439" t="s">
        <v>588</v>
      </c>
      <c r="D25" s="439"/>
      <c r="E25" s="293"/>
      <c r="F25" s="293"/>
      <c r="G25" s="293"/>
      <c r="H25" s="293"/>
      <c r="I25" s="293"/>
      <c r="J25" s="293"/>
      <c r="K25" s="295">
        <f t="shared" si="2"/>
        <v>0</v>
      </c>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row>
    <row r="26" spans="1:44" ht="32" customHeight="1">
      <c r="B26" s="451" t="s">
        <v>594</v>
      </c>
      <c r="C26" s="439" t="s">
        <v>587</v>
      </c>
      <c r="D26" s="439"/>
      <c r="E26" s="293"/>
      <c r="F26" s="293"/>
      <c r="G26" s="293"/>
      <c r="H26" s="293"/>
      <c r="I26" s="293"/>
      <c r="J26" s="293"/>
      <c r="K26" s="295">
        <f t="shared" si="2"/>
        <v>0</v>
      </c>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row>
    <row r="27" spans="1:44" ht="32" customHeight="1">
      <c r="B27" s="451"/>
      <c r="C27" s="439" t="s">
        <v>588</v>
      </c>
      <c r="D27" s="439"/>
      <c r="E27" s="293"/>
      <c r="F27" s="293"/>
      <c r="G27" s="293"/>
      <c r="H27" s="293"/>
      <c r="I27" s="293"/>
      <c r="J27" s="293"/>
      <c r="K27" s="295">
        <f t="shared" si="2"/>
        <v>0</v>
      </c>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row>
    <row r="28" spans="1:44" ht="32" customHeight="1">
      <c r="B28" s="451" t="s">
        <v>595</v>
      </c>
      <c r="C28" s="439" t="s">
        <v>587</v>
      </c>
      <c r="D28" s="439"/>
      <c r="E28" s="293"/>
      <c r="F28" s="293"/>
      <c r="G28" s="293"/>
      <c r="H28" s="293"/>
      <c r="I28" s="293"/>
      <c r="J28" s="293"/>
      <c r="K28" s="295">
        <f t="shared" si="2"/>
        <v>0</v>
      </c>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row>
    <row r="29" spans="1:44" ht="32" customHeight="1">
      <c r="B29" s="451"/>
      <c r="C29" s="439" t="s">
        <v>588</v>
      </c>
      <c r="D29" s="439"/>
      <c r="E29" s="293"/>
      <c r="F29" s="293"/>
      <c r="G29" s="293"/>
      <c r="H29" s="293"/>
      <c r="I29" s="293"/>
      <c r="J29" s="293"/>
      <c r="K29" s="295">
        <f t="shared" si="2"/>
        <v>0</v>
      </c>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row>
    <row r="30" spans="1:44" ht="32" customHeight="1">
      <c r="B30" s="451" t="s">
        <v>596</v>
      </c>
      <c r="C30" s="439" t="s">
        <v>587</v>
      </c>
      <c r="D30" s="439"/>
      <c r="E30" s="293"/>
      <c r="F30" s="293"/>
      <c r="G30" s="293"/>
      <c r="H30" s="293"/>
      <c r="I30" s="293"/>
      <c r="J30" s="293"/>
      <c r="K30" s="295">
        <f t="shared" si="2"/>
        <v>0</v>
      </c>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row>
    <row r="31" spans="1:44" ht="32" customHeight="1">
      <c r="B31" s="451"/>
      <c r="C31" s="439" t="s">
        <v>588</v>
      </c>
      <c r="D31" s="439"/>
      <c r="E31" s="293"/>
      <c r="F31" s="293"/>
      <c r="G31" s="293"/>
      <c r="H31" s="293"/>
      <c r="I31" s="293"/>
      <c r="J31" s="293"/>
      <c r="K31" s="295">
        <f t="shared" si="2"/>
        <v>0</v>
      </c>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row>
    <row r="32" spans="1:44" ht="32" customHeight="1">
      <c r="B32" s="451" t="s">
        <v>597</v>
      </c>
      <c r="C32" s="439" t="s">
        <v>587</v>
      </c>
      <c r="D32" s="439"/>
      <c r="E32" s="293"/>
      <c r="F32" s="293"/>
      <c r="G32" s="293"/>
      <c r="H32" s="293"/>
      <c r="I32" s="293"/>
      <c r="J32" s="293"/>
      <c r="K32" s="295">
        <f t="shared" si="2"/>
        <v>0</v>
      </c>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row>
    <row r="33" spans="1:44" ht="32" customHeight="1">
      <c r="B33" s="451"/>
      <c r="C33" s="439" t="s">
        <v>588</v>
      </c>
      <c r="D33" s="439"/>
      <c r="E33" s="293"/>
      <c r="F33" s="293"/>
      <c r="G33" s="293"/>
      <c r="H33" s="293"/>
      <c r="I33" s="293"/>
      <c r="J33" s="293"/>
      <c r="K33" s="295">
        <f t="shared" si="2"/>
        <v>0</v>
      </c>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row>
    <row r="34" spans="1:44" ht="32" customHeight="1">
      <c r="B34" s="451" t="s">
        <v>598</v>
      </c>
      <c r="C34" s="439" t="s">
        <v>587</v>
      </c>
      <c r="D34" s="439"/>
      <c r="E34" s="293"/>
      <c r="F34" s="293"/>
      <c r="G34" s="293"/>
      <c r="H34" s="293"/>
      <c r="I34" s="293"/>
      <c r="J34" s="293"/>
      <c r="K34" s="295">
        <f t="shared" si="2"/>
        <v>0</v>
      </c>
      <c r="L34" s="285"/>
      <c r="M34" s="285"/>
      <c r="N34" s="285"/>
      <c r="O34" s="285"/>
      <c r="P34" s="294"/>
      <c r="Q34" s="294"/>
      <c r="R34" s="294"/>
      <c r="S34" s="294"/>
      <c r="T34" s="294"/>
      <c r="U34" s="294"/>
      <c r="V34" s="294"/>
      <c r="W34" s="294"/>
      <c r="X34" s="294"/>
      <c r="Y34" s="285"/>
      <c r="Z34" s="285"/>
      <c r="AA34" s="285"/>
      <c r="AB34" s="285"/>
      <c r="AC34" s="285"/>
      <c r="AD34" s="285"/>
      <c r="AE34" s="285"/>
      <c r="AF34" s="285"/>
      <c r="AG34" s="285"/>
      <c r="AH34" s="285"/>
      <c r="AI34" s="285"/>
      <c r="AJ34" s="285"/>
      <c r="AK34" s="285"/>
      <c r="AL34" s="285"/>
      <c r="AM34" s="285"/>
      <c r="AN34" s="285"/>
      <c r="AO34" s="285"/>
      <c r="AP34" s="285"/>
      <c r="AQ34" s="285"/>
      <c r="AR34" s="285"/>
    </row>
    <row r="35" spans="1:44" ht="32" customHeight="1">
      <c r="B35" s="451"/>
      <c r="C35" s="439" t="s">
        <v>588</v>
      </c>
      <c r="D35" s="439"/>
      <c r="E35" s="293"/>
      <c r="F35" s="293"/>
      <c r="G35" s="293"/>
      <c r="H35" s="293"/>
      <c r="I35" s="293"/>
      <c r="J35" s="293"/>
      <c r="K35" s="295">
        <f t="shared" si="2"/>
        <v>0</v>
      </c>
      <c r="L35" s="285"/>
      <c r="M35" s="285"/>
      <c r="N35" s="285"/>
      <c r="O35" s="285"/>
      <c r="P35" s="294"/>
      <c r="Q35" s="294"/>
      <c r="R35" s="294"/>
      <c r="S35" s="294"/>
      <c r="T35" s="294"/>
      <c r="U35" s="294"/>
      <c r="V35" s="294"/>
      <c r="W35" s="294"/>
      <c r="X35" s="294"/>
      <c r="Y35" s="285"/>
      <c r="Z35" s="285"/>
      <c r="AA35" s="285"/>
      <c r="AB35" s="285"/>
      <c r="AC35" s="285"/>
      <c r="AD35" s="285"/>
      <c r="AE35" s="285"/>
      <c r="AF35" s="285"/>
      <c r="AG35" s="285"/>
      <c r="AH35" s="285"/>
      <c r="AI35" s="285"/>
      <c r="AJ35" s="285"/>
      <c r="AK35" s="285"/>
      <c r="AL35" s="285"/>
      <c r="AM35" s="285"/>
      <c r="AN35" s="285"/>
      <c r="AO35" s="285"/>
      <c r="AP35" s="285"/>
      <c r="AQ35" s="285"/>
      <c r="AR35" s="285"/>
    </row>
    <row r="36" spans="1:44" ht="32" customHeight="1">
      <c r="B36" s="451" t="s">
        <v>599</v>
      </c>
      <c r="C36" s="439" t="s">
        <v>587</v>
      </c>
      <c r="D36" s="439"/>
      <c r="E36" s="293"/>
      <c r="F36" s="293"/>
      <c r="G36" s="293"/>
      <c r="H36" s="293"/>
      <c r="I36" s="293"/>
      <c r="J36" s="293"/>
      <c r="K36" s="295">
        <f t="shared" si="2"/>
        <v>0</v>
      </c>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row>
    <row r="37" spans="1:44" ht="32" customHeight="1">
      <c r="B37" s="451"/>
      <c r="C37" s="439" t="s">
        <v>588</v>
      </c>
      <c r="D37" s="439"/>
      <c r="E37" s="293"/>
      <c r="F37" s="293"/>
      <c r="G37" s="293"/>
      <c r="H37" s="293"/>
      <c r="I37" s="293"/>
      <c r="J37" s="293"/>
      <c r="K37" s="295">
        <f t="shared" si="2"/>
        <v>0</v>
      </c>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row>
    <row r="38" spans="1:44" ht="20" customHeight="1">
      <c r="A38" s="285"/>
      <c r="B38" s="286"/>
      <c r="C38" s="286"/>
      <c r="D38" s="286"/>
      <c r="E38" s="286"/>
      <c r="F38" s="286"/>
      <c r="G38" s="286"/>
      <c r="H38" s="286"/>
      <c r="I38" s="286"/>
      <c r="J38" s="286"/>
      <c r="K38" s="286"/>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row>
    <row r="39" spans="1:44" ht="20" customHeight="1">
      <c r="A39" s="285"/>
      <c r="B39" s="286"/>
      <c r="C39" s="286"/>
      <c r="D39" s="286"/>
      <c r="E39" s="286"/>
      <c r="F39" s="286"/>
      <c r="G39" s="286"/>
      <c r="H39" s="286"/>
      <c r="I39" s="286"/>
      <c r="J39" s="286"/>
      <c r="K39" s="286"/>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row>
    <row r="40" spans="1:44" ht="20" customHeight="1">
      <c r="A40" s="285"/>
      <c r="B40" s="286"/>
      <c r="C40" s="286"/>
      <c r="D40" s="286"/>
      <c r="E40" s="286"/>
      <c r="F40" s="286"/>
      <c r="G40" s="286"/>
      <c r="H40" s="286"/>
      <c r="I40" s="286"/>
      <c r="J40" s="286"/>
      <c r="K40" s="286"/>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row>
    <row r="41" spans="1:44" ht="33">
      <c r="A41" s="285"/>
      <c r="B41" s="289" t="s">
        <v>600</v>
      </c>
      <c r="C41" s="286"/>
      <c r="D41" s="286"/>
      <c r="E41" s="286"/>
      <c r="F41" s="286"/>
      <c r="G41" s="286"/>
      <c r="H41" s="286"/>
      <c r="I41" s="286"/>
      <c r="J41" s="286"/>
      <c r="K41" s="286"/>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row>
    <row r="42" spans="1:44" ht="33">
      <c r="A42" s="285"/>
      <c r="B42" s="448"/>
      <c r="C42" s="449"/>
      <c r="D42" s="450"/>
      <c r="E42" s="306" t="s">
        <v>601</v>
      </c>
      <c r="F42" s="286"/>
      <c r="G42" s="286"/>
      <c r="H42" s="286"/>
      <c r="I42" s="286"/>
      <c r="J42" s="286"/>
      <c r="K42" s="286"/>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row>
    <row r="43" spans="1:44" ht="32" customHeight="1">
      <c r="A43" s="285"/>
      <c r="B43" s="440" t="s">
        <v>587</v>
      </c>
      <c r="C43" s="441"/>
      <c r="D43" s="442"/>
      <c r="E43" s="320"/>
      <c r="F43" s="286"/>
      <c r="G43" s="286"/>
      <c r="H43" s="286"/>
      <c r="I43" s="286"/>
      <c r="J43" s="286"/>
      <c r="K43" s="286"/>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row>
    <row r="44" spans="1:44" ht="32" customHeight="1">
      <c r="A44" s="285"/>
      <c r="B44" s="440" t="s">
        <v>588</v>
      </c>
      <c r="C44" s="441"/>
      <c r="D44" s="442"/>
      <c r="E44" s="320"/>
      <c r="F44" s="286"/>
      <c r="G44" s="286"/>
      <c r="H44" s="286"/>
      <c r="I44" s="286"/>
      <c r="J44" s="286"/>
      <c r="K44" s="286"/>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row>
    <row r="45" spans="1:44" ht="27">
      <c r="A45" s="285"/>
      <c r="B45" s="316"/>
      <c r="C45" s="316"/>
      <c r="D45" s="316"/>
      <c r="E45" s="286"/>
      <c r="F45" s="286"/>
      <c r="G45" s="286"/>
      <c r="H45" s="286"/>
      <c r="I45" s="286"/>
      <c r="J45" s="286"/>
      <c r="K45" s="286"/>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row>
    <row r="46" spans="1:44">
      <c r="A46" s="285"/>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row>
    <row r="47" spans="1:44">
      <c r="A47" s="285"/>
      <c r="B47" s="285" t="s">
        <v>602</v>
      </c>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row>
    <row r="48" spans="1:44">
      <c r="A48" s="285"/>
      <c r="B48" s="452"/>
      <c r="C48" s="453"/>
      <c r="D48" s="454"/>
      <c r="E48" s="287" t="s">
        <v>581</v>
      </c>
      <c r="F48" s="288" t="s">
        <v>582</v>
      </c>
      <c r="G48" s="288" t="s">
        <v>583</v>
      </c>
      <c r="H48" s="287" t="s">
        <v>584</v>
      </c>
      <c r="I48" s="287" t="s">
        <v>585</v>
      </c>
      <c r="J48" s="287" t="s">
        <v>586</v>
      </c>
      <c r="K48" s="287" t="s">
        <v>557</v>
      </c>
      <c r="L48" s="285"/>
      <c r="M48" s="285"/>
      <c r="N48" s="285"/>
      <c r="O48" s="285"/>
      <c r="P48" s="285"/>
      <c r="Q48" s="285"/>
      <c r="R48" s="285"/>
      <c r="S48" s="285"/>
      <c r="T48" s="285"/>
      <c r="U48" s="285"/>
      <c r="V48" s="285"/>
      <c r="W48" s="285"/>
      <c r="X48" s="285"/>
      <c r="Y48" s="285"/>
      <c r="Z48" s="285"/>
      <c r="AA48" s="285"/>
      <c r="AB48" s="285"/>
      <c r="AC48" s="285"/>
    </row>
    <row r="49" spans="1:29">
      <c r="A49" s="285"/>
      <c r="B49" s="444" t="s">
        <v>587</v>
      </c>
      <c r="C49" s="445"/>
      <c r="D49" s="446"/>
      <c r="E49" s="296" t="e">
        <f t="shared" ref="E49:K49" si="3">E11/$K$11</f>
        <v>#DIV/0!</v>
      </c>
      <c r="F49" s="296" t="e">
        <f t="shared" si="3"/>
        <v>#DIV/0!</v>
      </c>
      <c r="G49" s="296" t="e">
        <f t="shared" si="3"/>
        <v>#DIV/0!</v>
      </c>
      <c r="H49" s="296" t="e">
        <f t="shared" si="3"/>
        <v>#DIV/0!</v>
      </c>
      <c r="I49" s="296" t="e">
        <f t="shared" si="3"/>
        <v>#DIV/0!</v>
      </c>
      <c r="J49" s="296" t="e">
        <f t="shared" si="3"/>
        <v>#DIV/0!</v>
      </c>
      <c r="K49" s="296" t="e">
        <f t="shared" si="3"/>
        <v>#DIV/0!</v>
      </c>
      <c r="L49" s="285"/>
      <c r="M49" s="285"/>
      <c r="N49" s="285"/>
      <c r="O49" s="285"/>
      <c r="P49" s="285"/>
      <c r="Q49" s="285"/>
      <c r="R49" s="285"/>
      <c r="S49" s="285"/>
      <c r="T49" s="285"/>
      <c r="U49" s="285"/>
      <c r="V49" s="285"/>
      <c r="W49" s="285"/>
      <c r="X49" s="285"/>
      <c r="Y49" s="285"/>
      <c r="Z49" s="285"/>
      <c r="AA49" s="285"/>
      <c r="AB49" s="285"/>
      <c r="AC49" s="285"/>
    </row>
    <row r="50" spans="1:29">
      <c r="A50" s="285"/>
      <c r="B50" s="444" t="s">
        <v>588</v>
      </c>
      <c r="C50" s="445"/>
      <c r="D50" s="446"/>
      <c r="E50" s="296" t="e">
        <f t="shared" ref="E50:K50" si="4">E12/$K$12</f>
        <v>#DIV/0!</v>
      </c>
      <c r="F50" s="296" t="e">
        <f t="shared" si="4"/>
        <v>#DIV/0!</v>
      </c>
      <c r="G50" s="296" t="e">
        <f t="shared" si="4"/>
        <v>#DIV/0!</v>
      </c>
      <c r="H50" s="296" t="e">
        <f t="shared" si="4"/>
        <v>#DIV/0!</v>
      </c>
      <c r="I50" s="296" t="e">
        <f t="shared" si="4"/>
        <v>#DIV/0!</v>
      </c>
      <c r="J50" s="296" t="e">
        <f t="shared" si="4"/>
        <v>#DIV/0!</v>
      </c>
      <c r="K50" s="296" t="e">
        <f t="shared" si="4"/>
        <v>#DIV/0!</v>
      </c>
      <c r="L50" s="285"/>
      <c r="M50" s="285"/>
      <c r="N50" s="285"/>
      <c r="O50" s="285"/>
      <c r="P50" s="285"/>
      <c r="Q50" s="285"/>
      <c r="R50" s="285"/>
      <c r="S50" s="285"/>
      <c r="T50" s="285"/>
      <c r="U50" s="285"/>
      <c r="V50" s="285"/>
      <c r="W50" s="285"/>
      <c r="X50" s="285"/>
      <c r="Y50" s="285"/>
      <c r="Z50" s="285"/>
      <c r="AA50" s="285"/>
      <c r="AB50" s="285"/>
      <c r="AC50" s="285"/>
    </row>
    <row r="51" spans="1:29">
      <c r="A51" s="285"/>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row>
    <row r="52" spans="1:29">
      <c r="A52" s="285"/>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row>
    <row r="53" spans="1:29">
      <c r="A53" s="285"/>
      <c r="B53" s="285" t="s">
        <v>602</v>
      </c>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row>
    <row r="54" spans="1:29" ht="36" customHeight="1">
      <c r="A54" s="285"/>
      <c r="B54" s="447"/>
      <c r="C54" s="447"/>
      <c r="D54" s="447"/>
      <c r="E54" s="287" t="s">
        <v>581</v>
      </c>
      <c r="F54" s="288" t="s">
        <v>582</v>
      </c>
      <c r="G54" s="288" t="s">
        <v>583</v>
      </c>
      <c r="H54" s="287" t="s">
        <v>584</v>
      </c>
      <c r="I54" s="287" t="s">
        <v>585</v>
      </c>
      <c r="J54" s="287" t="s">
        <v>586</v>
      </c>
      <c r="K54" s="287" t="s">
        <v>557</v>
      </c>
      <c r="L54" s="285"/>
      <c r="M54" s="285"/>
      <c r="N54" s="285"/>
      <c r="O54" s="285"/>
      <c r="P54" s="285"/>
      <c r="Q54" s="285"/>
      <c r="R54" s="285"/>
      <c r="S54" s="285"/>
      <c r="T54" s="285"/>
      <c r="U54" s="285"/>
      <c r="V54" s="285"/>
      <c r="W54" s="285"/>
      <c r="X54" s="285"/>
      <c r="Y54" s="285"/>
      <c r="Z54" s="285"/>
      <c r="AA54" s="285"/>
      <c r="AB54" s="285"/>
      <c r="AC54" s="285"/>
    </row>
    <row r="55" spans="1:29">
      <c r="A55" s="285"/>
      <c r="B55" s="447" t="s">
        <v>590</v>
      </c>
      <c r="C55" s="443" t="s">
        <v>587</v>
      </c>
      <c r="D55" s="443"/>
      <c r="E55" s="296" t="e">
        <f>E18/$K18</f>
        <v>#DIV/0!</v>
      </c>
      <c r="F55" s="296" t="e">
        <f t="shared" ref="F55:K55" si="5">F18/$K18</f>
        <v>#DIV/0!</v>
      </c>
      <c r="G55" s="296" t="e">
        <f t="shared" si="5"/>
        <v>#DIV/0!</v>
      </c>
      <c r="H55" s="296" t="e">
        <f t="shared" si="5"/>
        <v>#DIV/0!</v>
      </c>
      <c r="I55" s="296" t="e">
        <f t="shared" si="5"/>
        <v>#DIV/0!</v>
      </c>
      <c r="J55" s="296" t="e">
        <f t="shared" si="5"/>
        <v>#DIV/0!</v>
      </c>
      <c r="K55" s="296" t="e">
        <f t="shared" si="5"/>
        <v>#DIV/0!</v>
      </c>
      <c r="L55" s="285"/>
      <c r="M55" s="285"/>
      <c r="N55" s="285"/>
      <c r="O55" s="285"/>
      <c r="P55" s="285"/>
      <c r="Q55" s="285"/>
      <c r="R55" s="285"/>
      <c r="S55" s="285"/>
      <c r="T55" s="285"/>
      <c r="U55" s="285"/>
      <c r="V55" s="285"/>
      <c r="W55" s="285"/>
      <c r="X55" s="285"/>
      <c r="Y55" s="285"/>
      <c r="Z55" s="285"/>
      <c r="AA55" s="285"/>
      <c r="AB55" s="285"/>
      <c r="AC55" s="285"/>
    </row>
    <row r="56" spans="1:29">
      <c r="A56" s="285"/>
      <c r="B56" s="447"/>
      <c r="C56" s="443" t="s">
        <v>588</v>
      </c>
      <c r="D56" s="443"/>
      <c r="E56" s="296" t="e">
        <f t="shared" ref="E56:K56" si="6">E19/$K19</f>
        <v>#DIV/0!</v>
      </c>
      <c r="F56" s="296" t="e">
        <f t="shared" si="6"/>
        <v>#DIV/0!</v>
      </c>
      <c r="G56" s="296" t="e">
        <f t="shared" si="6"/>
        <v>#DIV/0!</v>
      </c>
      <c r="H56" s="296" t="e">
        <f t="shared" si="6"/>
        <v>#DIV/0!</v>
      </c>
      <c r="I56" s="296" t="e">
        <f t="shared" si="6"/>
        <v>#DIV/0!</v>
      </c>
      <c r="J56" s="296" t="e">
        <f t="shared" si="6"/>
        <v>#DIV/0!</v>
      </c>
      <c r="K56" s="296" t="e">
        <f t="shared" si="6"/>
        <v>#DIV/0!</v>
      </c>
      <c r="L56" s="285"/>
      <c r="M56" s="285"/>
      <c r="N56" s="285"/>
      <c r="O56" s="285"/>
      <c r="P56" s="285"/>
      <c r="Q56" s="285"/>
      <c r="R56" s="285"/>
      <c r="S56" s="285"/>
      <c r="T56" s="285"/>
      <c r="U56" s="285"/>
      <c r="V56" s="285"/>
      <c r="W56" s="285"/>
      <c r="X56" s="285"/>
      <c r="Y56" s="285"/>
      <c r="Z56" s="285"/>
      <c r="AA56" s="285"/>
      <c r="AB56" s="285"/>
      <c r="AC56" s="285"/>
    </row>
    <row r="57" spans="1:29">
      <c r="A57" s="285"/>
      <c r="B57" s="447" t="s">
        <v>591</v>
      </c>
      <c r="C57" s="443" t="s">
        <v>587</v>
      </c>
      <c r="D57" s="443"/>
      <c r="E57" s="296" t="e">
        <f t="shared" ref="E57:K57" si="7">E20/$K20</f>
        <v>#DIV/0!</v>
      </c>
      <c r="F57" s="296" t="e">
        <f t="shared" si="7"/>
        <v>#DIV/0!</v>
      </c>
      <c r="G57" s="296" t="e">
        <f t="shared" si="7"/>
        <v>#DIV/0!</v>
      </c>
      <c r="H57" s="296" t="e">
        <f t="shared" si="7"/>
        <v>#DIV/0!</v>
      </c>
      <c r="I57" s="296" t="e">
        <f t="shared" si="7"/>
        <v>#DIV/0!</v>
      </c>
      <c r="J57" s="296" t="e">
        <f>J20/$K20</f>
        <v>#DIV/0!</v>
      </c>
      <c r="K57" s="296" t="e">
        <f t="shared" si="7"/>
        <v>#DIV/0!</v>
      </c>
      <c r="L57" s="285"/>
      <c r="M57" s="285"/>
      <c r="N57" s="285"/>
      <c r="O57" s="285"/>
      <c r="P57" s="285"/>
      <c r="Q57" s="285"/>
      <c r="R57" s="285"/>
      <c r="S57" s="285"/>
      <c r="T57" s="285"/>
      <c r="U57" s="285"/>
      <c r="V57" s="285"/>
      <c r="W57" s="285"/>
      <c r="X57" s="285"/>
      <c r="Y57" s="285"/>
      <c r="Z57" s="285"/>
      <c r="AA57" s="285"/>
      <c r="AB57" s="285"/>
      <c r="AC57" s="285"/>
    </row>
    <row r="58" spans="1:29">
      <c r="A58" s="285"/>
      <c r="B58" s="447"/>
      <c r="C58" s="443" t="s">
        <v>588</v>
      </c>
      <c r="D58" s="443"/>
      <c r="E58" s="296" t="e">
        <f t="shared" ref="E58:K58" si="8">E21/$K21</f>
        <v>#DIV/0!</v>
      </c>
      <c r="F58" s="296" t="e">
        <f t="shared" si="8"/>
        <v>#DIV/0!</v>
      </c>
      <c r="G58" s="296" t="e">
        <f t="shared" si="8"/>
        <v>#DIV/0!</v>
      </c>
      <c r="H58" s="296" t="e">
        <f t="shared" si="8"/>
        <v>#DIV/0!</v>
      </c>
      <c r="I58" s="296" t="e">
        <f t="shared" si="8"/>
        <v>#DIV/0!</v>
      </c>
      <c r="J58" s="296" t="e">
        <f t="shared" si="8"/>
        <v>#DIV/0!</v>
      </c>
      <c r="K58" s="296" t="e">
        <f t="shared" si="8"/>
        <v>#DIV/0!</v>
      </c>
      <c r="L58" s="285"/>
      <c r="M58" s="285"/>
      <c r="N58" s="285"/>
      <c r="O58" s="285"/>
      <c r="P58" s="285"/>
      <c r="Q58" s="285"/>
      <c r="R58" s="285"/>
      <c r="S58" s="285"/>
      <c r="T58" s="285"/>
      <c r="U58" s="285"/>
      <c r="V58" s="285"/>
      <c r="W58" s="285"/>
      <c r="X58" s="285"/>
      <c r="Y58" s="285"/>
      <c r="Z58" s="285"/>
      <c r="AA58" s="285"/>
      <c r="AB58" s="285"/>
      <c r="AC58" s="285"/>
    </row>
    <row r="59" spans="1:29">
      <c r="A59" s="285"/>
      <c r="B59" s="447" t="s">
        <v>592</v>
      </c>
      <c r="C59" s="443" t="s">
        <v>587</v>
      </c>
      <c r="D59" s="443"/>
      <c r="E59" s="296" t="e">
        <f t="shared" ref="E59:K59" si="9">E22/$K22</f>
        <v>#DIV/0!</v>
      </c>
      <c r="F59" s="296" t="e">
        <f t="shared" si="9"/>
        <v>#DIV/0!</v>
      </c>
      <c r="G59" s="296" t="e">
        <f t="shared" si="9"/>
        <v>#DIV/0!</v>
      </c>
      <c r="H59" s="296" t="e">
        <f t="shared" si="9"/>
        <v>#DIV/0!</v>
      </c>
      <c r="I59" s="296" t="e">
        <f t="shared" si="9"/>
        <v>#DIV/0!</v>
      </c>
      <c r="J59" s="296" t="e">
        <f t="shared" si="9"/>
        <v>#DIV/0!</v>
      </c>
      <c r="K59" s="296" t="e">
        <f t="shared" si="9"/>
        <v>#DIV/0!</v>
      </c>
      <c r="L59" s="285"/>
      <c r="M59" s="285"/>
      <c r="N59" s="285"/>
      <c r="O59" s="285"/>
      <c r="P59" s="285"/>
      <c r="Q59" s="285"/>
      <c r="R59" s="285"/>
      <c r="S59" s="285"/>
      <c r="T59" s="285"/>
      <c r="U59" s="285"/>
      <c r="V59" s="285"/>
      <c r="W59" s="285"/>
      <c r="X59" s="285"/>
      <c r="Y59" s="285"/>
      <c r="Z59" s="285"/>
      <c r="AA59" s="285"/>
      <c r="AB59" s="285"/>
      <c r="AC59" s="285"/>
    </row>
    <row r="60" spans="1:29">
      <c r="A60" s="285"/>
      <c r="B60" s="447"/>
      <c r="C60" s="443" t="s">
        <v>588</v>
      </c>
      <c r="D60" s="443"/>
      <c r="E60" s="296" t="e">
        <f t="shared" ref="E60:K60" si="10">E23/$K23</f>
        <v>#DIV/0!</v>
      </c>
      <c r="F60" s="296" t="e">
        <f t="shared" si="10"/>
        <v>#DIV/0!</v>
      </c>
      <c r="G60" s="296" t="e">
        <f t="shared" si="10"/>
        <v>#DIV/0!</v>
      </c>
      <c r="H60" s="296" t="e">
        <f t="shared" si="10"/>
        <v>#DIV/0!</v>
      </c>
      <c r="I60" s="296" t="e">
        <f t="shared" si="10"/>
        <v>#DIV/0!</v>
      </c>
      <c r="J60" s="296" t="e">
        <f t="shared" si="10"/>
        <v>#DIV/0!</v>
      </c>
      <c r="K60" s="296" t="e">
        <f t="shared" si="10"/>
        <v>#DIV/0!</v>
      </c>
      <c r="L60" s="285"/>
      <c r="M60" s="285"/>
      <c r="N60" s="285"/>
      <c r="O60" s="285"/>
      <c r="P60" s="285"/>
      <c r="Q60" s="285"/>
      <c r="R60" s="285"/>
      <c r="S60" s="285"/>
      <c r="T60" s="285"/>
      <c r="U60" s="285"/>
      <c r="V60" s="285"/>
      <c r="W60" s="285"/>
      <c r="X60" s="285"/>
      <c r="Y60" s="285"/>
      <c r="Z60" s="285"/>
      <c r="AA60" s="285"/>
      <c r="AB60" s="285"/>
      <c r="AC60" s="285"/>
    </row>
    <row r="61" spans="1:29">
      <c r="A61" s="285"/>
      <c r="B61" s="447" t="s">
        <v>593</v>
      </c>
      <c r="C61" s="443" t="s">
        <v>587</v>
      </c>
      <c r="D61" s="443"/>
      <c r="E61" s="296" t="e">
        <f t="shared" ref="E61:K61" si="11">E24/$K24</f>
        <v>#DIV/0!</v>
      </c>
      <c r="F61" s="296" t="e">
        <f t="shared" si="11"/>
        <v>#DIV/0!</v>
      </c>
      <c r="G61" s="296" t="e">
        <f t="shared" si="11"/>
        <v>#DIV/0!</v>
      </c>
      <c r="H61" s="296" t="e">
        <f t="shared" si="11"/>
        <v>#DIV/0!</v>
      </c>
      <c r="I61" s="296" t="e">
        <f t="shared" si="11"/>
        <v>#DIV/0!</v>
      </c>
      <c r="J61" s="296" t="e">
        <f t="shared" si="11"/>
        <v>#DIV/0!</v>
      </c>
      <c r="K61" s="296" t="e">
        <f t="shared" si="11"/>
        <v>#DIV/0!</v>
      </c>
      <c r="L61" s="285"/>
      <c r="M61" s="285"/>
      <c r="N61" s="285"/>
      <c r="O61" s="285"/>
      <c r="P61" s="285"/>
      <c r="Q61" s="285"/>
      <c r="R61" s="285"/>
      <c r="S61" s="285"/>
      <c r="T61" s="285"/>
      <c r="U61" s="285"/>
      <c r="V61" s="285"/>
      <c r="W61" s="285"/>
      <c r="X61" s="285"/>
      <c r="Y61" s="285"/>
      <c r="Z61" s="285"/>
      <c r="AA61" s="285"/>
      <c r="AB61" s="285"/>
      <c r="AC61" s="285"/>
    </row>
    <row r="62" spans="1:29">
      <c r="A62" s="285"/>
      <c r="B62" s="447"/>
      <c r="C62" s="443" t="s">
        <v>588</v>
      </c>
      <c r="D62" s="443"/>
      <c r="E62" s="296" t="e">
        <f t="shared" ref="E62:K62" si="12">E25/$K25</f>
        <v>#DIV/0!</v>
      </c>
      <c r="F62" s="296" t="e">
        <f t="shared" si="12"/>
        <v>#DIV/0!</v>
      </c>
      <c r="G62" s="296" t="e">
        <f t="shared" si="12"/>
        <v>#DIV/0!</v>
      </c>
      <c r="H62" s="296" t="e">
        <f t="shared" si="12"/>
        <v>#DIV/0!</v>
      </c>
      <c r="I62" s="296" t="e">
        <f t="shared" si="12"/>
        <v>#DIV/0!</v>
      </c>
      <c r="J62" s="296" t="e">
        <f t="shared" si="12"/>
        <v>#DIV/0!</v>
      </c>
      <c r="K62" s="296" t="e">
        <f t="shared" si="12"/>
        <v>#DIV/0!</v>
      </c>
      <c r="L62" s="285"/>
      <c r="M62" s="285"/>
      <c r="N62" s="285"/>
      <c r="O62" s="285"/>
      <c r="P62" s="285"/>
      <c r="Q62" s="285"/>
      <c r="R62" s="285"/>
      <c r="S62" s="285"/>
      <c r="T62" s="285"/>
      <c r="U62" s="285"/>
      <c r="V62" s="285"/>
      <c r="W62" s="285"/>
      <c r="X62" s="285"/>
      <c r="Y62" s="285"/>
      <c r="Z62" s="285"/>
      <c r="AA62" s="285"/>
      <c r="AB62" s="285"/>
      <c r="AC62" s="285"/>
    </row>
    <row r="63" spans="1:29">
      <c r="A63" s="285"/>
      <c r="B63" s="447" t="s">
        <v>594</v>
      </c>
      <c r="C63" s="443" t="s">
        <v>587</v>
      </c>
      <c r="D63" s="443"/>
      <c r="E63" s="296" t="e">
        <f t="shared" ref="E63:K63" si="13">E26/$K26</f>
        <v>#DIV/0!</v>
      </c>
      <c r="F63" s="296" t="e">
        <f t="shared" si="13"/>
        <v>#DIV/0!</v>
      </c>
      <c r="G63" s="296" t="e">
        <f t="shared" si="13"/>
        <v>#DIV/0!</v>
      </c>
      <c r="H63" s="296" t="e">
        <f t="shared" si="13"/>
        <v>#DIV/0!</v>
      </c>
      <c r="I63" s="296" t="e">
        <f t="shared" si="13"/>
        <v>#DIV/0!</v>
      </c>
      <c r="J63" s="296" t="e">
        <f t="shared" si="13"/>
        <v>#DIV/0!</v>
      </c>
      <c r="K63" s="296" t="e">
        <f t="shared" si="13"/>
        <v>#DIV/0!</v>
      </c>
      <c r="L63" s="285"/>
      <c r="M63" s="285"/>
      <c r="N63" s="285"/>
      <c r="O63" s="285"/>
      <c r="P63" s="285"/>
      <c r="Q63" s="285"/>
      <c r="R63" s="285"/>
      <c r="S63" s="285"/>
      <c r="T63" s="285"/>
      <c r="U63" s="285"/>
      <c r="V63" s="285"/>
      <c r="W63" s="285"/>
      <c r="X63" s="285"/>
      <c r="Y63" s="285"/>
      <c r="Z63" s="285"/>
      <c r="AA63" s="285"/>
      <c r="AB63" s="285"/>
      <c r="AC63" s="285"/>
    </row>
    <row r="64" spans="1:29">
      <c r="A64" s="285"/>
      <c r="B64" s="447"/>
      <c r="C64" s="443" t="s">
        <v>588</v>
      </c>
      <c r="D64" s="443"/>
      <c r="E64" s="296" t="e">
        <f t="shared" ref="E64:K64" si="14">E27/$K27</f>
        <v>#DIV/0!</v>
      </c>
      <c r="F64" s="296" t="e">
        <f t="shared" si="14"/>
        <v>#DIV/0!</v>
      </c>
      <c r="G64" s="296" t="e">
        <f t="shared" si="14"/>
        <v>#DIV/0!</v>
      </c>
      <c r="H64" s="296" t="e">
        <f t="shared" si="14"/>
        <v>#DIV/0!</v>
      </c>
      <c r="I64" s="296" t="e">
        <f t="shared" si="14"/>
        <v>#DIV/0!</v>
      </c>
      <c r="J64" s="296" t="e">
        <f t="shared" si="14"/>
        <v>#DIV/0!</v>
      </c>
      <c r="K64" s="296" t="e">
        <f t="shared" si="14"/>
        <v>#DIV/0!</v>
      </c>
      <c r="L64" s="285"/>
      <c r="M64" s="285"/>
      <c r="N64" s="285"/>
      <c r="O64" s="285"/>
      <c r="P64" s="285"/>
      <c r="Q64" s="285"/>
      <c r="R64" s="285"/>
      <c r="S64" s="285"/>
      <c r="T64" s="285"/>
      <c r="U64" s="285"/>
      <c r="V64" s="285"/>
      <c r="W64" s="285"/>
      <c r="X64" s="285"/>
      <c r="Y64" s="285"/>
      <c r="Z64" s="285"/>
      <c r="AA64" s="285"/>
      <c r="AB64" s="285"/>
      <c r="AC64" s="285"/>
    </row>
    <row r="65" spans="1:29">
      <c r="A65" s="285"/>
      <c r="B65" s="447" t="s">
        <v>595</v>
      </c>
      <c r="C65" s="443" t="s">
        <v>587</v>
      </c>
      <c r="D65" s="443"/>
      <c r="E65" s="296" t="e">
        <f t="shared" ref="E65:K65" si="15">E28/$K28</f>
        <v>#DIV/0!</v>
      </c>
      <c r="F65" s="296" t="e">
        <f t="shared" si="15"/>
        <v>#DIV/0!</v>
      </c>
      <c r="G65" s="296" t="e">
        <f t="shared" si="15"/>
        <v>#DIV/0!</v>
      </c>
      <c r="H65" s="296" t="e">
        <f t="shared" si="15"/>
        <v>#DIV/0!</v>
      </c>
      <c r="I65" s="296" t="e">
        <f t="shared" si="15"/>
        <v>#DIV/0!</v>
      </c>
      <c r="J65" s="296" t="e">
        <f t="shared" si="15"/>
        <v>#DIV/0!</v>
      </c>
      <c r="K65" s="296" t="e">
        <f t="shared" si="15"/>
        <v>#DIV/0!</v>
      </c>
      <c r="L65" s="285"/>
      <c r="M65" s="285"/>
      <c r="N65" s="285"/>
      <c r="O65" s="285"/>
      <c r="P65" s="285"/>
      <c r="Q65" s="285"/>
      <c r="R65" s="285"/>
      <c r="S65" s="285"/>
      <c r="T65" s="285"/>
      <c r="U65" s="285"/>
      <c r="V65" s="285"/>
      <c r="W65" s="285"/>
      <c r="X65" s="285"/>
      <c r="Y65" s="285"/>
      <c r="Z65" s="285"/>
      <c r="AA65" s="285"/>
      <c r="AB65" s="285"/>
      <c r="AC65" s="285"/>
    </row>
    <row r="66" spans="1:29">
      <c r="A66" s="285"/>
      <c r="B66" s="447"/>
      <c r="C66" s="443" t="s">
        <v>588</v>
      </c>
      <c r="D66" s="443"/>
      <c r="E66" s="296" t="e">
        <f t="shared" ref="E66:K66" si="16">E29/$K29</f>
        <v>#DIV/0!</v>
      </c>
      <c r="F66" s="296" t="e">
        <f t="shared" si="16"/>
        <v>#DIV/0!</v>
      </c>
      <c r="G66" s="296" t="e">
        <f t="shared" si="16"/>
        <v>#DIV/0!</v>
      </c>
      <c r="H66" s="296" t="e">
        <f t="shared" si="16"/>
        <v>#DIV/0!</v>
      </c>
      <c r="I66" s="296" t="e">
        <f t="shared" si="16"/>
        <v>#DIV/0!</v>
      </c>
      <c r="J66" s="296" t="e">
        <f t="shared" si="16"/>
        <v>#DIV/0!</v>
      </c>
      <c r="K66" s="296" t="e">
        <f t="shared" si="16"/>
        <v>#DIV/0!</v>
      </c>
      <c r="L66" s="285"/>
      <c r="M66" s="285"/>
      <c r="N66" s="285"/>
      <c r="O66" s="285"/>
      <c r="P66" s="285"/>
      <c r="Q66" s="285"/>
      <c r="R66" s="285"/>
      <c r="S66" s="285"/>
      <c r="T66" s="285"/>
      <c r="U66" s="285"/>
      <c r="V66" s="285"/>
      <c r="W66" s="285"/>
      <c r="X66" s="285"/>
      <c r="Y66" s="285"/>
      <c r="Z66" s="285"/>
      <c r="AA66" s="285"/>
      <c r="AB66" s="285"/>
      <c r="AC66" s="285"/>
    </row>
    <row r="67" spans="1:29">
      <c r="A67" s="285"/>
      <c r="B67" s="447" t="s">
        <v>596</v>
      </c>
      <c r="C67" s="443" t="s">
        <v>587</v>
      </c>
      <c r="D67" s="443"/>
      <c r="E67" s="296" t="e">
        <f t="shared" ref="E67:K67" si="17">E30/$K30</f>
        <v>#DIV/0!</v>
      </c>
      <c r="F67" s="296" t="e">
        <f t="shared" si="17"/>
        <v>#DIV/0!</v>
      </c>
      <c r="G67" s="296" t="e">
        <f t="shared" si="17"/>
        <v>#DIV/0!</v>
      </c>
      <c r="H67" s="296" t="e">
        <f t="shared" si="17"/>
        <v>#DIV/0!</v>
      </c>
      <c r="I67" s="296" t="e">
        <f t="shared" si="17"/>
        <v>#DIV/0!</v>
      </c>
      <c r="J67" s="296" t="e">
        <f t="shared" si="17"/>
        <v>#DIV/0!</v>
      </c>
      <c r="K67" s="296" t="e">
        <f t="shared" si="17"/>
        <v>#DIV/0!</v>
      </c>
      <c r="L67" s="285"/>
      <c r="M67" s="285"/>
      <c r="N67" s="285"/>
      <c r="O67" s="285"/>
      <c r="P67" s="285"/>
      <c r="Q67" s="285"/>
      <c r="R67" s="285"/>
      <c r="S67" s="285"/>
      <c r="T67" s="285"/>
      <c r="U67" s="285"/>
      <c r="V67" s="285"/>
      <c r="W67" s="285"/>
      <c r="X67" s="285"/>
      <c r="Y67" s="285"/>
      <c r="Z67" s="285"/>
      <c r="AA67" s="285"/>
      <c r="AB67" s="285"/>
      <c r="AC67" s="285"/>
    </row>
    <row r="68" spans="1:29">
      <c r="A68" s="285"/>
      <c r="B68" s="447"/>
      <c r="C68" s="443" t="s">
        <v>588</v>
      </c>
      <c r="D68" s="443"/>
      <c r="E68" s="296" t="e">
        <f t="shared" ref="E68:K68" si="18">E31/$K31</f>
        <v>#DIV/0!</v>
      </c>
      <c r="F68" s="296" t="e">
        <f t="shared" si="18"/>
        <v>#DIV/0!</v>
      </c>
      <c r="G68" s="296" t="e">
        <f t="shared" si="18"/>
        <v>#DIV/0!</v>
      </c>
      <c r="H68" s="296" t="e">
        <f t="shared" si="18"/>
        <v>#DIV/0!</v>
      </c>
      <c r="I68" s="296" t="e">
        <f>I31/$K31</f>
        <v>#DIV/0!</v>
      </c>
      <c r="J68" s="296" t="e">
        <f t="shared" si="18"/>
        <v>#DIV/0!</v>
      </c>
      <c r="K68" s="296" t="e">
        <f t="shared" si="18"/>
        <v>#DIV/0!</v>
      </c>
      <c r="L68" s="285"/>
      <c r="M68" s="285"/>
      <c r="N68" s="285"/>
      <c r="O68" s="285"/>
      <c r="P68" s="285"/>
      <c r="Q68" s="285"/>
      <c r="R68" s="285"/>
      <c r="S68" s="285"/>
      <c r="T68" s="285"/>
      <c r="U68" s="285"/>
      <c r="V68" s="285"/>
      <c r="W68" s="285"/>
      <c r="X68" s="285"/>
      <c r="Y68" s="285"/>
      <c r="Z68" s="285"/>
      <c r="AA68" s="285"/>
      <c r="AB68" s="285"/>
      <c r="AC68" s="285"/>
    </row>
    <row r="69" spans="1:29">
      <c r="A69" s="285"/>
      <c r="B69" s="447" t="s">
        <v>597</v>
      </c>
      <c r="C69" s="443" t="s">
        <v>587</v>
      </c>
      <c r="D69" s="443"/>
      <c r="E69" s="296" t="e">
        <f t="shared" ref="E69:K69" si="19">E32/$K32</f>
        <v>#DIV/0!</v>
      </c>
      <c r="F69" s="296" t="e">
        <f t="shared" si="19"/>
        <v>#DIV/0!</v>
      </c>
      <c r="G69" s="296" t="e">
        <f t="shared" si="19"/>
        <v>#DIV/0!</v>
      </c>
      <c r="H69" s="296" t="e">
        <f t="shared" si="19"/>
        <v>#DIV/0!</v>
      </c>
      <c r="I69" s="296" t="e">
        <f t="shared" si="19"/>
        <v>#DIV/0!</v>
      </c>
      <c r="J69" s="296" t="e">
        <f t="shared" si="19"/>
        <v>#DIV/0!</v>
      </c>
      <c r="K69" s="296" t="e">
        <f t="shared" si="19"/>
        <v>#DIV/0!</v>
      </c>
      <c r="L69" s="285"/>
      <c r="M69" s="285"/>
      <c r="N69" s="285"/>
      <c r="O69" s="285"/>
      <c r="P69" s="285"/>
      <c r="Q69" s="285"/>
      <c r="R69" s="285"/>
      <c r="S69" s="285"/>
      <c r="T69" s="285"/>
      <c r="U69" s="285"/>
      <c r="V69" s="285"/>
      <c r="W69" s="285"/>
      <c r="X69" s="285"/>
      <c r="Y69" s="285"/>
      <c r="Z69" s="285"/>
      <c r="AA69" s="285"/>
      <c r="AB69" s="285"/>
      <c r="AC69" s="285"/>
    </row>
    <row r="70" spans="1:29">
      <c r="A70" s="285"/>
      <c r="B70" s="447"/>
      <c r="C70" s="443" t="s">
        <v>588</v>
      </c>
      <c r="D70" s="443"/>
      <c r="E70" s="296" t="e">
        <f t="shared" ref="E70:K70" si="20">E33/$K33</f>
        <v>#DIV/0!</v>
      </c>
      <c r="F70" s="296" t="e">
        <f t="shared" si="20"/>
        <v>#DIV/0!</v>
      </c>
      <c r="G70" s="296" t="e">
        <f t="shared" si="20"/>
        <v>#DIV/0!</v>
      </c>
      <c r="H70" s="296" t="e">
        <f t="shared" si="20"/>
        <v>#DIV/0!</v>
      </c>
      <c r="I70" s="296" t="e">
        <f t="shared" si="20"/>
        <v>#DIV/0!</v>
      </c>
      <c r="J70" s="296" t="e">
        <f t="shared" si="20"/>
        <v>#DIV/0!</v>
      </c>
      <c r="K70" s="296" t="e">
        <f t="shared" si="20"/>
        <v>#DIV/0!</v>
      </c>
      <c r="L70" s="285"/>
      <c r="M70" s="285"/>
      <c r="N70" s="285"/>
      <c r="O70" s="285"/>
      <c r="P70" s="285"/>
      <c r="Q70" s="285"/>
      <c r="R70" s="285"/>
      <c r="S70" s="285"/>
      <c r="T70" s="285"/>
      <c r="U70" s="285"/>
      <c r="V70" s="285"/>
      <c r="W70" s="285"/>
      <c r="X70" s="285"/>
      <c r="Y70" s="285"/>
      <c r="Z70" s="285"/>
      <c r="AA70" s="285"/>
      <c r="AB70" s="285"/>
      <c r="AC70" s="285"/>
    </row>
    <row r="71" spans="1:29">
      <c r="A71" s="285"/>
      <c r="B71" s="447" t="s">
        <v>598</v>
      </c>
      <c r="C71" s="443" t="s">
        <v>587</v>
      </c>
      <c r="D71" s="443"/>
      <c r="E71" s="296" t="e">
        <f t="shared" ref="E71:K71" si="21">E34/$K34</f>
        <v>#DIV/0!</v>
      </c>
      <c r="F71" s="296" t="e">
        <f t="shared" si="21"/>
        <v>#DIV/0!</v>
      </c>
      <c r="G71" s="296" t="e">
        <f t="shared" si="21"/>
        <v>#DIV/0!</v>
      </c>
      <c r="H71" s="296" t="e">
        <f t="shared" si="21"/>
        <v>#DIV/0!</v>
      </c>
      <c r="I71" s="296" t="e">
        <f t="shared" si="21"/>
        <v>#DIV/0!</v>
      </c>
      <c r="J71" s="296" t="e">
        <f t="shared" si="21"/>
        <v>#DIV/0!</v>
      </c>
      <c r="K71" s="296" t="e">
        <f t="shared" si="21"/>
        <v>#DIV/0!</v>
      </c>
      <c r="L71" s="285"/>
      <c r="M71" s="285"/>
      <c r="N71" s="285"/>
      <c r="O71" s="285"/>
      <c r="P71" s="285"/>
      <c r="Q71" s="285"/>
      <c r="R71" s="285"/>
      <c r="S71" s="285"/>
      <c r="T71" s="285"/>
      <c r="U71" s="285"/>
      <c r="V71" s="285"/>
      <c r="W71" s="285"/>
      <c r="X71" s="285"/>
      <c r="Y71" s="285"/>
      <c r="Z71" s="285"/>
      <c r="AA71" s="285"/>
      <c r="AB71" s="285"/>
      <c r="AC71" s="285"/>
    </row>
    <row r="72" spans="1:29">
      <c r="A72" s="285"/>
      <c r="B72" s="447"/>
      <c r="C72" s="443" t="s">
        <v>588</v>
      </c>
      <c r="D72" s="443"/>
      <c r="E72" s="296" t="e">
        <f t="shared" ref="E72:K72" si="22">E35/$K35</f>
        <v>#DIV/0!</v>
      </c>
      <c r="F72" s="296" t="e">
        <f t="shared" si="22"/>
        <v>#DIV/0!</v>
      </c>
      <c r="G72" s="296" t="e">
        <f t="shared" si="22"/>
        <v>#DIV/0!</v>
      </c>
      <c r="H72" s="296" t="e">
        <f t="shared" si="22"/>
        <v>#DIV/0!</v>
      </c>
      <c r="I72" s="296" t="e">
        <f t="shared" si="22"/>
        <v>#DIV/0!</v>
      </c>
      <c r="J72" s="296" t="e">
        <f t="shared" si="22"/>
        <v>#DIV/0!</v>
      </c>
      <c r="K72" s="296" t="e">
        <f t="shared" si="22"/>
        <v>#DIV/0!</v>
      </c>
      <c r="L72" s="285"/>
      <c r="M72" s="285"/>
      <c r="N72" s="285"/>
      <c r="O72" s="285"/>
      <c r="P72" s="285"/>
      <c r="Q72" s="285"/>
      <c r="R72" s="285"/>
      <c r="S72" s="285"/>
      <c r="T72" s="285"/>
      <c r="U72" s="285"/>
      <c r="V72" s="285"/>
      <c r="W72" s="285"/>
      <c r="X72" s="285"/>
      <c r="Y72" s="285"/>
      <c r="Z72" s="285"/>
      <c r="AA72" s="285"/>
      <c r="AB72" s="285"/>
      <c r="AC72" s="285"/>
    </row>
    <row r="73" spans="1:29">
      <c r="A73" s="285"/>
      <c r="B73" s="447" t="s">
        <v>599</v>
      </c>
      <c r="C73" s="443" t="s">
        <v>587</v>
      </c>
      <c r="D73" s="443"/>
      <c r="E73" s="296" t="e">
        <f t="shared" ref="E73:K73" si="23">E36/$K36</f>
        <v>#DIV/0!</v>
      </c>
      <c r="F73" s="296" t="e">
        <f t="shared" si="23"/>
        <v>#DIV/0!</v>
      </c>
      <c r="G73" s="296" t="e">
        <f t="shared" si="23"/>
        <v>#DIV/0!</v>
      </c>
      <c r="H73" s="296" t="e">
        <f t="shared" si="23"/>
        <v>#DIV/0!</v>
      </c>
      <c r="I73" s="296" t="e">
        <f t="shared" si="23"/>
        <v>#DIV/0!</v>
      </c>
      <c r="J73" s="296" t="e">
        <f t="shared" si="23"/>
        <v>#DIV/0!</v>
      </c>
      <c r="K73" s="296" t="e">
        <f t="shared" si="23"/>
        <v>#DIV/0!</v>
      </c>
      <c r="L73" s="285"/>
      <c r="M73" s="285"/>
      <c r="N73" s="285"/>
      <c r="O73" s="285"/>
      <c r="P73" s="285"/>
      <c r="Q73" s="285"/>
      <c r="R73" s="285"/>
      <c r="S73" s="285"/>
      <c r="T73" s="285"/>
      <c r="U73" s="285"/>
      <c r="V73" s="285"/>
      <c r="W73" s="285"/>
      <c r="X73" s="285"/>
      <c r="Y73" s="285"/>
      <c r="Z73" s="285"/>
      <c r="AA73" s="285"/>
      <c r="AB73" s="285"/>
      <c r="AC73" s="285"/>
    </row>
    <row r="74" spans="1:29">
      <c r="A74" s="285"/>
      <c r="B74" s="447"/>
      <c r="C74" s="443" t="s">
        <v>588</v>
      </c>
      <c r="D74" s="443"/>
      <c r="E74" s="296" t="e">
        <f t="shared" ref="E74:K74" si="24">E37/$K37</f>
        <v>#DIV/0!</v>
      </c>
      <c r="F74" s="296" t="e">
        <f t="shared" si="24"/>
        <v>#DIV/0!</v>
      </c>
      <c r="G74" s="296" t="e">
        <f t="shared" si="24"/>
        <v>#DIV/0!</v>
      </c>
      <c r="H74" s="296" t="e">
        <f t="shared" si="24"/>
        <v>#DIV/0!</v>
      </c>
      <c r="I74" s="296" t="e">
        <f t="shared" si="24"/>
        <v>#DIV/0!</v>
      </c>
      <c r="J74" s="296" t="e">
        <f t="shared" si="24"/>
        <v>#DIV/0!</v>
      </c>
      <c r="K74" s="296" t="e">
        <f t="shared" si="24"/>
        <v>#DIV/0!</v>
      </c>
      <c r="L74" s="285"/>
      <c r="M74" s="285"/>
      <c r="N74" s="285"/>
      <c r="O74" s="285"/>
      <c r="P74" s="285"/>
      <c r="Q74" s="285"/>
      <c r="R74" s="285"/>
      <c r="S74" s="285"/>
      <c r="T74" s="285"/>
      <c r="U74" s="285"/>
      <c r="V74" s="285"/>
      <c r="W74" s="285"/>
      <c r="X74" s="285"/>
      <c r="Y74" s="285"/>
      <c r="Z74" s="285"/>
      <c r="AA74" s="285"/>
      <c r="AB74" s="285"/>
      <c r="AC74" s="285"/>
    </row>
    <row r="75" spans="1:29">
      <c r="A75" s="285"/>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row>
    <row r="76" spans="1:29">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row>
  </sheetData>
  <mergeCells count="73">
    <mergeCell ref="B73:B74"/>
    <mergeCell ref="B34:B35"/>
    <mergeCell ref="B36:B37"/>
    <mergeCell ref="B55:B56"/>
    <mergeCell ref="B57:B58"/>
    <mergeCell ref="B59:B60"/>
    <mergeCell ref="B61:B62"/>
    <mergeCell ref="B43:D43"/>
    <mergeCell ref="B44:D44"/>
    <mergeCell ref="B48:D48"/>
    <mergeCell ref="B63:B64"/>
    <mergeCell ref="B65:B66"/>
    <mergeCell ref="B67:B68"/>
    <mergeCell ref="B69:B70"/>
    <mergeCell ref="B71:B72"/>
    <mergeCell ref="C73:D73"/>
    <mergeCell ref="F5:G5"/>
    <mergeCell ref="B42:D42"/>
    <mergeCell ref="B18:B19"/>
    <mergeCell ref="B20:B21"/>
    <mergeCell ref="B22:B23"/>
    <mergeCell ref="B24:B25"/>
    <mergeCell ref="B26:B27"/>
    <mergeCell ref="B28:B29"/>
    <mergeCell ref="B30:B31"/>
    <mergeCell ref="B32:B33"/>
    <mergeCell ref="C36:D36"/>
    <mergeCell ref="C37:D37"/>
    <mergeCell ref="C32:D32"/>
    <mergeCell ref="C33:D33"/>
    <mergeCell ref="C34:D34"/>
    <mergeCell ref="C35:D35"/>
    <mergeCell ref="C74:D74"/>
    <mergeCell ref="C69:D69"/>
    <mergeCell ref="C70:D70"/>
    <mergeCell ref="C71:D71"/>
    <mergeCell ref="C72:D72"/>
    <mergeCell ref="C65:D65"/>
    <mergeCell ref="C66:D66"/>
    <mergeCell ref="C67:D67"/>
    <mergeCell ref="C68:D68"/>
    <mergeCell ref="C61:D61"/>
    <mergeCell ref="C62:D62"/>
    <mergeCell ref="C63:D63"/>
    <mergeCell ref="C64:D64"/>
    <mergeCell ref="C57:D57"/>
    <mergeCell ref="C58:D58"/>
    <mergeCell ref="C59:D59"/>
    <mergeCell ref="C60:D60"/>
    <mergeCell ref="B49:D49"/>
    <mergeCell ref="B50:D50"/>
    <mergeCell ref="B54:D54"/>
    <mergeCell ref="C55:D55"/>
    <mergeCell ref="C56:D56"/>
    <mergeCell ref="C28:D28"/>
    <mergeCell ref="C29:D29"/>
    <mergeCell ref="C30:D30"/>
    <mergeCell ref="C31:D31"/>
    <mergeCell ref="C24:D24"/>
    <mergeCell ref="C25:D25"/>
    <mergeCell ref="C26:D26"/>
    <mergeCell ref="C27:D27"/>
    <mergeCell ref="C23:D23"/>
    <mergeCell ref="B10:D10"/>
    <mergeCell ref="B11:D11"/>
    <mergeCell ref="B12:D12"/>
    <mergeCell ref="C18:D18"/>
    <mergeCell ref="C19:D19"/>
    <mergeCell ref="B5:C5"/>
    <mergeCell ref="D5:E5"/>
    <mergeCell ref="C20:D20"/>
    <mergeCell ref="C21:D21"/>
    <mergeCell ref="C22:D22"/>
  </mergeCells>
  <phoneticPr fontId="1"/>
  <pageMargins left="0.70866141732283472" right="0.70866141732283472" top="0.74803149606299213" bottom="0.74803149606299213" header="0.31496062992125984" footer="0.31496062992125984"/>
  <pageSetup paperSize="8"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6E86-59E8-404E-AAB5-D2CCFD4DE082}">
  <sheetPr>
    <tabColor theme="2" tint="-9.9978637043366805E-2"/>
  </sheetPr>
  <dimension ref="A1:L29"/>
  <sheetViews>
    <sheetView view="pageBreakPreview" zoomScale="125" zoomScaleNormal="55" workbookViewId="0">
      <selection activeCell="C32" sqref="C32:D34"/>
    </sheetView>
  </sheetViews>
  <sheetFormatPr baseColWidth="10" defaultColWidth="11.140625" defaultRowHeight="20"/>
  <cols>
    <col min="1" max="1" width="3.7109375" customWidth="1"/>
    <col min="2" max="2" width="18.85546875" customWidth="1"/>
    <col min="3" max="3" width="17.7109375" customWidth="1"/>
    <col min="4" max="4" width="21.42578125" customWidth="1"/>
    <col min="5" max="6" width="14.140625" customWidth="1"/>
    <col min="7" max="8" width="10.7109375" customWidth="1"/>
    <col min="9" max="9" width="4.42578125" customWidth="1"/>
    <col min="10" max="10" width="24.42578125" style="1" customWidth="1"/>
    <col min="11" max="11" width="21.85546875" style="1" customWidth="1"/>
    <col min="12" max="12" width="4.85546875" customWidth="1"/>
  </cols>
  <sheetData>
    <row r="1" spans="1:12" ht="50" customHeight="1">
      <c r="A1" s="5">
        <f>E11</f>
        <v>10</v>
      </c>
      <c r="B1" s="57" t="s">
        <v>16</v>
      </c>
      <c r="C1" s="5"/>
      <c r="D1" s="5"/>
      <c r="E1" s="5"/>
      <c r="F1" s="5"/>
      <c r="G1" s="5"/>
      <c r="H1" s="5"/>
      <c r="I1" s="5"/>
      <c r="J1" s="6"/>
      <c r="K1" s="6"/>
      <c r="L1" s="5"/>
    </row>
    <row r="2" spans="1:12" ht="21" thickBot="1">
      <c r="A2" s="5"/>
      <c r="B2" s="6" t="s">
        <v>17</v>
      </c>
      <c r="C2" s="6" t="s">
        <v>18</v>
      </c>
      <c r="D2" s="6" t="s">
        <v>19</v>
      </c>
      <c r="F2" s="5"/>
      <c r="G2" s="5"/>
      <c r="H2" s="5"/>
      <c r="I2" s="5"/>
      <c r="J2" s="6"/>
      <c r="K2" s="6"/>
      <c r="L2" s="5"/>
    </row>
    <row r="3" spans="1:12" ht="30" customHeight="1" thickBot="1">
      <c r="A3" s="5"/>
      <c r="B3" s="42" t="s">
        <v>20</v>
      </c>
      <c r="C3" s="42" t="s">
        <v>21</v>
      </c>
      <c r="D3" s="42" t="s">
        <v>22</v>
      </c>
      <c r="E3" s="5"/>
      <c r="F3" s="5"/>
      <c r="G3" s="5"/>
      <c r="H3" s="5"/>
      <c r="I3" s="5"/>
      <c r="J3" s="65"/>
      <c r="K3" s="227" t="s">
        <v>23</v>
      </c>
      <c r="L3" s="5"/>
    </row>
    <row r="4" spans="1:12">
      <c r="A4" s="5"/>
      <c r="B4" s="5"/>
      <c r="C4" s="5"/>
      <c r="D4" s="5"/>
      <c r="E4" s="5"/>
      <c r="F4" s="5"/>
      <c r="G4" s="5"/>
      <c r="H4" s="5"/>
      <c r="I4" s="5"/>
      <c r="J4" s="6"/>
      <c r="K4" s="6"/>
      <c r="L4" s="5"/>
    </row>
    <row r="5" spans="1:12" ht="33" customHeight="1">
      <c r="A5" s="5"/>
      <c r="B5" s="46" t="s">
        <v>24</v>
      </c>
      <c r="C5" s="47"/>
      <c r="D5" s="47"/>
      <c r="E5" s="47"/>
      <c r="F5" s="47"/>
      <c r="G5" s="47"/>
      <c r="H5" s="48"/>
      <c r="I5" s="5"/>
      <c r="J5" s="6"/>
      <c r="K5" s="6"/>
      <c r="L5" s="5"/>
    </row>
    <row r="6" spans="1:12" ht="20" customHeight="1">
      <c r="A6" s="5"/>
      <c r="B6" s="7"/>
      <c r="C6" s="5"/>
      <c r="D6" s="5"/>
      <c r="E6" s="5"/>
      <c r="F6" s="5"/>
      <c r="G6" s="5"/>
      <c r="H6" s="5"/>
      <c r="I6" s="5"/>
      <c r="J6" s="6"/>
      <c r="K6" s="6"/>
      <c r="L6" s="5"/>
    </row>
    <row r="7" spans="1:12">
      <c r="A7" s="5"/>
      <c r="B7" s="14"/>
      <c r="C7" s="15"/>
      <c r="D7" s="15"/>
      <c r="E7" s="16" t="s">
        <v>25</v>
      </c>
      <c r="F7" s="16"/>
      <c r="G7" s="321" t="s">
        <v>26</v>
      </c>
      <c r="H7" s="321" t="s">
        <v>27</v>
      </c>
      <c r="I7" s="5"/>
      <c r="J7" s="323" t="s">
        <v>28</v>
      </c>
      <c r="K7" s="324"/>
      <c r="L7" s="5"/>
    </row>
    <row r="8" spans="1:12" ht="63" customHeight="1" thickBot="1">
      <c r="A8" s="5"/>
      <c r="B8" s="18"/>
      <c r="C8" s="19"/>
      <c r="D8" s="19"/>
      <c r="E8" s="66" t="s">
        <v>29</v>
      </c>
      <c r="F8" s="62" t="s">
        <v>30</v>
      </c>
      <c r="G8" s="321"/>
      <c r="H8" s="321"/>
      <c r="I8" s="5"/>
      <c r="J8" s="325"/>
      <c r="K8" s="326"/>
      <c r="L8" s="5"/>
    </row>
    <row r="9" spans="1:12" ht="21" thickBot="1">
      <c r="A9" s="5"/>
      <c r="B9" s="18"/>
      <c r="C9" s="19"/>
      <c r="D9" s="19"/>
      <c r="E9" s="67">
        <f>IF(F9-10&lt;0,"",F9-10)</f>
        <v>2013</v>
      </c>
      <c r="F9" s="68">
        <v>2023</v>
      </c>
      <c r="G9" s="322"/>
      <c r="H9" s="321"/>
      <c r="I9" s="5"/>
      <c r="J9" s="9" t="s">
        <v>31</v>
      </c>
      <c r="K9" s="9" t="s">
        <v>32</v>
      </c>
      <c r="L9" s="5"/>
    </row>
    <row r="10" spans="1:12" ht="25" customHeight="1">
      <c r="A10" s="5"/>
      <c r="B10" s="327" t="s">
        <v>33</v>
      </c>
      <c r="C10" s="10" t="s">
        <v>34</v>
      </c>
      <c r="D10" s="11"/>
      <c r="E10" s="10">
        <f>SUM(E11:E14)</f>
        <v>160</v>
      </c>
      <c r="F10" s="82">
        <f>SUM(F11:F14)</f>
        <v>139</v>
      </c>
      <c r="G10" s="12">
        <f>IFERROR(F10-E10,"")</f>
        <v>-21</v>
      </c>
      <c r="H10" s="85">
        <f t="shared" ref="H10:H15" si="0">IFERROR((F10/E10)-1,"")</f>
        <v>-0.13124999999999998</v>
      </c>
      <c r="I10" s="5"/>
      <c r="J10" s="9" t="s">
        <v>35</v>
      </c>
      <c r="K10" s="9" t="s">
        <v>36</v>
      </c>
      <c r="L10" s="5"/>
    </row>
    <row r="11" spans="1:12" ht="25" customHeight="1">
      <c r="A11" s="5"/>
      <c r="B11" s="328"/>
      <c r="C11" s="10" t="s">
        <v>37</v>
      </c>
      <c r="D11" s="11"/>
      <c r="E11" s="63">
        <v>10</v>
      </c>
      <c r="F11" s="64">
        <v>5</v>
      </c>
      <c r="G11" s="12">
        <f t="shared" ref="G11:G27" si="1">IFERROR(F11-E11,"")</f>
        <v>-5</v>
      </c>
      <c r="H11" s="85">
        <f t="shared" si="0"/>
        <v>-0.5</v>
      </c>
      <c r="I11" s="5"/>
      <c r="J11" s="9" t="s">
        <v>35</v>
      </c>
      <c r="K11" s="9" t="s">
        <v>36</v>
      </c>
      <c r="L11" s="5"/>
    </row>
    <row r="12" spans="1:12" ht="25" customHeight="1">
      <c r="A12" s="5"/>
      <c r="B12" s="328"/>
      <c r="C12" s="10" t="s">
        <v>38</v>
      </c>
      <c r="D12" s="11"/>
      <c r="E12" s="63">
        <v>100</v>
      </c>
      <c r="F12" s="64">
        <v>75</v>
      </c>
      <c r="G12" s="12">
        <f t="shared" si="1"/>
        <v>-25</v>
      </c>
      <c r="H12" s="85">
        <f t="shared" si="0"/>
        <v>-0.25</v>
      </c>
      <c r="I12" s="5"/>
      <c r="J12" s="9" t="s">
        <v>35</v>
      </c>
      <c r="K12" s="9" t="s">
        <v>36</v>
      </c>
      <c r="L12" s="5"/>
    </row>
    <row r="13" spans="1:12" ht="26" customHeight="1">
      <c r="A13" s="5"/>
      <c r="B13" s="328"/>
      <c r="C13" s="329" t="s">
        <v>39</v>
      </c>
      <c r="D13" s="12" t="s">
        <v>40</v>
      </c>
      <c r="E13" s="63">
        <v>30</v>
      </c>
      <c r="F13" s="64">
        <v>28</v>
      </c>
      <c r="G13" s="12">
        <f t="shared" si="1"/>
        <v>-2</v>
      </c>
      <c r="H13" s="85">
        <f t="shared" si="0"/>
        <v>-6.6666666666666652E-2</v>
      </c>
      <c r="I13" s="5"/>
      <c r="J13" s="9" t="s">
        <v>35</v>
      </c>
      <c r="K13" s="9" t="s">
        <v>36</v>
      </c>
      <c r="L13" s="5"/>
    </row>
    <row r="14" spans="1:12" ht="25" customHeight="1">
      <c r="A14" s="5"/>
      <c r="B14" s="328"/>
      <c r="C14" s="329"/>
      <c r="D14" s="12" t="s">
        <v>41</v>
      </c>
      <c r="E14" s="63">
        <v>20</v>
      </c>
      <c r="F14" s="64">
        <v>31</v>
      </c>
      <c r="G14" s="12">
        <f t="shared" si="1"/>
        <v>11</v>
      </c>
      <c r="H14" s="85">
        <f t="shared" si="0"/>
        <v>0.55000000000000004</v>
      </c>
      <c r="I14" s="5"/>
      <c r="J14" s="9" t="s">
        <v>35</v>
      </c>
      <c r="K14" s="9" t="s">
        <v>36</v>
      </c>
      <c r="L14" s="5"/>
    </row>
    <row r="15" spans="1:12" ht="25" customHeight="1">
      <c r="A15" s="5"/>
      <c r="B15" s="328"/>
      <c r="C15" s="329"/>
      <c r="D15" s="9" t="s">
        <v>42</v>
      </c>
      <c r="E15" s="10">
        <f>SUM(E13:E14)</f>
        <v>50</v>
      </c>
      <c r="F15" s="13">
        <f>SUM(F13:F14)</f>
        <v>59</v>
      </c>
      <c r="G15" s="12">
        <f t="shared" si="1"/>
        <v>9</v>
      </c>
      <c r="H15" s="85">
        <f t="shared" si="0"/>
        <v>0.17999999999999994</v>
      </c>
      <c r="I15" s="5"/>
      <c r="J15" s="9" t="s">
        <v>35</v>
      </c>
      <c r="K15" s="9" t="s">
        <v>36</v>
      </c>
      <c r="L15" s="5"/>
    </row>
    <row r="16" spans="1:12" ht="25" customHeight="1">
      <c r="A16" s="5"/>
      <c r="B16" s="328"/>
      <c r="C16" s="10" t="s">
        <v>43</v>
      </c>
      <c r="D16" s="11"/>
      <c r="E16" s="83">
        <f>IFERROR(E11/$E$10,"")</f>
        <v>6.25E-2</v>
      </c>
      <c r="F16" s="84">
        <f>IFERROR(F11/$F$10,"")</f>
        <v>3.5971223021582732E-2</v>
      </c>
      <c r="G16" s="85">
        <f t="shared" si="1"/>
        <v>-2.6528776978417268E-2</v>
      </c>
      <c r="H16" s="86"/>
      <c r="I16" s="5"/>
      <c r="J16" s="9" t="s">
        <v>35</v>
      </c>
      <c r="K16" s="9" t="s">
        <v>36</v>
      </c>
      <c r="L16" s="5"/>
    </row>
    <row r="17" spans="1:12" ht="25" customHeight="1">
      <c r="A17" s="5"/>
      <c r="B17" s="328"/>
      <c r="C17" s="10" t="s">
        <v>44</v>
      </c>
      <c r="D17" s="11"/>
      <c r="E17" s="83">
        <f>IFERROR(E12/$E$10,"")</f>
        <v>0.625</v>
      </c>
      <c r="F17" s="84">
        <f>IFERROR(F12/$F$10,"")</f>
        <v>0.53956834532374098</v>
      </c>
      <c r="G17" s="85">
        <f t="shared" si="1"/>
        <v>-8.5431654676259017E-2</v>
      </c>
      <c r="H17" s="86"/>
      <c r="I17" s="5"/>
      <c r="J17" s="9" t="s">
        <v>35</v>
      </c>
      <c r="K17" s="9" t="s">
        <v>36</v>
      </c>
      <c r="L17" s="5"/>
    </row>
    <row r="18" spans="1:12" ht="25" customHeight="1">
      <c r="A18" s="5"/>
      <c r="B18" s="328"/>
      <c r="C18" s="329" t="s">
        <v>45</v>
      </c>
      <c r="D18" s="12" t="s">
        <v>40</v>
      </c>
      <c r="E18" s="83">
        <f>IFERROR(E13/$E$10,"")</f>
        <v>0.1875</v>
      </c>
      <c r="F18" s="84">
        <f>IFERROR(F13/$F$10,"")</f>
        <v>0.20143884892086331</v>
      </c>
      <c r="G18" s="85">
        <f t="shared" si="1"/>
        <v>1.3938848920863306E-2</v>
      </c>
      <c r="H18" s="86"/>
      <c r="I18" s="5"/>
      <c r="J18" s="9" t="s">
        <v>35</v>
      </c>
      <c r="K18" s="9" t="s">
        <v>36</v>
      </c>
      <c r="L18" s="5"/>
    </row>
    <row r="19" spans="1:12" ht="25" customHeight="1">
      <c r="A19" s="5"/>
      <c r="B19" s="328"/>
      <c r="C19" s="329"/>
      <c r="D19" s="12" t="s">
        <v>41</v>
      </c>
      <c r="E19" s="83">
        <f>IFERROR(E14/$E$10,"")</f>
        <v>0.125</v>
      </c>
      <c r="F19" s="84">
        <f>IFERROR(F14/$F$10,"")</f>
        <v>0.22302158273381295</v>
      </c>
      <c r="G19" s="85">
        <f t="shared" si="1"/>
        <v>9.8021582733812951E-2</v>
      </c>
      <c r="H19" s="86"/>
      <c r="I19" s="5"/>
      <c r="J19" s="9" t="s">
        <v>35</v>
      </c>
      <c r="K19" s="9" t="s">
        <v>36</v>
      </c>
      <c r="L19" s="5"/>
    </row>
    <row r="20" spans="1:12" ht="25" customHeight="1">
      <c r="A20" s="5"/>
      <c r="B20" s="328"/>
      <c r="C20" s="329"/>
      <c r="D20" s="9" t="s">
        <v>42</v>
      </c>
      <c r="E20" s="83">
        <f>IFERROR(E15/$E$10,"")</f>
        <v>0.3125</v>
      </c>
      <c r="F20" s="84">
        <f>IFERROR(F15/$F$10,"")</f>
        <v>0.42446043165467628</v>
      </c>
      <c r="G20" s="85">
        <f t="shared" si="1"/>
        <v>0.11196043165467628</v>
      </c>
      <c r="H20" s="86"/>
      <c r="I20" s="5"/>
      <c r="J20" s="9" t="s">
        <v>35</v>
      </c>
      <c r="K20" s="9" t="s">
        <v>36</v>
      </c>
      <c r="L20" s="5"/>
    </row>
    <row r="21" spans="1:12" ht="25" customHeight="1">
      <c r="A21" s="5"/>
      <c r="B21" s="328"/>
      <c r="C21" s="10" t="s">
        <v>46</v>
      </c>
      <c r="D21" s="11"/>
      <c r="E21" s="63">
        <v>60</v>
      </c>
      <c r="F21" s="64">
        <v>58</v>
      </c>
      <c r="G21" s="12">
        <f t="shared" si="1"/>
        <v>-2</v>
      </c>
      <c r="H21" s="85">
        <f t="shared" ref="H21:H28" si="2">IFERROR((F21/E21)-1,"")</f>
        <v>-3.3333333333333326E-2</v>
      </c>
      <c r="I21" s="5"/>
      <c r="J21" s="9" t="s">
        <v>35</v>
      </c>
      <c r="K21" s="9" t="s">
        <v>36</v>
      </c>
      <c r="L21" s="5"/>
    </row>
    <row r="22" spans="1:12" ht="25" customHeight="1">
      <c r="A22" s="5"/>
      <c r="B22" s="328"/>
      <c r="C22" s="10" t="s">
        <v>47</v>
      </c>
      <c r="D22" s="11"/>
      <c r="E22" s="229">
        <f>IFERROR(E10/E21,"")</f>
        <v>2.6666666666666665</v>
      </c>
      <c r="F22" s="230">
        <f>IFERROR(F10/F21,"")</f>
        <v>2.396551724137931</v>
      </c>
      <c r="G22" s="221">
        <f t="shared" si="1"/>
        <v>-0.27011494252873547</v>
      </c>
      <c r="H22" s="85">
        <f t="shared" si="2"/>
        <v>-0.1012931034482758</v>
      </c>
      <c r="I22" s="5"/>
      <c r="J22" s="9" t="s">
        <v>35</v>
      </c>
      <c r="K22" s="9" t="s">
        <v>36</v>
      </c>
      <c r="L22" s="5"/>
    </row>
    <row r="23" spans="1:12" ht="25" customHeight="1">
      <c r="A23" s="5"/>
      <c r="B23" s="328"/>
      <c r="C23" s="10" t="s">
        <v>48</v>
      </c>
      <c r="D23" s="11"/>
      <c r="E23" s="63">
        <v>9</v>
      </c>
      <c r="F23" s="64">
        <v>12</v>
      </c>
      <c r="G23" s="12">
        <f t="shared" si="1"/>
        <v>3</v>
      </c>
      <c r="H23" s="85">
        <f t="shared" si="2"/>
        <v>0.33333333333333326</v>
      </c>
      <c r="I23" s="5"/>
      <c r="J23" s="9" t="s">
        <v>49</v>
      </c>
      <c r="K23" s="9" t="s">
        <v>36</v>
      </c>
      <c r="L23" s="5"/>
    </row>
    <row r="24" spans="1:12" ht="25" customHeight="1">
      <c r="A24" s="5"/>
      <c r="B24" s="328"/>
      <c r="C24" s="10" t="s">
        <v>50</v>
      </c>
      <c r="D24" s="11"/>
      <c r="E24" s="63">
        <v>2</v>
      </c>
      <c r="F24" s="64">
        <v>7</v>
      </c>
      <c r="G24" s="12">
        <f t="shared" si="1"/>
        <v>5</v>
      </c>
      <c r="H24" s="85">
        <f t="shared" si="2"/>
        <v>2.5</v>
      </c>
      <c r="I24" s="5"/>
      <c r="J24" s="9" t="s">
        <v>49</v>
      </c>
      <c r="K24" s="9" t="s">
        <v>36</v>
      </c>
      <c r="L24" s="5"/>
    </row>
    <row r="25" spans="1:12" ht="25" customHeight="1">
      <c r="A25" s="5"/>
      <c r="B25" s="328"/>
      <c r="C25" s="10" t="s">
        <v>51</v>
      </c>
      <c r="D25" s="11"/>
      <c r="E25" s="63">
        <v>5</v>
      </c>
      <c r="F25" s="64">
        <v>3</v>
      </c>
      <c r="G25" s="12">
        <f t="shared" si="1"/>
        <v>-2</v>
      </c>
      <c r="H25" s="85">
        <f t="shared" si="2"/>
        <v>-0.4</v>
      </c>
      <c r="I25" s="5"/>
      <c r="J25" s="9" t="s">
        <v>49</v>
      </c>
      <c r="K25" s="9" t="s">
        <v>36</v>
      </c>
      <c r="L25" s="5"/>
    </row>
    <row r="26" spans="1:12" ht="25" customHeight="1">
      <c r="A26" s="5"/>
      <c r="B26" s="328"/>
      <c r="C26" s="10" t="s">
        <v>52</v>
      </c>
      <c r="D26" s="11"/>
      <c r="E26" s="63">
        <v>10</v>
      </c>
      <c r="F26" s="64">
        <v>3</v>
      </c>
      <c r="G26" s="12">
        <f t="shared" si="1"/>
        <v>-7</v>
      </c>
      <c r="H26" s="85">
        <f t="shared" si="2"/>
        <v>-0.7</v>
      </c>
      <c r="I26" s="5"/>
      <c r="J26" s="9" t="s">
        <v>49</v>
      </c>
      <c r="K26" s="9" t="s">
        <v>36</v>
      </c>
      <c r="L26" s="5"/>
    </row>
    <row r="27" spans="1:12" ht="25" customHeight="1">
      <c r="A27" s="5"/>
      <c r="B27" s="328"/>
      <c r="C27" s="10" t="s">
        <v>53</v>
      </c>
      <c r="D27" s="11"/>
      <c r="E27" s="63">
        <v>1</v>
      </c>
      <c r="F27" s="64">
        <v>2</v>
      </c>
      <c r="G27" s="12">
        <f t="shared" si="1"/>
        <v>1</v>
      </c>
      <c r="H27" s="85">
        <f t="shared" si="2"/>
        <v>1</v>
      </c>
      <c r="I27" s="5"/>
      <c r="J27" s="9" t="s">
        <v>49</v>
      </c>
      <c r="K27" s="9" t="s">
        <v>36</v>
      </c>
      <c r="L27" s="5"/>
    </row>
    <row r="28" spans="1:12" ht="25" customHeight="1">
      <c r="A28" s="5"/>
      <c r="B28" s="328"/>
      <c r="C28" s="10" t="s">
        <v>54</v>
      </c>
      <c r="D28" s="11"/>
      <c r="E28" s="45"/>
      <c r="F28" s="64">
        <v>3</v>
      </c>
      <c r="G28" s="86"/>
      <c r="H28" s="86" t="str">
        <f t="shared" si="2"/>
        <v/>
      </c>
      <c r="I28" s="5"/>
      <c r="J28" s="9" t="s">
        <v>49</v>
      </c>
      <c r="K28" s="9" t="s">
        <v>36</v>
      </c>
      <c r="L28" s="5"/>
    </row>
    <row r="29" spans="1:12">
      <c r="A29" s="5"/>
      <c r="B29" s="5"/>
      <c r="C29" s="5"/>
      <c r="D29" s="5"/>
      <c r="E29" s="5"/>
      <c r="F29" s="5"/>
      <c r="G29" s="5"/>
      <c r="H29" s="5"/>
      <c r="I29" s="5"/>
      <c r="J29" s="6"/>
      <c r="K29" s="6"/>
      <c r="L29" s="5"/>
    </row>
  </sheetData>
  <autoFilter ref="J9:K28" xr:uid="{E8C8C048-1F44-9949-8562-AF116569E0B9}"/>
  <mergeCells count="6">
    <mergeCell ref="G7:G9"/>
    <mergeCell ref="H7:H9"/>
    <mergeCell ref="J7:K8"/>
    <mergeCell ref="B10:B28"/>
    <mergeCell ref="C13:C15"/>
    <mergeCell ref="C18:C20"/>
  </mergeCells>
  <phoneticPr fontId="1"/>
  <pageMargins left="0.7" right="0.7" top="0.75" bottom="0.75" header="0.3" footer="0.3"/>
  <pageSetup paperSize="9" scale="63" orientation="landscape" r:id="rId1"/>
  <ignoredErrors>
    <ignoredError sqref="E15:F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C048-1F44-9949-8562-AF116569E0B9}">
  <sheetPr>
    <tabColor theme="7" tint="0.59999389629810485"/>
  </sheetPr>
  <dimension ref="A1:L29"/>
  <sheetViews>
    <sheetView view="pageBreakPreview" zoomScale="109" zoomScaleNormal="100" workbookViewId="0">
      <selection activeCell="D12" sqref="D12"/>
    </sheetView>
  </sheetViews>
  <sheetFormatPr baseColWidth="10" defaultColWidth="11.140625" defaultRowHeight="20"/>
  <cols>
    <col min="1" max="1" width="3.7109375" customWidth="1"/>
    <col min="2" max="2" width="18.85546875" customWidth="1"/>
    <col min="3" max="3" width="17.7109375" customWidth="1"/>
    <col min="4" max="4" width="21.42578125" customWidth="1"/>
    <col min="5" max="6" width="14.140625" customWidth="1"/>
    <col min="7" max="8" width="10.7109375" customWidth="1"/>
    <col min="9" max="9" width="4.42578125" customWidth="1"/>
    <col min="10" max="10" width="24.42578125" style="1" customWidth="1"/>
    <col min="11" max="11" width="21.85546875" style="1" customWidth="1"/>
    <col min="12" max="12" width="4.85546875" customWidth="1"/>
  </cols>
  <sheetData>
    <row r="1" spans="1:12" ht="50" customHeight="1">
      <c r="A1" s="5"/>
      <c r="B1" s="57" t="s">
        <v>16</v>
      </c>
      <c r="C1" s="5"/>
      <c r="D1" s="5"/>
      <c r="E1" s="5"/>
      <c r="F1" s="5"/>
      <c r="G1" s="5"/>
      <c r="H1" s="5"/>
      <c r="I1" s="5"/>
      <c r="J1" s="6"/>
      <c r="K1" s="6"/>
      <c r="L1" s="5"/>
    </row>
    <row r="2" spans="1:12" ht="21" thickBot="1">
      <c r="A2" s="5"/>
      <c r="B2" s="6" t="s">
        <v>17</v>
      </c>
      <c r="C2" s="6" t="s">
        <v>18</v>
      </c>
      <c r="D2" s="6" t="s">
        <v>19</v>
      </c>
      <c r="F2" s="5"/>
      <c r="G2" s="5"/>
      <c r="H2" s="5"/>
      <c r="I2" s="5"/>
      <c r="J2" s="6"/>
      <c r="K2" s="6"/>
      <c r="L2" s="5"/>
    </row>
    <row r="3" spans="1:12" ht="30" customHeight="1" thickBot="1">
      <c r="A3" s="5"/>
      <c r="B3" s="42"/>
      <c r="C3" s="42"/>
      <c r="D3" s="42"/>
      <c r="E3" s="5"/>
      <c r="F3" s="5"/>
      <c r="G3" s="5"/>
      <c r="H3" s="5"/>
      <c r="I3" s="5"/>
      <c r="J3" s="65"/>
      <c r="K3" s="227" t="s">
        <v>23</v>
      </c>
      <c r="L3" s="5"/>
    </row>
    <row r="4" spans="1:12">
      <c r="A4" s="5"/>
      <c r="B4" s="5"/>
      <c r="C4" s="5"/>
      <c r="D4" s="5"/>
      <c r="E4" s="5"/>
      <c r="F4" s="5"/>
      <c r="G4" s="5"/>
      <c r="H4" s="5"/>
      <c r="I4" s="5"/>
      <c r="J4" s="6"/>
      <c r="K4" s="6"/>
      <c r="L4" s="5"/>
    </row>
    <row r="5" spans="1:12" ht="33" customHeight="1">
      <c r="A5" s="5"/>
      <c r="B5" s="46" t="s">
        <v>55</v>
      </c>
      <c r="C5" s="47"/>
      <c r="D5" s="47"/>
      <c r="E5" s="47"/>
      <c r="F5" s="47"/>
      <c r="G5" s="47"/>
      <c r="H5" s="48"/>
      <c r="I5" s="5"/>
      <c r="J5" s="6"/>
      <c r="K5" s="6"/>
      <c r="L5" s="5"/>
    </row>
    <row r="6" spans="1:12" ht="20" customHeight="1">
      <c r="A6" s="5"/>
      <c r="B6" s="7"/>
      <c r="C6" s="5"/>
      <c r="D6" s="5"/>
      <c r="E6" s="5"/>
      <c r="F6" s="5"/>
      <c r="G6" s="5"/>
      <c r="H6" s="5"/>
      <c r="I6" s="5"/>
      <c r="J6" s="6"/>
      <c r="K6" s="6"/>
      <c r="L6" s="5"/>
    </row>
    <row r="7" spans="1:12">
      <c r="A7" s="5"/>
      <c r="B7" s="14"/>
      <c r="C7" s="15"/>
      <c r="D7" s="15"/>
      <c r="E7" s="16" t="s">
        <v>25</v>
      </c>
      <c r="F7" s="16"/>
      <c r="G7" s="321" t="s">
        <v>26</v>
      </c>
      <c r="H7" s="321" t="s">
        <v>27</v>
      </c>
      <c r="I7" s="5"/>
      <c r="J7" s="323" t="s">
        <v>28</v>
      </c>
      <c r="K7" s="324"/>
      <c r="L7" s="5"/>
    </row>
    <row r="8" spans="1:12" ht="63" customHeight="1" thickBot="1">
      <c r="A8" s="5"/>
      <c r="B8" s="18"/>
      <c r="C8" s="19"/>
      <c r="D8" s="19"/>
      <c r="E8" s="66" t="s">
        <v>29</v>
      </c>
      <c r="F8" s="62" t="s">
        <v>56</v>
      </c>
      <c r="G8" s="321"/>
      <c r="H8" s="321"/>
      <c r="I8" s="5"/>
      <c r="J8" s="325"/>
      <c r="K8" s="326"/>
      <c r="L8" s="5"/>
    </row>
    <row r="9" spans="1:12" ht="21" thickBot="1">
      <c r="A9" s="5"/>
      <c r="B9" s="18"/>
      <c r="C9" s="19"/>
      <c r="D9" s="19"/>
      <c r="E9" s="67">
        <f>IF(F9-10&lt;0,"",F9-10)</f>
        <v>2014</v>
      </c>
      <c r="F9" s="68">
        <v>2024</v>
      </c>
      <c r="G9" s="322"/>
      <c r="H9" s="321"/>
      <c r="I9" s="5"/>
      <c r="J9" s="9" t="s">
        <v>57</v>
      </c>
      <c r="K9" s="9" t="s">
        <v>32</v>
      </c>
      <c r="L9" s="5"/>
    </row>
    <row r="10" spans="1:12" ht="25" customHeight="1">
      <c r="A10" s="5"/>
      <c r="B10" s="327" t="s">
        <v>33</v>
      </c>
      <c r="C10" s="10" t="s">
        <v>34</v>
      </c>
      <c r="D10" s="11"/>
      <c r="E10" s="10">
        <f>SUM(E11:E14)</f>
        <v>0</v>
      </c>
      <c r="F10" s="82">
        <f>SUM(F11:F14)</f>
        <v>0</v>
      </c>
      <c r="G10" s="12">
        <f>IFERROR(F10-E10,"")</f>
        <v>0</v>
      </c>
      <c r="H10" s="85" t="str">
        <f t="shared" ref="H10:H15" si="0">IFERROR((F10/E10)-1,"")</f>
        <v/>
      </c>
      <c r="I10" s="5"/>
      <c r="J10" s="9" t="s">
        <v>35</v>
      </c>
      <c r="K10" s="9" t="s">
        <v>36</v>
      </c>
      <c r="L10" s="5"/>
    </row>
    <row r="11" spans="1:12" ht="25" customHeight="1">
      <c r="A11" s="5"/>
      <c r="B11" s="328"/>
      <c r="C11" s="10" t="s">
        <v>37</v>
      </c>
      <c r="D11" s="11"/>
      <c r="E11" s="63"/>
      <c r="F11" s="64"/>
      <c r="G11" s="12">
        <f t="shared" ref="G11:G27" si="1">IFERROR(F11-E11,"")</f>
        <v>0</v>
      </c>
      <c r="H11" s="85" t="str">
        <f t="shared" si="0"/>
        <v/>
      </c>
      <c r="I11" s="5"/>
      <c r="J11" s="9" t="s">
        <v>35</v>
      </c>
      <c r="K11" s="9" t="s">
        <v>36</v>
      </c>
      <c r="L11" s="5"/>
    </row>
    <row r="12" spans="1:12" ht="25" customHeight="1">
      <c r="A12" s="5"/>
      <c r="B12" s="328"/>
      <c r="C12" s="10" t="s">
        <v>38</v>
      </c>
      <c r="D12" s="11"/>
      <c r="E12" s="63"/>
      <c r="F12" s="64"/>
      <c r="G12" s="12">
        <f t="shared" si="1"/>
        <v>0</v>
      </c>
      <c r="H12" s="85" t="str">
        <f t="shared" si="0"/>
        <v/>
      </c>
      <c r="I12" s="5"/>
      <c r="J12" s="9" t="s">
        <v>35</v>
      </c>
      <c r="K12" s="9" t="s">
        <v>36</v>
      </c>
      <c r="L12" s="5"/>
    </row>
    <row r="13" spans="1:12" ht="26" customHeight="1">
      <c r="A13" s="5"/>
      <c r="B13" s="328"/>
      <c r="C13" s="329" t="s">
        <v>39</v>
      </c>
      <c r="D13" s="12" t="s">
        <v>40</v>
      </c>
      <c r="E13" s="63"/>
      <c r="F13" s="64"/>
      <c r="G13" s="12">
        <f t="shared" si="1"/>
        <v>0</v>
      </c>
      <c r="H13" s="85" t="str">
        <f t="shared" si="0"/>
        <v/>
      </c>
      <c r="I13" s="5"/>
      <c r="J13" s="9" t="s">
        <v>35</v>
      </c>
      <c r="K13" s="9" t="s">
        <v>36</v>
      </c>
      <c r="L13" s="5"/>
    </row>
    <row r="14" spans="1:12" ht="25" customHeight="1">
      <c r="A14" s="5"/>
      <c r="B14" s="328"/>
      <c r="C14" s="329"/>
      <c r="D14" s="12" t="s">
        <v>41</v>
      </c>
      <c r="E14" s="63"/>
      <c r="F14" s="64"/>
      <c r="G14" s="12">
        <f t="shared" si="1"/>
        <v>0</v>
      </c>
      <c r="H14" s="85" t="str">
        <f t="shared" si="0"/>
        <v/>
      </c>
      <c r="I14" s="5"/>
      <c r="J14" s="9" t="s">
        <v>35</v>
      </c>
      <c r="K14" s="9" t="s">
        <v>36</v>
      </c>
      <c r="L14" s="5"/>
    </row>
    <row r="15" spans="1:12" ht="25" customHeight="1">
      <c r="A15" s="5"/>
      <c r="B15" s="328"/>
      <c r="C15" s="329"/>
      <c r="D15" s="9" t="s">
        <v>42</v>
      </c>
      <c r="E15" s="10">
        <f>SUM(E13:E14)</f>
        <v>0</v>
      </c>
      <c r="F15" s="13">
        <f>SUM(F13:F14)</f>
        <v>0</v>
      </c>
      <c r="G15" s="12">
        <f t="shared" si="1"/>
        <v>0</v>
      </c>
      <c r="H15" s="85" t="str">
        <f t="shared" si="0"/>
        <v/>
      </c>
      <c r="I15" s="5"/>
      <c r="J15" s="9" t="s">
        <v>35</v>
      </c>
      <c r="K15" s="9" t="s">
        <v>36</v>
      </c>
      <c r="L15" s="5"/>
    </row>
    <row r="16" spans="1:12" ht="25" customHeight="1">
      <c r="A16" s="5"/>
      <c r="B16" s="328"/>
      <c r="C16" s="10" t="s">
        <v>43</v>
      </c>
      <c r="D16" s="11"/>
      <c r="E16" s="83" t="str">
        <f>IFERROR(E11/$E$10,"")</f>
        <v/>
      </c>
      <c r="F16" s="84" t="str">
        <f>IFERROR(F11/$F$10,"")</f>
        <v/>
      </c>
      <c r="G16" s="85" t="str">
        <f t="shared" si="1"/>
        <v/>
      </c>
      <c r="H16" s="86"/>
      <c r="I16" s="5"/>
      <c r="J16" s="9" t="s">
        <v>35</v>
      </c>
      <c r="K16" s="9" t="s">
        <v>36</v>
      </c>
      <c r="L16" s="5"/>
    </row>
    <row r="17" spans="1:12" ht="25" customHeight="1">
      <c r="A17" s="5"/>
      <c r="B17" s="328"/>
      <c r="C17" s="10" t="s">
        <v>44</v>
      </c>
      <c r="D17" s="11"/>
      <c r="E17" s="83" t="str">
        <f>IFERROR(E12/$E$10,"")</f>
        <v/>
      </c>
      <c r="F17" s="84" t="str">
        <f>IFERROR(F12/$F$10,"")</f>
        <v/>
      </c>
      <c r="G17" s="85" t="str">
        <f t="shared" si="1"/>
        <v/>
      </c>
      <c r="H17" s="86"/>
      <c r="I17" s="5"/>
      <c r="J17" s="9" t="s">
        <v>35</v>
      </c>
      <c r="K17" s="9" t="s">
        <v>36</v>
      </c>
      <c r="L17" s="5"/>
    </row>
    <row r="18" spans="1:12" ht="25" customHeight="1">
      <c r="A18" s="5"/>
      <c r="B18" s="328"/>
      <c r="C18" s="329" t="s">
        <v>45</v>
      </c>
      <c r="D18" s="12" t="s">
        <v>40</v>
      </c>
      <c r="E18" s="83" t="str">
        <f>IFERROR(E13/$E$10,"")</f>
        <v/>
      </c>
      <c r="F18" s="84" t="str">
        <f>IFERROR(F13/$F$10,"")</f>
        <v/>
      </c>
      <c r="G18" s="85" t="str">
        <f t="shared" si="1"/>
        <v/>
      </c>
      <c r="H18" s="86"/>
      <c r="I18" s="5"/>
      <c r="J18" s="9" t="s">
        <v>35</v>
      </c>
      <c r="K18" s="9" t="s">
        <v>36</v>
      </c>
      <c r="L18" s="5"/>
    </row>
    <row r="19" spans="1:12" ht="25" customHeight="1">
      <c r="A19" s="5"/>
      <c r="B19" s="328"/>
      <c r="C19" s="329"/>
      <c r="D19" s="12" t="s">
        <v>41</v>
      </c>
      <c r="E19" s="83" t="str">
        <f>IFERROR(E14/$E$10,"")</f>
        <v/>
      </c>
      <c r="F19" s="84" t="str">
        <f>IFERROR(F14/$F$10,"")</f>
        <v/>
      </c>
      <c r="G19" s="85" t="str">
        <f t="shared" si="1"/>
        <v/>
      </c>
      <c r="H19" s="86"/>
      <c r="I19" s="5"/>
      <c r="J19" s="9" t="s">
        <v>35</v>
      </c>
      <c r="K19" s="9" t="s">
        <v>36</v>
      </c>
      <c r="L19" s="5"/>
    </row>
    <row r="20" spans="1:12" ht="25" customHeight="1">
      <c r="A20" s="5"/>
      <c r="B20" s="328"/>
      <c r="C20" s="329"/>
      <c r="D20" s="9" t="s">
        <v>42</v>
      </c>
      <c r="E20" s="83" t="str">
        <f>IFERROR(E15/$E$10,"")</f>
        <v/>
      </c>
      <c r="F20" s="84" t="str">
        <f>IFERROR(F15/$F$10,"")</f>
        <v/>
      </c>
      <c r="G20" s="85" t="str">
        <f t="shared" si="1"/>
        <v/>
      </c>
      <c r="H20" s="86"/>
      <c r="I20" s="5"/>
      <c r="J20" s="9" t="s">
        <v>35</v>
      </c>
      <c r="K20" s="9" t="s">
        <v>36</v>
      </c>
      <c r="L20" s="5"/>
    </row>
    <row r="21" spans="1:12" ht="25" customHeight="1">
      <c r="A21" s="5"/>
      <c r="B21" s="328"/>
      <c r="C21" s="10" t="s">
        <v>46</v>
      </c>
      <c r="D21" s="11"/>
      <c r="E21" s="63"/>
      <c r="F21" s="64"/>
      <c r="G21" s="85">
        <f t="shared" si="1"/>
        <v>0</v>
      </c>
      <c r="H21" s="85" t="str">
        <f>IFERROR((F21/E21)-1,"")</f>
        <v/>
      </c>
      <c r="I21" s="5"/>
      <c r="J21" s="9" t="s">
        <v>35</v>
      </c>
      <c r="K21" s="9" t="s">
        <v>36</v>
      </c>
      <c r="L21" s="5"/>
    </row>
    <row r="22" spans="1:12" ht="25" customHeight="1">
      <c r="A22" s="5"/>
      <c r="B22" s="328"/>
      <c r="C22" s="10" t="s">
        <v>47</v>
      </c>
      <c r="D22" s="11"/>
      <c r="E22" s="229" t="str">
        <f>IFERROR(E10/E21,"")</f>
        <v/>
      </c>
      <c r="F22" s="230" t="str">
        <f>IFERROR(F10/F21,"")</f>
        <v/>
      </c>
      <c r="G22" s="221" t="str">
        <f t="shared" si="1"/>
        <v/>
      </c>
      <c r="H22" s="85" t="str">
        <f t="shared" ref="H22:H28" si="2">IFERROR((F22/E22)-1,"")</f>
        <v/>
      </c>
      <c r="I22" s="5"/>
      <c r="J22" s="9" t="s">
        <v>35</v>
      </c>
      <c r="K22" s="9" t="s">
        <v>36</v>
      </c>
      <c r="L22" s="5"/>
    </row>
    <row r="23" spans="1:12" ht="25" customHeight="1">
      <c r="A23" s="5"/>
      <c r="B23" s="328"/>
      <c r="C23" s="10" t="s">
        <v>48</v>
      </c>
      <c r="D23" s="11"/>
      <c r="E23" s="63"/>
      <c r="F23" s="64"/>
      <c r="G23" s="12">
        <f t="shared" si="1"/>
        <v>0</v>
      </c>
      <c r="H23" s="85" t="str">
        <f>IFERROR((F23/E23)-1,"")</f>
        <v/>
      </c>
      <c r="I23" s="5"/>
      <c r="J23" s="9" t="s">
        <v>49</v>
      </c>
      <c r="K23" s="9" t="s">
        <v>36</v>
      </c>
      <c r="L23" s="5"/>
    </row>
    <row r="24" spans="1:12" ht="25" customHeight="1">
      <c r="A24" s="5"/>
      <c r="B24" s="328"/>
      <c r="C24" s="10" t="s">
        <v>50</v>
      </c>
      <c r="D24" s="11"/>
      <c r="E24" s="63"/>
      <c r="F24" s="64"/>
      <c r="G24" s="12">
        <f t="shared" si="1"/>
        <v>0</v>
      </c>
      <c r="H24" s="85" t="str">
        <f t="shared" si="2"/>
        <v/>
      </c>
      <c r="I24" s="5"/>
      <c r="J24" s="9" t="s">
        <v>49</v>
      </c>
      <c r="K24" s="9" t="s">
        <v>36</v>
      </c>
      <c r="L24" s="5"/>
    </row>
    <row r="25" spans="1:12" ht="25" customHeight="1">
      <c r="A25" s="5"/>
      <c r="B25" s="328"/>
      <c r="C25" s="10" t="s">
        <v>51</v>
      </c>
      <c r="D25" s="11"/>
      <c r="E25" s="63"/>
      <c r="F25" s="64"/>
      <c r="G25" s="12">
        <f t="shared" si="1"/>
        <v>0</v>
      </c>
      <c r="H25" s="85" t="str">
        <f t="shared" si="2"/>
        <v/>
      </c>
      <c r="I25" s="5"/>
      <c r="J25" s="9" t="s">
        <v>49</v>
      </c>
      <c r="K25" s="9" t="s">
        <v>36</v>
      </c>
      <c r="L25" s="5"/>
    </row>
    <row r="26" spans="1:12" ht="25" customHeight="1">
      <c r="A26" s="5"/>
      <c r="B26" s="328"/>
      <c r="C26" s="10" t="s">
        <v>52</v>
      </c>
      <c r="D26" s="11"/>
      <c r="E26" s="63"/>
      <c r="F26" s="64"/>
      <c r="G26" s="12">
        <f t="shared" si="1"/>
        <v>0</v>
      </c>
      <c r="H26" s="85" t="str">
        <f t="shared" si="2"/>
        <v/>
      </c>
      <c r="I26" s="5"/>
      <c r="J26" s="9" t="s">
        <v>49</v>
      </c>
      <c r="K26" s="9" t="s">
        <v>36</v>
      </c>
      <c r="L26" s="5"/>
    </row>
    <row r="27" spans="1:12" ht="25" customHeight="1">
      <c r="A27" s="5"/>
      <c r="B27" s="328"/>
      <c r="C27" s="10" t="s">
        <v>53</v>
      </c>
      <c r="D27" s="11"/>
      <c r="E27" s="63"/>
      <c r="F27" s="64"/>
      <c r="G27" s="12">
        <f t="shared" si="1"/>
        <v>0</v>
      </c>
      <c r="H27" s="85" t="str">
        <f t="shared" si="2"/>
        <v/>
      </c>
      <c r="I27" s="5"/>
      <c r="J27" s="9" t="s">
        <v>49</v>
      </c>
      <c r="K27" s="9" t="s">
        <v>36</v>
      </c>
      <c r="L27" s="5"/>
    </row>
    <row r="28" spans="1:12" ht="25" customHeight="1">
      <c r="A28" s="5"/>
      <c r="B28" s="328"/>
      <c r="C28" s="10" t="s">
        <v>54</v>
      </c>
      <c r="D28" s="11"/>
      <c r="E28" s="45"/>
      <c r="F28" s="64"/>
      <c r="G28" s="86"/>
      <c r="H28" s="86" t="str">
        <f t="shared" si="2"/>
        <v/>
      </c>
      <c r="I28" s="5"/>
      <c r="J28" s="9" t="s">
        <v>49</v>
      </c>
      <c r="K28" s="9" t="s">
        <v>36</v>
      </c>
      <c r="L28" s="5"/>
    </row>
    <row r="29" spans="1:12">
      <c r="A29" s="5"/>
      <c r="B29" s="5"/>
      <c r="C29" s="5"/>
      <c r="D29" s="5"/>
      <c r="E29" s="5"/>
      <c r="F29" s="5"/>
      <c r="G29" s="5"/>
      <c r="H29" s="5"/>
      <c r="I29" s="5"/>
      <c r="J29" s="6"/>
      <c r="K29" s="6"/>
      <c r="L29" s="5"/>
    </row>
  </sheetData>
  <autoFilter ref="J9:K28" xr:uid="{E8C8C048-1F44-9949-8562-AF116569E0B9}"/>
  <mergeCells count="6">
    <mergeCell ref="J7:K8"/>
    <mergeCell ref="B10:B28"/>
    <mergeCell ref="G7:G9"/>
    <mergeCell ref="H7:H9"/>
    <mergeCell ref="C13:C15"/>
    <mergeCell ref="C18:C20"/>
  </mergeCells>
  <phoneticPr fontId="1"/>
  <pageMargins left="0.7" right="0.7" top="0.75" bottom="0.75" header="0.3" footer="0.3"/>
  <pageSetup paperSize="9" scale="63" orientation="landscape" r:id="rId1"/>
  <ignoredErrors>
    <ignoredError sqref="E15:F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5E20-508A-AC40-B7BB-DFC8CD5DE4C1}">
  <sheetPr>
    <tabColor theme="2" tint="-9.9978637043366805E-2"/>
    <pageSetUpPr fitToPage="1"/>
  </sheetPr>
  <dimension ref="A1:L41"/>
  <sheetViews>
    <sheetView view="pageBreakPreview" zoomScaleNormal="25" zoomScaleSheetLayoutView="55" workbookViewId="0">
      <selection activeCell="C32" sqref="C32:D34"/>
    </sheetView>
  </sheetViews>
  <sheetFormatPr baseColWidth="10" defaultColWidth="11.140625" defaultRowHeight="20"/>
  <cols>
    <col min="1" max="1" width="3.7109375" customWidth="1"/>
    <col min="2" max="2" width="12.28515625" style="3" customWidth="1"/>
    <col min="3" max="3" width="34.42578125" style="3" customWidth="1"/>
    <col min="4" max="4" width="56.28515625" style="4" customWidth="1"/>
    <col min="5" max="5" width="5.140625" customWidth="1"/>
    <col min="6" max="8" width="8.85546875" customWidth="1"/>
    <col min="9" max="9" width="13" customWidth="1"/>
    <col min="10" max="10" width="8.85546875" customWidth="1"/>
    <col min="11" max="11" width="26.85546875" style="1" customWidth="1"/>
    <col min="12" max="12" width="24.7109375" style="1" customWidth="1"/>
  </cols>
  <sheetData>
    <row r="1" spans="1:12" ht="50" customHeight="1">
      <c r="A1" s="5"/>
      <c r="B1" s="58" t="s">
        <v>16</v>
      </c>
      <c r="C1" s="23"/>
      <c r="D1" s="24"/>
      <c r="E1" s="5"/>
      <c r="F1" s="5"/>
      <c r="G1" s="5"/>
      <c r="H1" s="5"/>
      <c r="I1" s="5"/>
      <c r="J1" s="5"/>
      <c r="K1" s="6"/>
      <c r="L1" s="6"/>
    </row>
    <row r="2" spans="1:12" ht="21" thickBot="1">
      <c r="A2" s="5"/>
      <c r="B2" s="6" t="s">
        <v>58</v>
      </c>
      <c r="C2" s="6" t="s">
        <v>59</v>
      </c>
      <c r="D2" s="6" t="s">
        <v>60</v>
      </c>
      <c r="E2" s="5"/>
      <c r="F2" s="5"/>
      <c r="G2" s="5"/>
      <c r="H2" s="5"/>
      <c r="I2" s="5"/>
      <c r="J2" s="5"/>
      <c r="K2" s="6"/>
      <c r="L2" s="6"/>
    </row>
    <row r="3" spans="1:12" ht="34" thickBot="1">
      <c r="A3" s="5"/>
      <c r="B3" s="59" t="str">
        <f>【記入方法・例】①ひと!B3</f>
        <v>A市</v>
      </c>
      <c r="C3" s="59" t="str">
        <f>【記入方法・例】①ひと!C3</f>
        <v>B町</v>
      </c>
      <c r="D3" s="59" t="str">
        <f>【記入方法・例】①ひと!D3</f>
        <v>C口</v>
      </c>
      <c r="E3" s="5"/>
      <c r="F3" s="65"/>
      <c r="G3" s="227" t="s">
        <v>23</v>
      </c>
      <c r="H3" s="5"/>
      <c r="I3" s="5"/>
      <c r="J3" s="5"/>
      <c r="K3" s="6"/>
      <c r="L3" s="6"/>
    </row>
    <row r="4" spans="1:12">
      <c r="A4" s="5"/>
      <c r="B4" s="23"/>
      <c r="C4" s="23"/>
      <c r="D4" s="24"/>
      <c r="E4" s="5"/>
      <c r="F4" s="5"/>
      <c r="G4" s="5"/>
      <c r="H4" s="5"/>
      <c r="I4" s="5"/>
      <c r="J4" s="5"/>
      <c r="K4" s="6"/>
      <c r="L4" s="6"/>
    </row>
    <row r="5" spans="1:12" ht="32" customHeight="1">
      <c r="A5" s="5"/>
      <c r="B5" s="49" t="s">
        <v>61</v>
      </c>
      <c r="C5" s="50"/>
      <c r="D5" s="51"/>
      <c r="E5" s="5"/>
      <c r="F5" s="5"/>
      <c r="G5" s="5"/>
      <c r="H5" s="5"/>
      <c r="I5" s="5"/>
      <c r="J5" s="5"/>
      <c r="K5" s="6"/>
      <c r="L5" s="6"/>
    </row>
    <row r="6" spans="1:12" ht="21" customHeight="1">
      <c r="A6" s="5"/>
      <c r="B6" s="25"/>
      <c r="C6" s="23"/>
      <c r="D6" s="24"/>
      <c r="E6" s="5"/>
      <c r="F6" s="8" t="s">
        <v>62</v>
      </c>
      <c r="G6" s="8"/>
      <c r="H6" s="8"/>
      <c r="I6" s="8"/>
      <c r="J6" s="8"/>
      <c r="K6" s="8" t="s">
        <v>28</v>
      </c>
      <c r="L6" s="8"/>
    </row>
    <row r="7" spans="1:12" ht="25" customHeight="1">
      <c r="A7" s="5"/>
      <c r="B7" s="20"/>
      <c r="C7" s="21"/>
      <c r="D7" s="22" t="s">
        <v>63</v>
      </c>
      <c r="E7" s="5"/>
      <c r="F7" s="9" t="s">
        <v>64</v>
      </c>
      <c r="G7" s="9" t="s">
        <v>65</v>
      </c>
      <c r="H7" s="9" t="s">
        <v>66</v>
      </c>
      <c r="I7" s="9" t="s">
        <v>67</v>
      </c>
      <c r="J7" s="9" t="s">
        <v>68</v>
      </c>
      <c r="K7" s="9" t="s">
        <v>69</v>
      </c>
      <c r="L7" s="9" t="s">
        <v>32</v>
      </c>
    </row>
    <row r="8" spans="1:12" ht="25" customHeight="1">
      <c r="A8" s="5"/>
      <c r="B8" s="333" t="s">
        <v>70</v>
      </c>
      <c r="C8" s="26" t="s">
        <v>71</v>
      </c>
      <c r="D8" s="70" t="s">
        <v>72</v>
      </c>
      <c r="E8" s="5"/>
      <c r="F8" s="9" t="s">
        <v>73</v>
      </c>
      <c r="G8" s="9" t="s">
        <v>73</v>
      </c>
      <c r="H8" s="9" t="s">
        <v>73</v>
      </c>
      <c r="I8" s="9" t="s">
        <v>73</v>
      </c>
      <c r="J8" s="9" t="s">
        <v>73</v>
      </c>
      <c r="K8" s="9" t="s">
        <v>74</v>
      </c>
      <c r="L8" s="9" t="s">
        <v>75</v>
      </c>
    </row>
    <row r="9" spans="1:12" ht="100" customHeight="1">
      <c r="A9" s="5"/>
      <c r="B9" s="333"/>
      <c r="C9" s="28" t="s">
        <v>76</v>
      </c>
      <c r="D9" s="70" t="s">
        <v>77</v>
      </c>
      <c r="E9" s="5"/>
      <c r="F9" s="9" t="s">
        <v>73</v>
      </c>
      <c r="G9" s="9" t="s">
        <v>73</v>
      </c>
      <c r="H9" s="9" t="s">
        <v>73</v>
      </c>
      <c r="I9" s="9" t="s">
        <v>73</v>
      </c>
      <c r="J9" s="9" t="s">
        <v>73</v>
      </c>
      <c r="K9" s="9" t="s">
        <v>78</v>
      </c>
      <c r="L9" s="9" t="s">
        <v>79</v>
      </c>
    </row>
    <row r="10" spans="1:12" ht="79" customHeight="1">
      <c r="A10" s="5"/>
      <c r="B10" s="333"/>
      <c r="C10" s="26" t="s">
        <v>80</v>
      </c>
      <c r="D10" s="70" t="s">
        <v>81</v>
      </c>
      <c r="E10" s="5"/>
      <c r="F10" s="9" t="s">
        <v>73</v>
      </c>
      <c r="G10" s="9" t="s">
        <v>73</v>
      </c>
      <c r="H10" s="9" t="s">
        <v>73</v>
      </c>
      <c r="I10" s="9" t="s">
        <v>73</v>
      </c>
      <c r="J10" s="9" t="s">
        <v>73</v>
      </c>
      <c r="K10" s="9" t="s">
        <v>82</v>
      </c>
      <c r="L10" s="9" t="s">
        <v>83</v>
      </c>
    </row>
    <row r="11" spans="1:12" ht="61" customHeight="1">
      <c r="A11" s="5"/>
      <c r="B11" s="333"/>
      <c r="C11" s="28" t="s">
        <v>84</v>
      </c>
      <c r="D11" s="70" t="s">
        <v>85</v>
      </c>
      <c r="E11" s="5"/>
      <c r="F11" s="9" t="s">
        <v>73</v>
      </c>
      <c r="G11" s="9" t="s">
        <v>73</v>
      </c>
      <c r="H11" s="9" t="s">
        <v>73</v>
      </c>
      <c r="I11" s="9" t="s">
        <v>73</v>
      </c>
      <c r="J11" s="9" t="s">
        <v>73</v>
      </c>
      <c r="K11" s="9" t="s">
        <v>82</v>
      </c>
      <c r="L11" s="9" t="s">
        <v>75</v>
      </c>
    </row>
    <row r="12" spans="1:12" ht="61" customHeight="1">
      <c r="A12" s="5"/>
      <c r="B12" s="333"/>
      <c r="C12" s="28" t="s">
        <v>86</v>
      </c>
      <c r="D12" s="70" t="s">
        <v>87</v>
      </c>
      <c r="E12" s="5"/>
      <c r="F12" s="9" t="s">
        <v>73</v>
      </c>
      <c r="G12" s="9" t="s">
        <v>73</v>
      </c>
      <c r="H12" s="9" t="s">
        <v>73</v>
      </c>
      <c r="I12" s="9" t="s">
        <v>73</v>
      </c>
      <c r="J12" s="9" t="s">
        <v>73</v>
      </c>
      <c r="K12" s="9" t="s">
        <v>82</v>
      </c>
      <c r="L12" s="9" t="s">
        <v>75</v>
      </c>
    </row>
    <row r="13" spans="1:12" ht="60" customHeight="1">
      <c r="A13" s="5"/>
      <c r="B13" s="333" t="s">
        <v>88</v>
      </c>
      <c r="C13" s="26" t="s">
        <v>89</v>
      </c>
      <c r="D13" s="70" t="s">
        <v>90</v>
      </c>
      <c r="E13" s="5"/>
      <c r="F13" s="9" t="s">
        <v>73</v>
      </c>
      <c r="G13" s="9" t="s">
        <v>73</v>
      </c>
      <c r="H13" s="9" t="s">
        <v>73</v>
      </c>
      <c r="I13" s="9" t="s">
        <v>73</v>
      </c>
      <c r="J13" s="9" t="s">
        <v>73</v>
      </c>
      <c r="K13" s="9" t="s">
        <v>91</v>
      </c>
      <c r="L13" s="9" t="s">
        <v>92</v>
      </c>
    </row>
    <row r="14" spans="1:12" ht="60" customHeight="1">
      <c r="A14" s="5"/>
      <c r="B14" s="333"/>
      <c r="C14" s="26" t="s">
        <v>93</v>
      </c>
      <c r="D14" s="70" t="s">
        <v>94</v>
      </c>
      <c r="E14" s="5"/>
      <c r="F14" s="9" t="s">
        <v>73</v>
      </c>
      <c r="G14" s="9" t="s">
        <v>73</v>
      </c>
      <c r="H14" s="9" t="s">
        <v>73</v>
      </c>
      <c r="I14" s="9" t="s">
        <v>73</v>
      </c>
      <c r="J14" s="9" t="s">
        <v>73</v>
      </c>
      <c r="K14" s="9" t="s">
        <v>91</v>
      </c>
      <c r="L14" s="9" t="s">
        <v>92</v>
      </c>
    </row>
    <row r="15" spans="1:12" ht="25" customHeight="1">
      <c r="A15" s="5"/>
      <c r="B15" s="333" t="s">
        <v>95</v>
      </c>
      <c r="C15" s="26" t="s">
        <v>96</v>
      </c>
      <c r="D15" s="290">
        <v>58</v>
      </c>
      <c r="E15" s="5"/>
      <c r="F15" s="9" t="s">
        <v>73</v>
      </c>
      <c r="G15" s="9" t="s">
        <v>73</v>
      </c>
      <c r="H15" s="9" t="s">
        <v>73</v>
      </c>
      <c r="I15" s="9" t="s">
        <v>73</v>
      </c>
      <c r="J15" s="9" t="s">
        <v>73</v>
      </c>
      <c r="K15" s="9" t="s">
        <v>97</v>
      </c>
      <c r="L15" s="9" t="s">
        <v>75</v>
      </c>
    </row>
    <row r="16" spans="1:12" ht="25" customHeight="1">
      <c r="A16" s="5"/>
      <c r="B16" s="333"/>
      <c r="C16" s="26" t="s">
        <v>98</v>
      </c>
      <c r="D16" s="290">
        <v>5</v>
      </c>
      <c r="E16" s="5"/>
      <c r="F16" s="9" t="s">
        <v>73</v>
      </c>
      <c r="G16" s="9" t="s">
        <v>73</v>
      </c>
      <c r="H16" s="9" t="s">
        <v>73</v>
      </c>
      <c r="I16" s="9" t="s">
        <v>73</v>
      </c>
      <c r="J16" s="9" t="s">
        <v>73</v>
      </c>
      <c r="K16" s="9" t="s">
        <v>97</v>
      </c>
      <c r="L16" s="9" t="s">
        <v>99</v>
      </c>
    </row>
    <row r="17" spans="1:12" ht="126" customHeight="1">
      <c r="A17" s="5"/>
      <c r="B17" s="333" t="s">
        <v>100</v>
      </c>
      <c r="C17" s="26" t="s">
        <v>101</v>
      </c>
      <c r="D17" s="70" t="s">
        <v>102</v>
      </c>
      <c r="E17" s="5"/>
      <c r="F17" s="9" t="s">
        <v>73</v>
      </c>
      <c r="G17" s="9" t="s">
        <v>73</v>
      </c>
      <c r="H17" s="9" t="s">
        <v>73</v>
      </c>
      <c r="I17" s="9" t="s">
        <v>73</v>
      </c>
      <c r="J17" s="9" t="s">
        <v>73</v>
      </c>
      <c r="K17" s="9" t="s">
        <v>103</v>
      </c>
      <c r="L17" s="9" t="s">
        <v>104</v>
      </c>
    </row>
    <row r="18" spans="1:12" ht="59" customHeight="1">
      <c r="A18" s="5"/>
      <c r="B18" s="333"/>
      <c r="C18" s="26" t="s">
        <v>105</v>
      </c>
      <c r="D18" s="70" t="s">
        <v>106</v>
      </c>
      <c r="E18" s="5"/>
      <c r="F18" s="9" t="s">
        <v>73</v>
      </c>
      <c r="G18" s="9" t="s">
        <v>73</v>
      </c>
      <c r="H18" s="9" t="s">
        <v>73</v>
      </c>
      <c r="I18" s="9" t="s">
        <v>73</v>
      </c>
      <c r="J18" s="9" t="s">
        <v>73</v>
      </c>
      <c r="K18" s="9" t="s">
        <v>103</v>
      </c>
      <c r="L18" s="9" t="s">
        <v>104</v>
      </c>
    </row>
    <row r="19" spans="1:12" ht="59" customHeight="1">
      <c r="A19" s="5"/>
      <c r="B19" s="333"/>
      <c r="C19" s="26" t="s">
        <v>107</v>
      </c>
      <c r="D19" s="70" t="s">
        <v>108</v>
      </c>
      <c r="E19" s="5"/>
      <c r="F19" s="9" t="s">
        <v>73</v>
      </c>
      <c r="G19" s="9" t="s">
        <v>73</v>
      </c>
      <c r="H19" s="9" t="s">
        <v>73</v>
      </c>
      <c r="I19" s="9" t="s">
        <v>73</v>
      </c>
      <c r="J19" s="9" t="s">
        <v>73</v>
      </c>
      <c r="K19" s="9" t="s">
        <v>103</v>
      </c>
      <c r="L19" s="9" t="s">
        <v>109</v>
      </c>
    </row>
    <row r="20" spans="1:12" ht="59" customHeight="1">
      <c r="A20" s="5"/>
      <c r="B20" s="333"/>
      <c r="C20" s="26" t="s">
        <v>110</v>
      </c>
      <c r="D20" s="70" t="s">
        <v>111</v>
      </c>
      <c r="E20" s="5"/>
      <c r="F20" s="9" t="s">
        <v>73</v>
      </c>
      <c r="G20" s="9" t="s">
        <v>73</v>
      </c>
      <c r="H20" s="9" t="s">
        <v>73</v>
      </c>
      <c r="I20" s="9" t="s">
        <v>73</v>
      </c>
      <c r="J20" s="9" t="s">
        <v>73</v>
      </c>
      <c r="K20" s="9" t="s">
        <v>103</v>
      </c>
      <c r="L20" s="9" t="s">
        <v>104</v>
      </c>
    </row>
    <row r="21" spans="1:12" ht="59" customHeight="1">
      <c r="A21" s="5"/>
      <c r="B21" s="330" t="s">
        <v>112</v>
      </c>
      <c r="C21" s="26" t="s">
        <v>113</v>
      </c>
      <c r="D21" s="70" t="s">
        <v>114</v>
      </c>
      <c r="E21" s="5"/>
      <c r="F21" s="9" t="s">
        <v>73</v>
      </c>
      <c r="G21" s="9" t="s">
        <v>73</v>
      </c>
      <c r="H21" s="9" t="s">
        <v>115</v>
      </c>
      <c r="I21" s="9" t="s">
        <v>115</v>
      </c>
      <c r="J21" s="9" t="s">
        <v>75</v>
      </c>
      <c r="K21" s="9" t="s">
        <v>116</v>
      </c>
      <c r="L21" s="9" t="s">
        <v>117</v>
      </c>
    </row>
    <row r="22" spans="1:12" ht="59" customHeight="1">
      <c r="A22" s="5"/>
      <c r="B22" s="334"/>
      <c r="C22" s="26" t="s">
        <v>118</v>
      </c>
      <c r="D22" s="70" t="s">
        <v>119</v>
      </c>
      <c r="E22" s="5"/>
      <c r="F22" s="9" t="s">
        <v>73</v>
      </c>
      <c r="G22" s="9" t="s">
        <v>73</v>
      </c>
      <c r="H22" s="9" t="s">
        <v>115</v>
      </c>
      <c r="I22" s="9" t="s">
        <v>115</v>
      </c>
      <c r="J22" s="9" t="s">
        <v>75</v>
      </c>
      <c r="K22" s="9" t="s">
        <v>116</v>
      </c>
      <c r="L22" s="9" t="s">
        <v>117</v>
      </c>
    </row>
    <row r="23" spans="1:12" ht="59" customHeight="1">
      <c r="A23" s="5"/>
      <c r="B23" s="334"/>
      <c r="C23" s="26" t="s">
        <v>120</v>
      </c>
      <c r="D23" s="70" t="s">
        <v>121</v>
      </c>
      <c r="E23" s="5"/>
      <c r="F23" s="9" t="s">
        <v>73</v>
      </c>
      <c r="G23" s="9" t="s">
        <v>73</v>
      </c>
      <c r="H23" s="9" t="s">
        <v>115</v>
      </c>
      <c r="I23" s="9" t="s">
        <v>115</v>
      </c>
      <c r="J23" s="9" t="s">
        <v>75</v>
      </c>
      <c r="K23" s="9" t="s">
        <v>122</v>
      </c>
      <c r="L23" s="9" t="s">
        <v>123</v>
      </c>
    </row>
    <row r="24" spans="1:12" ht="59" customHeight="1">
      <c r="A24" s="5"/>
      <c r="B24" s="335"/>
      <c r="C24" s="28" t="s">
        <v>124</v>
      </c>
      <c r="D24" s="70" t="s">
        <v>125</v>
      </c>
      <c r="E24" s="5"/>
      <c r="F24" s="9" t="s">
        <v>73</v>
      </c>
      <c r="G24" s="9" t="s">
        <v>73</v>
      </c>
      <c r="H24" s="9" t="s">
        <v>115</v>
      </c>
      <c r="I24" s="9" t="s">
        <v>115</v>
      </c>
      <c r="J24" s="9" t="s">
        <v>75</v>
      </c>
      <c r="K24" s="9" t="s">
        <v>74</v>
      </c>
      <c r="L24" s="9" t="s">
        <v>126</v>
      </c>
    </row>
    <row r="25" spans="1:12" ht="59" customHeight="1">
      <c r="A25" s="5"/>
      <c r="B25" s="222" t="s">
        <v>127</v>
      </c>
      <c r="C25" s="28" t="s">
        <v>128</v>
      </c>
      <c r="D25" s="70" t="s">
        <v>129</v>
      </c>
      <c r="E25" s="5"/>
      <c r="F25" s="9" t="s">
        <v>115</v>
      </c>
      <c r="G25" s="9" t="s">
        <v>115</v>
      </c>
      <c r="H25" s="9" t="s">
        <v>115</v>
      </c>
      <c r="I25" s="9" t="s">
        <v>73</v>
      </c>
      <c r="J25" s="9" t="s">
        <v>73</v>
      </c>
      <c r="K25" s="9" t="s">
        <v>74</v>
      </c>
      <c r="L25" s="9" t="s">
        <v>130</v>
      </c>
    </row>
    <row r="26" spans="1:12" ht="20" customHeight="1">
      <c r="A26" s="5"/>
      <c r="B26" s="27"/>
      <c r="C26" s="23"/>
      <c r="D26" s="24"/>
      <c r="E26" s="5"/>
      <c r="F26" s="9" t="s">
        <v>75</v>
      </c>
      <c r="G26" s="9" t="s">
        <v>75</v>
      </c>
      <c r="H26" s="9" t="s">
        <v>75</v>
      </c>
      <c r="I26" s="9" t="s">
        <v>75</v>
      </c>
      <c r="J26" s="9" t="s">
        <v>75</v>
      </c>
      <c r="K26" s="9" t="s">
        <v>75</v>
      </c>
      <c r="L26" s="9" t="s">
        <v>75</v>
      </c>
    </row>
    <row r="27" spans="1:12" ht="33" customHeight="1">
      <c r="A27" s="5"/>
      <c r="B27" s="49" t="s">
        <v>131</v>
      </c>
      <c r="C27" s="50"/>
      <c r="D27" s="51"/>
      <c r="E27" s="5"/>
      <c r="F27" s="9" t="s">
        <v>75</v>
      </c>
      <c r="G27" s="9" t="s">
        <v>75</v>
      </c>
      <c r="H27" s="9" t="s">
        <v>75</v>
      </c>
      <c r="I27" s="9" t="s">
        <v>75</v>
      </c>
      <c r="J27" s="9" t="s">
        <v>75</v>
      </c>
      <c r="K27" s="9" t="s">
        <v>75</v>
      </c>
      <c r="L27" s="9" t="s">
        <v>75</v>
      </c>
    </row>
    <row r="28" spans="1:12" ht="25" customHeight="1">
      <c r="A28" s="5"/>
      <c r="B28" s="30"/>
      <c r="C28" s="43"/>
      <c r="D28" s="44"/>
      <c r="E28" s="5"/>
      <c r="F28" s="9" t="s">
        <v>75</v>
      </c>
      <c r="G28" s="9" t="s">
        <v>75</v>
      </c>
      <c r="H28" s="9" t="s">
        <v>75</v>
      </c>
      <c r="I28" s="9" t="s">
        <v>75</v>
      </c>
      <c r="J28" s="9" t="s">
        <v>75</v>
      </c>
      <c r="K28" s="9" t="s">
        <v>75</v>
      </c>
      <c r="L28" s="9" t="s">
        <v>75</v>
      </c>
    </row>
    <row r="29" spans="1:12" ht="24" customHeight="1">
      <c r="A29" s="5"/>
      <c r="B29" s="20"/>
      <c r="C29" s="21"/>
      <c r="D29" s="22" t="s">
        <v>63</v>
      </c>
      <c r="E29" s="5"/>
      <c r="F29" s="9" t="s">
        <v>75</v>
      </c>
      <c r="G29" s="9" t="s">
        <v>75</v>
      </c>
      <c r="H29" s="9" t="s">
        <v>75</v>
      </c>
      <c r="I29" s="9" t="s">
        <v>75</v>
      </c>
      <c r="J29" s="9" t="s">
        <v>75</v>
      </c>
      <c r="K29" s="9" t="s">
        <v>75</v>
      </c>
      <c r="L29" s="9" t="s">
        <v>75</v>
      </c>
    </row>
    <row r="30" spans="1:12" ht="80" customHeight="1">
      <c r="A30" s="5"/>
      <c r="B30" s="333" t="s">
        <v>132</v>
      </c>
      <c r="C30" s="26" t="s">
        <v>133</v>
      </c>
      <c r="D30" s="70" t="s">
        <v>134</v>
      </c>
      <c r="E30" s="5"/>
      <c r="F30" s="9" t="s">
        <v>73</v>
      </c>
      <c r="G30" s="9" t="s">
        <v>73</v>
      </c>
      <c r="H30" s="9" t="s">
        <v>73</v>
      </c>
      <c r="I30" s="9" t="s">
        <v>73</v>
      </c>
      <c r="J30" s="9" t="s">
        <v>73</v>
      </c>
      <c r="K30" s="9" t="s">
        <v>49</v>
      </c>
      <c r="L30" s="9" t="s">
        <v>135</v>
      </c>
    </row>
    <row r="31" spans="1:12" ht="80" customHeight="1">
      <c r="A31" s="5"/>
      <c r="B31" s="333"/>
      <c r="C31" s="26" t="s">
        <v>136</v>
      </c>
      <c r="D31" s="70" t="s">
        <v>137</v>
      </c>
      <c r="E31" s="5"/>
      <c r="F31" s="9" t="s">
        <v>73</v>
      </c>
      <c r="G31" s="9" t="s">
        <v>73</v>
      </c>
      <c r="H31" s="9" t="s">
        <v>73</v>
      </c>
      <c r="I31" s="9" t="s">
        <v>73</v>
      </c>
      <c r="J31" s="9" t="s">
        <v>73</v>
      </c>
      <c r="K31" s="9" t="s">
        <v>49</v>
      </c>
      <c r="L31" s="9" t="s">
        <v>135</v>
      </c>
    </row>
    <row r="32" spans="1:12" ht="80" customHeight="1">
      <c r="A32" s="5"/>
      <c r="B32" s="333"/>
      <c r="C32" s="26" t="s">
        <v>138</v>
      </c>
      <c r="D32" s="70" t="s">
        <v>139</v>
      </c>
      <c r="E32" s="5"/>
      <c r="F32" s="9" t="s">
        <v>73</v>
      </c>
      <c r="G32" s="9" t="s">
        <v>73</v>
      </c>
      <c r="H32" s="9" t="s">
        <v>73</v>
      </c>
      <c r="I32" s="9" t="s">
        <v>73</v>
      </c>
      <c r="J32" s="9" t="s">
        <v>73</v>
      </c>
      <c r="K32" s="9" t="s">
        <v>49</v>
      </c>
      <c r="L32" s="9" t="s">
        <v>135</v>
      </c>
    </row>
    <row r="33" spans="1:12" ht="80" customHeight="1">
      <c r="A33" s="5"/>
      <c r="B33" s="333"/>
      <c r="C33" s="28" t="s">
        <v>140</v>
      </c>
      <c r="D33" s="70" t="s">
        <v>141</v>
      </c>
      <c r="E33" s="5"/>
      <c r="F33" s="9" t="s">
        <v>73</v>
      </c>
      <c r="G33" s="9" t="s">
        <v>73</v>
      </c>
      <c r="H33" s="9" t="s">
        <v>73</v>
      </c>
      <c r="I33" s="9" t="s">
        <v>73</v>
      </c>
      <c r="J33" s="9" t="s">
        <v>73</v>
      </c>
      <c r="K33" s="9" t="s">
        <v>49</v>
      </c>
      <c r="L33" s="9" t="s">
        <v>135</v>
      </c>
    </row>
    <row r="34" spans="1:12" ht="41" customHeight="1">
      <c r="A34" s="5"/>
      <c r="B34" s="330" t="s">
        <v>142</v>
      </c>
      <c r="C34" s="28" t="s">
        <v>143</v>
      </c>
      <c r="D34" s="81" t="s">
        <v>144</v>
      </c>
      <c r="E34" s="5"/>
      <c r="F34" s="9" t="s">
        <v>115</v>
      </c>
      <c r="G34" s="9" t="s">
        <v>115</v>
      </c>
      <c r="H34" s="9" t="s">
        <v>115</v>
      </c>
      <c r="I34" s="9" t="s">
        <v>73</v>
      </c>
      <c r="J34" s="9" t="s">
        <v>73</v>
      </c>
      <c r="K34" s="9" t="s">
        <v>74</v>
      </c>
      <c r="L34" s="9" t="s">
        <v>135</v>
      </c>
    </row>
    <row r="35" spans="1:12" ht="41" customHeight="1">
      <c r="A35" s="5"/>
      <c r="B35" s="331"/>
      <c r="C35" s="28" t="s">
        <v>145</v>
      </c>
      <c r="D35" s="81" t="s">
        <v>146</v>
      </c>
      <c r="E35" s="5"/>
      <c r="F35" s="9" t="s">
        <v>115</v>
      </c>
      <c r="G35" s="9" t="s">
        <v>115</v>
      </c>
      <c r="H35" s="9" t="s">
        <v>115</v>
      </c>
      <c r="I35" s="9" t="s">
        <v>73</v>
      </c>
      <c r="J35" s="9" t="s">
        <v>73</v>
      </c>
      <c r="K35" s="9" t="s">
        <v>74</v>
      </c>
      <c r="L35" s="9" t="s">
        <v>135</v>
      </c>
    </row>
    <row r="36" spans="1:12" ht="41" customHeight="1">
      <c r="A36" s="5"/>
      <c r="B36" s="331"/>
      <c r="C36" s="28" t="s">
        <v>147</v>
      </c>
      <c r="D36" s="81" t="s">
        <v>148</v>
      </c>
      <c r="E36" s="5"/>
      <c r="F36" s="9" t="s">
        <v>115</v>
      </c>
      <c r="G36" s="9" t="s">
        <v>115</v>
      </c>
      <c r="H36" s="9" t="s">
        <v>115</v>
      </c>
      <c r="I36" s="9" t="s">
        <v>73</v>
      </c>
      <c r="J36" s="9" t="s">
        <v>73</v>
      </c>
      <c r="K36" s="9" t="s">
        <v>74</v>
      </c>
      <c r="L36" s="9" t="s">
        <v>135</v>
      </c>
    </row>
    <row r="37" spans="1:12" ht="41" customHeight="1">
      <c r="A37" s="5"/>
      <c r="B37" s="331"/>
      <c r="C37" s="28" t="s">
        <v>149</v>
      </c>
      <c r="D37" s="81" t="s">
        <v>150</v>
      </c>
      <c r="E37" s="5"/>
      <c r="F37" s="9" t="s">
        <v>115</v>
      </c>
      <c r="G37" s="9" t="s">
        <v>115</v>
      </c>
      <c r="H37" s="9" t="s">
        <v>115</v>
      </c>
      <c r="I37" s="9" t="s">
        <v>73</v>
      </c>
      <c r="J37" s="9" t="s">
        <v>73</v>
      </c>
      <c r="K37" s="9" t="s">
        <v>74</v>
      </c>
      <c r="L37" s="9" t="s">
        <v>135</v>
      </c>
    </row>
    <row r="38" spans="1:12" ht="41" customHeight="1">
      <c r="A38" s="5"/>
      <c r="B38" s="331"/>
      <c r="C38" s="28" t="s">
        <v>151</v>
      </c>
      <c r="D38" s="81"/>
      <c r="E38" s="5"/>
      <c r="F38" s="9" t="s">
        <v>115</v>
      </c>
      <c r="G38" s="9" t="s">
        <v>115</v>
      </c>
      <c r="H38" s="9" t="s">
        <v>115</v>
      </c>
      <c r="I38" s="9" t="s">
        <v>73</v>
      </c>
      <c r="J38" s="9" t="s">
        <v>73</v>
      </c>
      <c r="K38" s="9" t="s">
        <v>74</v>
      </c>
      <c r="L38" s="9" t="s">
        <v>135</v>
      </c>
    </row>
    <row r="39" spans="1:12" ht="41" customHeight="1">
      <c r="A39" s="5"/>
      <c r="B39" s="331"/>
      <c r="C39" s="28" t="s">
        <v>152</v>
      </c>
      <c r="D39" s="81" t="s">
        <v>153</v>
      </c>
      <c r="E39" s="5"/>
      <c r="F39" s="9" t="s">
        <v>115</v>
      </c>
      <c r="G39" s="9" t="s">
        <v>115</v>
      </c>
      <c r="H39" s="9" t="s">
        <v>115</v>
      </c>
      <c r="I39" s="9" t="s">
        <v>73</v>
      </c>
      <c r="J39" s="9" t="s">
        <v>73</v>
      </c>
      <c r="K39" s="9" t="s">
        <v>74</v>
      </c>
      <c r="L39" s="9" t="s">
        <v>135</v>
      </c>
    </row>
    <row r="40" spans="1:12" ht="41" customHeight="1">
      <c r="A40" s="5"/>
      <c r="B40" s="332"/>
      <c r="C40" s="28" t="s">
        <v>154</v>
      </c>
      <c r="D40" s="70" t="s">
        <v>155</v>
      </c>
      <c r="E40" s="5"/>
      <c r="F40" s="9" t="s">
        <v>115</v>
      </c>
      <c r="G40" s="9" t="s">
        <v>115</v>
      </c>
      <c r="H40" s="9" t="s">
        <v>115</v>
      </c>
      <c r="I40" s="9" t="s">
        <v>73</v>
      </c>
      <c r="J40" s="9" t="s">
        <v>73</v>
      </c>
      <c r="K40" s="9" t="s">
        <v>74</v>
      </c>
      <c r="L40" s="9" t="s">
        <v>135</v>
      </c>
    </row>
    <row r="41" spans="1:12">
      <c r="A41" s="5"/>
      <c r="B41" s="23"/>
      <c r="C41" s="23"/>
      <c r="D41" s="24"/>
      <c r="E41" s="5"/>
      <c r="F41" s="5"/>
      <c r="G41" s="5"/>
      <c r="H41" s="5"/>
      <c r="I41" s="5"/>
      <c r="J41" s="5"/>
      <c r="K41" s="6"/>
      <c r="L41" s="6"/>
    </row>
  </sheetData>
  <autoFilter ref="F7:L40" xr:uid="{79B200DD-B839-B244-8188-68610589B0D3}"/>
  <mergeCells count="7">
    <mergeCell ref="B34:B40"/>
    <mergeCell ref="B8:B12"/>
    <mergeCell ref="B13:B14"/>
    <mergeCell ref="B15:B16"/>
    <mergeCell ref="B17:B20"/>
    <mergeCell ref="B21:B24"/>
    <mergeCell ref="B30:B33"/>
  </mergeCells>
  <phoneticPr fontId="1"/>
  <pageMargins left="0.7" right="0.7" top="0.75" bottom="0.75" header="0.3" footer="0.3"/>
  <pageSetup paperSize="9" fitToHeight="0" orientation="landscape" r:id="rId1"/>
  <rowBreaks count="1" manualBreakCount="1">
    <brk id="28" min="1"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200DD-B839-B244-8188-68610589B0D3}">
  <sheetPr>
    <tabColor theme="7" tint="0.59999389629810485"/>
  </sheetPr>
  <dimension ref="A1:L41"/>
  <sheetViews>
    <sheetView view="pageBreakPreview" topLeftCell="A12" zoomScaleNormal="55" workbookViewId="0">
      <selection activeCell="D15" sqref="D15:D16"/>
    </sheetView>
  </sheetViews>
  <sheetFormatPr baseColWidth="10" defaultColWidth="11.140625" defaultRowHeight="20"/>
  <cols>
    <col min="1" max="1" width="3.7109375" customWidth="1"/>
    <col min="2" max="2" width="12.28515625" style="3" customWidth="1"/>
    <col min="3" max="3" width="34.42578125" style="3" customWidth="1"/>
    <col min="4" max="4" width="56.28515625" style="4" customWidth="1"/>
    <col min="5" max="5" width="5.140625" customWidth="1"/>
    <col min="6" max="8" width="8.85546875" customWidth="1"/>
    <col min="9" max="9" width="13" customWidth="1"/>
    <col min="10" max="10" width="8.85546875" customWidth="1"/>
    <col min="11" max="11" width="26.85546875" style="1" customWidth="1"/>
    <col min="12" max="12" width="24.7109375" style="1" customWidth="1"/>
  </cols>
  <sheetData>
    <row r="1" spans="1:12" ht="50" customHeight="1">
      <c r="A1" s="5"/>
      <c r="B1" s="58" t="s">
        <v>156</v>
      </c>
      <c r="C1" s="23"/>
      <c r="D1" s="24"/>
      <c r="E1" s="5"/>
      <c r="F1" s="5"/>
      <c r="G1" s="5"/>
      <c r="H1" s="5"/>
      <c r="I1" s="5"/>
      <c r="J1" s="5"/>
      <c r="K1" s="6"/>
      <c r="L1" s="6"/>
    </row>
    <row r="2" spans="1:12" ht="21" thickBot="1">
      <c r="A2" s="5"/>
      <c r="B2" s="6" t="s">
        <v>58</v>
      </c>
      <c r="C2" s="6" t="s">
        <v>59</v>
      </c>
      <c r="D2" s="6" t="s">
        <v>60</v>
      </c>
      <c r="E2" s="5"/>
      <c r="F2" s="5"/>
      <c r="G2" s="5"/>
      <c r="H2" s="5"/>
      <c r="I2" s="5"/>
      <c r="J2" s="5"/>
      <c r="K2" s="6"/>
      <c r="L2" s="6"/>
    </row>
    <row r="3" spans="1:12" ht="34" thickBot="1">
      <c r="A3" s="5"/>
      <c r="B3" s="59" t="str">
        <f>IF(①ひと!$B$3=0,"",①ひと!$B$3)</f>
        <v/>
      </c>
      <c r="C3" s="59" t="str">
        <f>IF(①ひと!$C$3=0,"",①ひと!$C$3)</f>
        <v/>
      </c>
      <c r="D3" s="59" t="str">
        <f>IF(①ひと!$D$3=0,"",①ひと!$D$3)</f>
        <v/>
      </c>
      <c r="E3" s="5"/>
      <c r="F3" s="65"/>
      <c r="G3" s="227" t="s">
        <v>23</v>
      </c>
      <c r="H3" s="5"/>
      <c r="I3" s="5"/>
      <c r="J3" s="5"/>
      <c r="K3" s="6"/>
      <c r="L3" s="6"/>
    </row>
    <row r="4" spans="1:12">
      <c r="A4" s="5"/>
      <c r="B4" s="23"/>
      <c r="C4" s="23"/>
      <c r="D4" s="24"/>
      <c r="E4" s="5"/>
      <c r="F4" s="5"/>
      <c r="G4" s="5"/>
      <c r="H4" s="5"/>
      <c r="I4" s="5"/>
      <c r="J4" s="5"/>
      <c r="K4" s="6"/>
      <c r="L4" s="6"/>
    </row>
    <row r="5" spans="1:12" ht="32" customHeight="1">
      <c r="A5" s="5"/>
      <c r="B5" s="49" t="s">
        <v>61</v>
      </c>
      <c r="C5" s="50"/>
      <c r="D5" s="51"/>
      <c r="E5" s="5"/>
      <c r="F5" s="5"/>
      <c r="G5" s="5"/>
      <c r="H5" s="5"/>
      <c r="I5" s="5"/>
      <c r="J5" s="5"/>
      <c r="K5" s="6"/>
      <c r="L5" s="6"/>
    </row>
    <row r="6" spans="1:12" ht="21" customHeight="1">
      <c r="A6" s="5"/>
      <c r="B6" s="25"/>
      <c r="C6" s="23"/>
      <c r="D6" s="24"/>
      <c r="E6" s="5"/>
      <c r="F6" s="8" t="s">
        <v>62</v>
      </c>
      <c r="G6" s="8"/>
      <c r="H6" s="8"/>
      <c r="I6" s="8"/>
      <c r="J6" s="8"/>
      <c r="K6" s="8" t="s">
        <v>28</v>
      </c>
      <c r="L6" s="8"/>
    </row>
    <row r="7" spans="1:12" ht="25" customHeight="1">
      <c r="A7" s="5"/>
      <c r="B7" s="20"/>
      <c r="C7" s="21"/>
      <c r="D7" s="22" t="s">
        <v>63</v>
      </c>
      <c r="E7" s="5"/>
      <c r="F7" s="9" t="s">
        <v>64</v>
      </c>
      <c r="G7" s="9" t="s">
        <v>65</v>
      </c>
      <c r="H7" s="9" t="s">
        <v>66</v>
      </c>
      <c r="I7" s="9" t="s">
        <v>67</v>
      </c>
      <c r="J7" s="9" t="s">
        <v>68</v>
      </c>
      <c r="K7" s="9" t="s">
        <v>69</v>
      </c>
      <c r="L7" s="9" t="s">
        <v>32</v>
      </c>
    </row>
    <row r="8" spans="1:12" ht="25" customHeight="1">
      <c r="A8" s="5"/>
      <c r="B8" s="333" t="s">
        <v>70</v>
      </c>
      <c r="C8" s="26" t="s">
        <v>71</v>
      </c>
      <c r="D8" s="70"/>
      <c r="E8" s="5"/>
      <c r="F8" s="9" t="s">
        <v>73</v>
      </c>
      <c r="G8" s="9" t="s">
        <v>73</v>
      </c>
      <c r="H8" s="9" t="s">
        <v>73</v>
      </c>
      <c r="I8" s="9" t="s">
        <v>73</v>
      </c>
      <c r="J8" s="9" t="s">
        <v>73</v>
      </c>
      <c r="K8" s="9" t="s">
        <v>74</v>
      </c>
      <c r="L8" s="9" t="s">
        <v>75</v>
      </c>
    </row>
    <row r="9" spans="1:12" ht="100" customHeight="1">
      <c r="A9" s="5"/>
      <c r="B9" s="333"/>
      <c r="C9" s="28" t="s">
        <v>76</v>
      </c>
      <c r="D9" s="70"/>
      <c r="E9" s="5"/>
      <c r="F9" s="9" t="s">
        <v>73</v>
      </c>
      <c r="G9" s="9" t="s">
        <v>73</v>
      </c>
      <c r="H9" s="9" t="s">
        <v>73</v>
      </c>
      <c r="I9" s="9" t="s">
        <v>73</v>
      </c>
      <c r="J9" s="9" t="s">
        <v>73</v>
      </c>
      <c r="K9" s="9" t="s">
        <v>78</v>
      </c>
      <c r="L9" s="9" t="s">
        <v>79</v>
      </c>
    </row>
    <row r="10" spans="1:12" ht="79" customHeight="1">
      <c r="A10" s="5"/>
      <c r="B10" s="333"/>
      <c r="C10" s="26" t="s">
        <v>80</v>
      </c>
      <c r="D10" s="70"/>
      <c r="E10" s="5"/>
      <c r="F10" s="9" t="s">
        <v>73</v>
      </c>
      <c r="G10" s="9" t="s">
        <v>73</v>
      </c>
      <c r="H10" s="9" t="s">
        <v>73</v>
      </c>
      <c r="I10" s="9" t="s">
        <v>73</v>
      </c>
      <c r="J10" s="9" t="s">
        <v>73</v>
      </c>
      <c r="K10" s="9" t="s">
        <v>82</v>
      </c>
      <c r="L10" s="9" t="s">
        <v>83</v>
      </c>
    </row>
    <row r="11" spans="1:12" ht="61" customHeight="1">
      <c r="A11" s="5"/>
      <c r="B11" s="333"/>
      <c r="C11" s="28" t="s">
        <v>84</v>
      </c>
      <c r="D11" s="70"/>
      <c r="E11" s="5"/>
      <c r="F11" s="9" t="s">
        <v>73</v>
      </c>
      <c r="G11" s="9" t="s">
        <v>73</v>
      </c>
      <c r="H11" s="9" t="s">
        <v>73</v>
      </c>
      <c r="I11" s="9" t="s">
        <v>73</v>
      </c>
      <c r="J11" s="9" t="s">
        <v>73</v>
      </c>
      <c r="K11" s="9" t="s">
        <v>82</v>
      </c>
      <c r="L11" s="9" t="s">
        <v>75</v>
      </c>
    </row>
    <row r="12" spans="1:12" ht="61" customHeight="1">
      <c r="A12" s="5"/>
      <c r="B12" s="333"/>
      <c r="C12" s="28" t="s">
        <v>86</v>
      </c>
      <c r="D12" s="70"/>
      <c r="E12" s="5"/>
      <c r="F12" s="9" t="s">
        <v>73</v>
      </c>
      <c r="G12" s="9" t="s">
        <v>73</v>
      </c>
      <c r="H12" s="9" t="s">
        <v>73</v>
      </c>
      <c r="I12" s="9" t="s">
        <v>73</v>
      </c>
      <c r="J12" s="9" t="s">
        <v>73</v>
      </c>
      <c r="K12" s="9" t="s">
        <v>82</v>
      </c>
      <c r="L12" s="9" t="s">
        <v>75</v>
      </c>
    </row>
    <row r="13" spans="1:12" ht="60" customHeight="1">
      <c r="A13" s="5"/>
      <c r="B13" s="333" t="s">
        <v>88</v>
      </c>
      <c r="C13" s="26" t="s">
        <v>157</v>
      </c>
      <c r="D13" s="70"/>
      <c r="E13" s="5"/>
      <c r="F13" s="9" t="s">
        <v>73</v>
      </c>
      <c r="G13" s="9" t="s">
        <v>73</v>
      </c>
      <c r="H13" s="9" t="s">
        <v>73</v>
      </c>
      <c r="I13" s="9" t="s">
        <v>73</v>
      </c>
      <c r="J13" s="9" t="s">
        <v>73</v>
      </c>
      <c r="K13" s="9" t="s">
        <v>91</v>
      </c>
      <c r="L13" s="9" t="s">
        <v>92</v>
      </c>
    </row>
    <row r="14" spans="1:12" ht="60" customHeight="1">
      <c r="A14" s="5"/>
      <c r="B14" s="333"/>
      <c r="C14" s="26" t="s">
        <v>93</v>
      </c>
      <c r="D14" s="70"/>
      <c r="E14" s="5"/>
      <c r="F14" s="9" t="s">
        <v>73</v>
      </c>
      <c r="G14" s="9" t="s">
        <v>73</v>
      </c>
      <c r="H14" s="9" t="s">
        <v>73</v>
      </c>
      <c r="I14" s="9" t="s">
        <v>73</v>
      </c>
      <c r="J14" s="9" t="s">
        <v>73</v>
      </c>
      <c r="K14" s="9" t="s">
        <v>91</v>
      </c>
      <c r="L14" s="9" t="s">
        <v>92</v>
      </c>
    </row>
    <row r="15" spans="1:12" ht="25" customHeight="1">
      <c r="A15" s="5"/>
      <c r="B15" s="333" t="s">
        <v>95</v>
      </c>
      <c r="C15" s="26" t="s">
        <v>96</v>
      </c>
      <c r="D15" s="290"/>
      <c r="E15" s="5"/>
      <c r="F15" s="9" t="s">
        <v>73</v>
      </c>
      <c r="G15" s="9" t="s">
        <v>73</v>
      </c>
      <c r="H15" s="9" t="s">
        <v>73</v>
      </c>
      <c r="I15" s="9" t="s">
        <v>73</v>
      </c>
      <c r="J15" s="9" t="s">
        <v>73</v>
      </c>
      <c r="K15" s="9" t="s">
        <v>97</v>
      </c>
      <c r="L15" s="9" t="s">
        <v>75</v>
      </c>
    </row>
    <row r="16" spans="1:12" ht="25" customHeight="1">
      <c r="A16" s="5"/>
      <c r="B16" s="333"/>
      <c r="C16" s="26" t="s">
        <v>98</v>
      </c>
      <c r="D16" s="290"/>
      <c r="E16" s="5"/>
      <c r="F16" s="9" t="s">
        <v>73</v>
      </c>
      <c r="G16" s="9" t="s">
        <v>73</v>
      </c>
      <c r="H16" s="9" t="s">
        <v>73</v>
      </c>
      <c r="I16" s="9" t="s">
        <v>73</v>
      </c>
      <c r="J16" s="9" t="s">
        <v>73</v>
      </c>
      <c r="K16" s="9" t="s">
        <v>97</v>
      </c>
      <c r="L16" s="9" t="s">
        <v>99</v>
      </c>
    </row>
    <row r="17" spans="1:12" ht="59" customHeight="1">
      <c r="A17" s="5"/>
      <c r="B17" s="333" t="s">
        <v>100</v>
      </c>
      <c r="C17" s="26" t="s">
        <v>101</v>
      </c>
      <c r="D17" s="70"/>
      <c r="E17" s="5"/>
      <c r="F17" s="9" t="s">
        <v>73</v>
      </c>
      <c r="G17" s="9" t="s">
        <v>73</v>
      </c>
      <c r="H17" s="9" t="s">
        <v>73</v>
      </c>
      <c r="I17" s="9" t="s">
        <v>73</v>
      </c>
      <c r="J17" s="9" t="s">
        <v>73</v>
      </c>
      <c r="K17" s="9" t="s">
        <v>103</v>
      </c>
      <c r="L17" s="9" t="s">
        <v>104</v>
      </c>
    </row>
    <row r="18" spans="1:12" ht="59" customHeight="1">
      <c r="A18" s="5"/>
      <c r="B18" s="333"/>
      <c r="C18" s="26" t="s">
        <v>105</v>
      </c>
      <c r="D18" s="70"/>
      <c r="E18" s="5"/>
      <c r="F18" s="9" t="s">
        <v>73</v>
      </c>
      <c r="G18" s="9" t="s">
        <v>73</v>
      </c>
      <c r="H18" s="9" t="s">
        <v>73</v>
      </c>
      <c r="I18" s="9" t="s">
        <v>73</v>
      </c>
      <c r="J18" s="9" t="s">
        <v>73</v>
      </c>
      <c r="K18" s="9" t="s">
        <v>103</v>
      </c>
      <c r="L18" s="9" t="s">
        <v>104</v>
      </c>
    </row>
    <row r="19" spans="1:12" ht="59" customHeight="1">
      <c r="A19" s="5"/>
      <c r="B19" s="333"/>
      <c r="C19" s="26" t="s">
        <v>107</v>
      </c>
      <c r="D19" s="70"/>
      <c r="E19" s="5"/>
      <c r="F19" s="9" t="s">
        <v>73</v>
      </c>
      <c r="G19" s="9" t="s">
        <v>73</v>
      </c>
      <c r="H19" s="9" t="s">
        <v>73</v>
      </c>
      <c r="I19" s="9" t="s">
        <v>73</v>
      </c>
      <c r="J19" s="9" t="s">
        <v>73</v>
      </c>
      <c r="K19" s="9" t="s">
        <v>103</v>
      </c>
      <c r="L19" s="9" t="s">
        <v>109</v>
      </c>
    </row>
    <row r="20" spans="1:12" ht="59" customHeight="1">
      <c r="A20" s="5"/>
      <c r="B20" s="333"/>
      <c r="C20" s="26" t="s">
        <v>110</v>
      </c>
      <c r="D20" s="70"/>
      <c r="E20" s="5"/>
      <c r="F20" s="9" t="s">
        <v>73</v>
      </c>
      <c r="G20" s="9" t="s">
        <v>73</v>
      </c>
      <c r="H20" s="9" t="s">
        <v>73</v>
      </c>
      <c r="I20" s="9" t="s">
        <v>73</v>
      </c>
      <c r="J20" s="9" t="s">
        <v>73</v>
      </c>
      <c r="K20" s="9" t="s">
        <v>103</v>
      </c>
      <c r="L20" s="9" t="s">
        <v>104</v>
      </c>
    </row>
    <row r="21" spans="1:12" ht="59" customHeight="1">
      <c r="A21" s="5"/>
      <c r="B21" s="330" t="s">
        <v>112</v>
      </c>
      <c r="C21" s="26" t="s">
        <v>113</v>
      </c>
      <c r="D21" s="70"/>
      <c r="E21" s="5"/>
      <c r="F21" s="9" t="s">
        <v>73</v>
      </c>
      <c r="G21" s="9" t="s">
        <v>73</v>
      </c>
      <c r="H21" s="9" t="s">
        <v>115</v>
      </c>
      <c r="I21" s="9" t="s">
        <v>115</v>
      </c>
      <c r="J21" s="9" t="s">
        <v>75</v>
      </c>
      <c r="K21" s="9" t="s">
        <v>116</v>
      </c>
      <c r="L21" s="9" t="s">
        <v>117</v>
      </c>
    </row>
    <row r="22" spans="1:12" ht="59" customHeight="1">
      <c r="A22" s="5"/>
      <c r="B22" s="334"/>
      <c r="C22" s="26" t="s">
        <v>118</v>
      </c>
      <c r="D22" s="70"/>
      <c r="E22" s="5"/>
      <c r="F22" s="9" t="s">
        <v>73</v>
      </c>
      <c r="G22" s="9" t="s">
        <v>73</v>
      </c>
      <c r="H22" s="9" t="s">
        <v>115</v>
      </c>
      <c r="I22" s="9" t="s">
        <v>115</v>
      </c>
      <c r="J22" s="9" t="s">
        <v>75</v>
      </c>
      <c r="K22" s="9" t="s">
        <v>116</v>
      </c>
      <c r="L22" s="9" t="s">
        <v>117</v>
      </c>
    </row>
    <row r="23" spans="1:12" ht="59" customHeight="1">
      <c r="A23" s="5"/>
      <c r="B23" s="334"/>
      <c r="C23" s="26" t="s">
        <v>120</v>
      </c>
      <c r="D23" s="70"/>
      <c r="E23" s="5"/>
      <c r="F23" s="9" t="s">
        <v>73</v>
      </c>
      <c r="G23" s="9" t="s">
        <v>73</v>
      </c>
      <c r="H23" s="9" t="s">
        <v>115</v>
      </c>
      <c r="I23" s="9" t="s">
        <v>115</v>
      </c>
      <c r="J23" s="9" t="s">
        <v>75</v>
      </c>
      <c r="K23" s="9" t="s">
        <v>122</v>
      </c>
      <c r="L23" s="9" t="s">
        <v>123</v>
      </c>
    </row>
    <row r="24" spans="1:12" ht="59" customHeight="1">
      <c r="A24" s="5"/>
      <c r="B24" s="335"/>
      <c r="C24" s="28" t="s">
        <v>124</v>
      </c>
      <c r="D24" s="70"/>
      <c r="E24" s="5"/>
      <c r="F24" s="9" t="s">
        <v>73</v>
      </c>
      <c r="G24" s="9" t="s">
        <v>73</v>
      </c>
      <c r="H24" s="9" t="s">
        <v>115</v>
      </c>
      <c r="I24" s="9" t="s">
        <v>115</v>
      </c>
      <c r="J24" s="9" t="s">
        <v>75</v>
      </c>
      <c r="K24" s="9" t="s">
        <v>74</v>
      </c>
      <c r="L24" s="9" t="s">
        <v>126</v>
      </c>
    </row>
    <row r="25" spans="1:12" ht="59" customHeight="1">
      <c r="A25" s="5"/>
      <c r="B25" s="222" t="s">
        <v>127</v>
      </c>
      <c r="C25" s="28" t="s">
        <v>128</v>
      </c>
      <c r="D25" s="70"/>
      <c r="E25" s="5"/>
      <c r="F25" s="9" t="s">
        <v>115</v>
      </c>
      <c r="G25" s="9" t="s">
        <v>115</v>
      </c>
      <c r="H25" s="9" t="s">
        <v>115</v>
      </c>
      <c r="I25" s="9" t="s">
        <v>73</v>
      </c>
      <c r="J25" s="9" t="s">
        <v>73</v>
      </c>
      <c r="K25" s="9" t="s">
        <v>74</v>
      </c>
      <c r="L25" s="9" t="s">
        <v>130</v>
      </c>
    </row>
    <row r="26" spans="1:12" ht="20" customHeight="1">
      <c r="A26" s="5"/>
      <c r="B26" s="27"/>
      <c r="C26" s="23"/>
      <c r="D26" s="24"/>
      <c r="E26" s="5"/>
      <c r="F26" s="9" t="s">
        <v>75</v>
      </c>
      <c r="G26" s="9" t="s">
        <v>75</v>
      </c>
      <c r="H26" s="9" t="s">
        <v>75</v>
      </c>
      <c r="I26" s="9" t="s">
        <v>75</v>
      </c>
      <c r="J26" s="9" t="s">
        <v>75</v>
      </c>
      <c r="K26" s="9" t="s">
        <v>75</v>
      </c>
      <c r="L26" s="9" t="s">
        <v>75</v>
      </c>
    </row>
    <row r="27" spans="1:12" ht="33" customHeight="1">
      <c r="A27" s="5"/>
      <c r="B27" s="49" t="s">
        <v>131</v>
      </c>
      <c r="C27" s="50"/>
      <c r="D27" s="51"/>
      <c r="E27" s="5"/>
      <c r="F27" s="9" t="s">
        <v>75</v>
      </c>
      <c r="G27" s="9" t="s">
        <v>75</v>
      </c>
      <c r="H27" s="9" t="s">
        <v>75</v>
      </c>
      <c r="I27" s="9" t="s">
        <v>75</v>
      </c>
      <c r="J27" s="9" t="s">
        <v>75</v>
      </c>
      <c r="K27" s="9" t="s">
        <v>75</v>
      </c>
      <c r="L27" s="9" t="s">
        <v>75</v>
      </c>
    </row>
    <row r="28" spans="1:12" ht="25" customHeight="1">
      <c r="A28" s="5"/>
      <c r="B28" s="30"/>
      <c r="C28" s="43"/>
      <c r="D28" s="44"/>
      <c r="E28" s="5"/>
      <c r="F28" s="9" t="s">
        <v>75</v>
      </c>
      <c r="G28" s="9" t="s">
        <v>75</v>
      </c>
      <c r="H28" s="9" t="s">
        <v>75</v>
      </c>
      <c r="I28" s="9" t="s">
        <v>75</v>
      </c>
      <c r="J28" s="9" t="s">
        <v>75</v>
      </c>
      <c r="K28" s="9" t="s">
        <v>75</v>
      </c>
      <c r="L28" s="9" t="s">
        <v>75</v>
      </c>
    </row>
    <row r="29" spans="1:12" ht="24" customHeight="1">
      <c r="A29" s="5"/>
      <c r="B29" s="20"/>
      <c r="C29" s="21"/>
      <c r="D29" s="22" t="s">
        <v>63</v>
      </c>
      <c r="E29" s="5"/>
      <c r="F29" s="9" t="s">
        <v>75</v>
      </c>
      <c r="G29" s="9" t="s">
        <v>75</v>
      </c>
      <c r="H29" s="9" t="s">
        <v>75</v>
      </c>
      <c r="I29" s="9" t="s">
        <v>75</v>
      </c>
      <c r="J29" s="9" t="s">
        <v>75</v>
      </c>
      <c r="K29" s="9" t="s">
        <v>75</v>
      </c>
      <c r="L29" s="9" t="s">
        <v>75</v>
      </c>
    </row>
    <row r="30" spans="1:12" ht="80" customHeight="1">
      <c r="A30" s="5"/>
      <c r="B30" s="333" t="s">
        <v>132</v>
      </c>
      <c r="C30" s="26" t="s">
        <v>133</v>
      </c>
      <c r="D30" s="70"/>
      <c r="E30" s="5"/>
      <c r="F30" s="9" t="s">
        <v>73</v>
      </c>
      <c r="G30" s="9" t="s">
        <v>73</v>
      </c>
      <c r="H30" s="9" t="s">
        <v>73</v>
      </c>
      <c r="I30" s="9" t="s">
        <v>73</v>
      </c>
      <c r="J30" s="9" t="s">
        <v>73</v>
      </c>
      <c r="K30" s="9" t="s">
        <v>49</v>
      </c>
      <c r="L30" s="9" t="s">
        <v>135</v>
      </c>
    </row>
    <row r="31" spans="1:12" ht="80" customHeight="1">
      <c r="A31" s="5"/>
      <c r="B31" s="333"/>
      <c r="C31" s="26" t="s">
        <v>136</v>
      </c>
      <c r="D31" s="70"/>
      <c r="E31" s="5"/>
      <c r="F31" s="9" t="s">
        <v>73</v>
      </c>
      <c r="G31" s="9" t="s">
        <v>73</v>
      </c>
      <c r="H31" s="9" t="s">
        <v>73</v>
      </c>
      <c r="I31" s="9" t="s">
        <v>73</v>
      </c>
      <c r="J31" s="9" t="s">
        <v>73</v>
      </c>
      <c r="K31" s="9" t="s">
        <v>49</v>
      </c>
      <c r="L31" s="9" t="s">
        <v>135</v>
      </c>
    </row>
    <row r="32" spans="1:12" ht="80" customHeight="1">
      <c r="A32" s="5"/>
      <c r="B32" s="333"/>
      <c r="C32" s="26" t="s">
        <v>138</v>
      </c>
      <c r="D32" s="70"/>
      <c r="E32" s="5"/>
      <c r="F32" s="9" t="s">
        <v>73</v>
      </c>
      <c r="G32" s="9" t="s">
        <v>73</v>
      </c>
      <c r="H32" s="9" t="s">
        <v>73</v>
      </c>
      <c r="I32" s="9" t="s">
        <v>73</v>
      </c>
      <c r="J32" s="9" t="s">
        <v>73</v>
      </c>
      <c r="K32" s="9" t="s">
        <v>49</v>
      </c>
      <c r="L32" s="9" t="s">
        <v>135</v>
      </c>
    </row>
    <row r="33" spans="1:12" ht="80" customHeight="1">
      <c r="A33" s="5"/>
      <c r="B33" s="333"/>
      <c r="C33" s="28" t="s">
        <v>140</v>
      </c>
      <c r="D33" s="70"/>
      <c r="E33" s="5"/>
      <c r="F33" s="9" t="s">
        <v>73</v>
      </c>
      <c r="G33" s="9" t="s">
        <v>73</v>
      </c>
      <c r="H33" s="9" t="s">
        <v>73</v>
      </c>
      <c r="I33" s="9" t="s">
        <v>73</v>
      </c>
      <c r="J33" s="9" t="s">
        <v>73</v>
      </c>
      <c r="K33" s="9" t="s">
        <v>49</v>
      </c>
      <c r="L33" s="9" t="s">
        <v>135</v>
      </c>
    </row>
    <row r="34" spans="1:12" ht="41" customHeight="1">
      <c r="A34" s="5"/>
      <c r="B34" s="330" t="s">
        <v>142</v>
      </c>
      <c r="C34" s="28" t="s">
        <v>143</v>
      </c>
      <c r="D34" s="70"/>
      <c r="E34" s="5"/>
      <c r="F34" s="9" t="s">
        <v>115</v>
      </c>
      <c r="G34" s="9" t="s">
        <v>115</v>
      </c>
      <c r="H34" s="9" t="s">
        <v>115</v>
      </c>
      <c r="I34" s="9" t="s">
        <v>73</v>
      </c>
      <c r="J34" s="9" t="s">
        <v>73</v>
      </c>
      <c r="K34" s="9" t="s">
        <v>74</v>
      </c>
      <c r="L34" s="9" t="s">
        <v>135</v>
      </c>
    </row>
    <row r="35" spans="1:12" ht="41" customHeight="1">
      <c r="A35" s="5"/>
      <c r="B35" s="331"/>
      <c r="C35" s="28" t="s">
        <v>145</v>
      </c>
      <c r="D35" s="70"/>
      <c r="E35" s="5"/>
      <c r="F35" s="9" t="s">
        <v>115</v>
      </c>
      <c r="G35" s="9" t="s">
        <v>115</v>
      </c>
      <c r="H35" s="9" t="s">
        <v>115</v>
      </c>
      <c r="I35" s="9" t="s">
        <v>73</v>
      </c>
      <c r="J35" s="9" t="s">
        <v>73</v>
      </c>
      <c r="K35" s="9" t="s">
        <v>74</v>
      </c>
      <c r="L35" s="9" t="s">
        <v>135</v>
      </c>
    </row>
    <row r="36" spans="1:12" ht="41" customHeight="1">
      <c r="A36" s="5"/>
      <c r="B36" s="331"/>
      <c r="C36" s="28" t="s">
        <v>147</v>
      </c>
      <c r="D36" s="70"/>
      <c r="E36" s="5"/>
      <c r="F36" s="9" t="s">
        <v>115</v>
      </c>
      <c r="G36" s="9" t="s">
        <v>115</v>
      </c>
      <c r="H36" s="9" t="s">
        <v>115</v>
      </c>
      <c r="I36" s="9" t="s">
        <v>73</v>
      </c>
      <c r="J36" s="9" t="s">
        <v>73</v>
      </c>
      <c r="K36" s="9" t="s">
        <v>74</v>
      </c>
      <c r="L36" s="9" t="s">
        <v>135</v>
      </c>
    </row>
    <row r="37" spans="1:12" ht="41" customHeight="1">
      <c r="A37" s="5"/>
      <c r="B37" s="331"/>
      <c r="C37" s="28" t="s">
        <v>149</v>
      </c>
      <c r="D37" s="70"/>
      <c r="E37" s="5"/>
      <c r="F37" s="9" t="s">
        <v>115</v>
      </c>
      <c r="G37" s="9" t="s">
        <v>115</v>
      </c>
      <c r="H37" s="9" t="s">
        <v>115</v>
      </c>
      <c r="I37" s="9" t="s">
        <v>73</v>
      </c>
      <c r="J37" s="9" t="s">
        <v>73</v>
      </c>
      <c r="K37" s="9" t="s">
        <v>74</v>
      </c>
      <c r="L37" s="9" t="s">
        <v>135</v>
      </c>
    </row>
    <row r="38" spans="1:12" ht="41" customHeight="1">
      <c r="A38" s="5"/>
      <c r="B38" s="331"/>
      <c r="C38" s="28" t="s">
        <v>151</v>
      </c>
      <c r="D38" s="70"/>
      <c r="E38" s="5"/>
      <c r="F38" s="9" t="s">
        <v>115</v>
      </c>
      <c r="G38" s="9" t="s">
        <v>115</v>
      </c>
      <c r="H38" s="9" t="s">
        <v>115</v>
      </c>
      <c r="I38" s="9" t="s">
        <v>73</v>
      </c>
      <c r="J38" s="9" t="s">
        <v>73</v>
      </c>
      <c r="K38" s="9" t="s">
        <v>74</v>
      </c>
      <c r="L38" s="9" t="s">
        <v>135</v>
      </c>
    </row>
    <row r="39" spans="1:12" ht="41" customHeight="1">
      <c r="A39" s="5"/>
      <c r="B39" s="331"/>
      <c r="C39" s="28" t="s">
        <v>152</v>
      </c>
      <c r="D39" s="70"/>
      <c r="E39" s="5"/>
      <c r="F39" s="9" t="s">
        <v>115</v>
      </c>
      <c r="G39" s="9" t="s">
        <v>115</v>
      </c>
      <c r="H39" s="9" t="s">
        <v>115</v>
      </c>
      <c r="I39" s="9" t="s">
        <v>73</v>
      </c>
      <c r="J39" s="9" t="s">
        <v>73</v>
      </c>
      <c r="K39" s="9" t="s">
        <v>74</v>
      </c>
      <c r="L39" s="9" t="s">
        <v>135</v>
      </c>
    </row>
    <row r="40" spans="1:12" ht="41" customHeight="1">
      <c r="A40" s="5"/>
      <c r="B40" s="332"/>
      <c r="C40" s="28" t="s">
        <v>154</v>
      </c>
      <c r="D40" s="70"/>
      <c r="E40" s="5"/>
      <c r="F40" s="9" t="s">
        <v>115</v>
      </c>
      <c r="G40" s="9" t="s">
        <v>115</v>
      </c>
      <c r="H40" s="9" t="s">
        <v>115</v>
      </c>
      <c r="I40" s="9" t="s">
        <v>73</v>
      </c>
      <c r="J40" s="9" t="s">
        <v>73</v>
      </c>
      <c r="K40" s="9" t="s">
        <v>74</v>
      </c>
      <c r="L40" s="9" t="s">
        <v>135</v>
      </c>
    </row>
    <row r="41" spans="1:12">
      <c r="A41" s="5"/>
      <c r="B41" s="23"/>
      <c r="C41" s="23"/>
      <c r="D41" s="24"/>
      <c r="E41" s="5"/>
      <c r="F41" s="5"/>
      <c r="G41" s="5"/>
      <c r="H41" s="5"/>
      <c r="I41" s="5"/>
      <c r="J41" s="5"/>
      <c r="K41" s="6"/>
      <c r="L41" s="6"/>
    </row>
  </sheetData>
  <autoFilter ref="F7:L40" xr:uid="{79B200DD-B839-B244-8188-68610589B0D3}"/>
  <mergeCells count="7">
    <mergeCell ref="B34:B40"/>
    <mergeCell ref="B8:B12"/>
    <mergeCell ref="B13:B14"/>
    <mergeCell ref="B15:B16"/>
    <mergeCell ref="B17:B20"/>
    <mergeCell ref="B30:B33"/>
    <mergeCell ref="B21:B24"/>
  </mergeCells>
  <phoneticPr fontId="1"/>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C7B53-BCF6-9D4B-9C74-F77D18175818}">
  <sheetPr>
    <tabColor theme="2" tint="-9.9978637043366805E-2"/>
    <pageSetUpPr fitToPage="1"/>
  </sheetPr>
  <dimension ref="A1:R142"/>
  <sheetViews>
    <sheetView view="pageBreakPreview" topLeftCell="A57" zoomScale="75" zoomScaleNormal="55" workbookViewId="0">
      <selection activeCell="O17" sqref="O17"/>
    </sheetView>
  </sheetViews>
  <sheetFormatPr baseColWidth="10" defaultColWidth="11.140625" defaultRowHeight="20"/>
  <cols>
    <col min="1" max="1" width="3.7109375" customWidth="1"/>
    <col min="2" max="2" width="13" customWidth="1"/>
    <col min="3" max="3" width="18.5703125" customWidth="1"/>
    <col min="4" max="4" width="23" customWidth="1"/>
    <col min="5" max="5" width="26.7109375" style="2" customWidth="1"/>
    <col min="6" max="6" width="12.140625" customWidth="1"/>
    <col min="7" max="7" width="56.5703125" customWidth="1"/>
    <col min="8" max="9" width="12.140625" customWidth="1"/>
    <col min="17" max="18" width="20" customWidth="1"/>
    <col min="19" max="19" width="8.140625" customWidth="1"/>
  </cols>
  <sheetData>
    <row r="1" spans="1:18" ht="50" customHeight="1">
      <c r="A1" s="5"/>
      <c r="B1" s="58" t="s">
        <v>16</v>
      </c>
      <c r="C1" s="5"/>
      <c r="D1" s="5"/>
      <c r="E1" s="29"/>
      <c r="F1" s="5"/>
      <c r="G1" s="5"/>
      <c r="H1" s="5"/>
      <c r="I1" s="5"/>
      <c r="J1" s="5"/>
      <c r="K1" s="5"/>
      <c r="L1" s="5"/>
      <c r="M1" s="5"/>
      <c r="N1" s="5"/>
      <c r="O1" s="5"/>
      <c r="P1" s="5"/>
      <c r="Q1" s="5"/>
      <c r="R1" s="5"/>
    </row>
    <row r="2" spans="1:18" ht="22" thickBot="1">
      <c r="A2" s="5"/>
      <c r="B2" s="6" t="s">
        <v>58</v>
      </c>
      <c r="C2" s="6" t="s">
        <v>59</v>
      </c>
      <c r="D2" s="232" t="s">
        <v>60</v>
      </c>
      <c r="E2" s="29"/>
      <c r="F2" s="5"/>
      <c r="G2" s="5"/>
      <c r="H2" s="5"/>
      <c r="I2" s="5"/>
      <c r="J2" s="5"/>
      <c r="K2" s="5"/>
      <c r="L2" s="5"/>
      <c r="M2" s="5"/>
      <c r="N2" s="5"/>
      <c r="O2" s="5"/>
      <c r="P2" s="5"/>
      <c r="Q2" s="5"/>
      <c r="R2" s="5"/>
    </row>
    <row r="3" spans="1:18" ht="35" thickBot="1">
      <c r="A3" s="5"/>
      <c r="B3" s="59" t="str">
        <f>【記入方法・例】①ひと!B3</f>
        <v>A市</v>
      </c>
      <c r="C3" s="59" t="str">
        <f>【記入方法・例】①ひと!C3</f>
        <v>B町</v>
      </c>
      <c r="D3" s="233" t="str">
        <f>【記入方法・例】①ひと!D3</f>
        <v>C口</v>
      </c>
      <c r="E3" s="29"/>
      <c r="F3" s="5"/>
      <c r="G3" s="5"/>
      <c r="H3" s="5"/>
      <c r="I3" s="5"/>
      <c r="J3" s="5"/>
      <c r="K3" s="5"/>
      <c r="L3" s="65"/>
      <c r="M3" s="227" t="s">
        <v>23</v>
      </c>
      <c r="N3" s="5"/>
      <c r="O3" s="5"/>
      <c r="P3" s="5"/>
      <c r="Q3" s="5"/>
      <c r="R3" s="5"/>
    </row>
    <row r="4" spans="1:18">
      <c r="A4" s="5"/>
      <c r="B4" s="5"/>
      <c r="C4" s="5"/>
      <c r="D4" s="29"/>
      <c r="E4" s="29"/>
      <c r="F4" s="5"/>
      <c r="G4" s="5"/>
      <c r="H4" s="5"/>
      <c r="I4" s="5"/>
      <c r="J4" s="5"/>
      <c r="K4" s="5"/>
      <c r="L4" s="5"/>
      <c r="M4" s="5"/>
      <c r="N4" s="5"/>
      <c r="O4" s="5"/>
      <c r="P4" s="5"/>
      <c r="Q4" s="5"/>
      <c r="R4" s="5"/>
    </row>
    <row r="5" spans="1:18" ht="33">
      <c r="A5" s="5"/>
      <c r="B5" s="49" t="s">
        <v>158</v>
      </c>
      <c r="C5" s="52"/>
      <c r="D5" s="53"/>
      <c r="E5" s="55"/>
      <c r="F5" s="53"/>
      <c r="G5" s="55"/>
      <c r="H5" s="76"/>
      <c r="I5" s="54"/>
      <c r="J5" s="55"/>
      <c r="K5" s="5"/>
      <c r="L5" s="5"/>
      <c r="M5" s="5"/>
      <c r="N5" s="5"/>
      <c r="O5" s="5"/>
      <c r="P5" s="5"/>
      <c r="Q5" s="5"/>
      <c r="R5" s="5"/>
    </row>
    <row r="6" spans="1:18">
      <c r="A6" s="5"/>
      <c r="B6" s="5"/>
      <c r="C6" s="5"/>
      <c r="D6" s="5"/>
      <c r="E6" s="29"/>
      <c r="F6" s="5"/>
      <c r="G6" s="5"/>
      <c r="H6" s="5"/>
      <c r="I6" s="5"/>
      <c r="J6" s="5"/>
      <c r="K6" s="5"/>
      <c r="L6" s="8" t="s">
        <v>62</v>
      </c>
      <c r="M6" s="8"/>
      <c r="N6" s="8"/>
      <c r="O6" s="8"/>
      <c r="P6" s="8"/>
      <c r="Q6" s="8" t="s">
        <v>28</v>
      </c>
      <c r="R6" s="8"/>
    </row>
    <row r="7" spans="1:18" ht="25" customHeight="1">
      <c r="A7" s="5"/>
      <c r="B7" s="39"/>
      <c r="C7" s="238"/>
      <c r="D7" s="40"/>
      <c r="E7" s="33" t="s">
        <v>159</v>
      </c>
      <c r="F7" s="5"/>
      <c r="G7" s="5"/>
      <c r="H7" s="5"/>
      <c r="I7" s="5"/>
      <c r="J7" s="5"/>
      <c r="K7" s="5"/>
      <c r="L7" s="9" t="s">
        <v>64</v>
      </c>
      <c r="M7" s="9" t="s">
        <v>65</v>
      </c>
      <c r="N7" s="9" t="s">
        <v>66</v>
      </c>
      <c r="O7" s="9" t="s">
        <v>67</v>
      </c>
      <c r="P7" s="9" t="s">
        <v>68</v>
      </c>
      <c r="Q7" s="9" t="s">
        <v>31</v>
      </c>
      <c r="R7" s="9" t="s">
        <v>32</v>
      </c>
    </row>
    <row r="8" spans="1:18" ht="25" customHeight="1">
      <c r="A8" s="5"/>
      <c r="B8" s="350" t="s">
        <v>160</v>
      </c>
      <c r="C8" s="337" t="s">
        <v>161</v>
      </c>
      <c r="D8" s="347"/>
      <c r="E8" s="234" t="s">
        <v>162</v>
      </c>
      <c r="F8" s="5"/>
      <c r="G8" s="5"/>
      <c r="H8" s="5"/>
      <c r="I8" s="5"/>
      <c r="J8" s="5"/>
      <c r="K8" s="5"/>
      <c r="L8" s="9" t="s">
        <v>73</v>
      </c>
      <c r="M8" s="9" t="s">
        <v>73</v>
      </c>
      <c r="N8" s="9" t="s">
        <v>73</v>
      </c>
      <c r="O8" s="9" t="s">
        <v>73</v>
      </c>
      <c r="P8" s="9" t="s">
        <v>73</v>
      </c>
      <c r="Q8" s="9" t="s">
        <v>163</v>
      </c>
      <c r="R8" s="9" t="s">
        <v>75</v>
      </c>
    </row>
    <row r="9" spans="1:18" ht="25" customHeight="1">
      <c r="A9" s="5"/>
      <c r="B9" s="351"/>
      <c r="C9" s="339"/>
      <c r="D9" s="348"/>
      <c r="E9" s="235" t="s">
        <v>164</v>
      </c>
      <c r="F9" s="5"/>
      <c r="G9" s="5"/>
      <c r="H9" s="5"/>
      <c r="I9" s="5"/>
      <c r="J9" s="5"/>
      <c r="K9" s="5"/>
      <c r="L9" s="9" t="s">
        <v>73</v>
      </c>
      <c r="M9" s="9" t="s">
        <v>73</v>
      </c>
      <c r="N9" s="9" t="s">
        <v>73</v>
      </c>
      <c r="O9" s="9" t="s">
        <v>73</v>
      </c>
      <c r="P9" s="9" t="s">
        <v>73</v>
      </c>
      <c r="Q9" s="9" t="s">
        <v>163</v>
      </c>
      <c r="R9" s="9" t="s">
        <v>75</v>
      </c>
    </row>
    <row r="10" spans="1:18" ht="25" customHeight="1">
      <c r="A10" s="5"/>
      <c r="B10" s="351"/>
      <c r="C10" s="341"/>
      <c r="D10" s="349"/>
      <c r="E10" s="236"/>
      <c r="F10" s="5"/>
      <c r="G10" s="5"/>
      <c r="H10" s="5"/>
      <c r="I10" s="5"/>
      <c r="J10" s="5"/>
      <c r="K10" s="5"/>
      <c r="L10" s="9" t="s">
        <v>73</v>
      </c>
      <c r="M10" s="9" t="s">
        <v>73</v>
      </c>
      <c r="N10" s="9" t="s">
        <v>73</v>
      </c>
      <c r="O10" s="9" t="s">
        <v>73</v>
      </c>
      <c r="P10" s="9" t="s">
        <v>73</v>
      </c>
      <c r="Q10" s="9" t="s">
        <v>163</v>
      </c>
      <c r="R10" s="9" t="s">
        <v>75</v>
      </c>
    </row>
    <row r="11" spans="1:18" ht="25" customHeight="1">
      <c r="A11" s="5"/>
      <c r="B11" s="351"/>
      <c r="C11" s="337" t="s">
        <v>165</v>
      </c>
      <c r="D11" s="338"/>
      <c r="E11" s="234" t="s">
        <v>166</v>
      </c>
      <c r="F11" s="5"/>
      <c r="G11" s="5"/>
      <c r="H11" s="5"/>
      <c r="I11" s="5"/>
      <c r="J11" s="5"/>
      <c r="K11" s="5"/>
      <c r="L11" s="9" t="s">
        <v>73</v>
      </c>
      <c r="M11" s="9" t="s">
        <v>73</v>
      </c>
      <c r="N11" s="9" t="s">
        <v>73</v>
      </c>
      <c r="O11" s="9" t="s">
        <v>73</v>
      </c>
      <c r="P11" s="9" t="s">
        <v>73</v>
      </c>
      <c r="Q11" s="9" t="s">
        <v>163</v>
      </c>
      <c r="R11" s="9" t="s">
        <v>75</v>
      </c>
    </row>
    <row r="12" spans="1:18" ht="25" customHeight="1">
      <c r="A12" s="5"/>
      <c r="B12" s="351"/>
      <c r="C12" s="339"/>
      <c r="D12" s="340"/>
      <c r="E12" s="235"/>
      <c r="F12" s="5"/>
      <c r="G12" s="5"/>
      <c r="H12" s="5"/>
      <c r="I12" s="5"/>
      <c r="J12" s="5"/>
      <c r="K12" s="5"/>
      <c r="L12" s="9" t="s">
        <v>73</v>
      </c>
      <c r="M12" s="9" t="s">
        <v>73</v>
      </c>
      <c r="N12" s="9" t="s">
        <v>73</v>
      </c>
      <c r="O12" s="9" t="s">
        <v>73</v>
      </c>
      <c r="P12" s="9" t="s">
        <v>73</v>
      </c>
      <c r="Q12" s="9" t="s">
        <v>163</v>
      </c>
      <c r="R12" s="9" t="s">
        <v>75</v>
      </c>
    </row>
    <row r="13" spans="1:18" ht="25" customHeight="1">
      <c r="A13" s="5"/>
      <c r="B13" s="351"/>
      <c r="C13" s="341"/>
      <c r="D13" s="342"/>
      <c r="E13" s="236"/>
      <c r="F13" s="5"/>
      <c r="G13" s="5"/>
      <c r="H13" s="5"/>
      <c r="I13" s="5"/>
      <c r="J13" s="5"/>
      <c r="K13" s="5"/>
      <c r="L13" s="9" t="s">
        <v>73</v>
      </c>
      <c r="M13" s="9" t="s">
        <v>73</v>
      </c>
      <c r="N13" s="9" t="s">
        <v>73</v>
      </c>
      <c r="O13" s="9" t="s">
        <v>73</v>
      </c>
      <c r="P13" s="9" t="s">
        <v>73</v>
      </c>
      <c r="Q13" s="9" t="s">
        <v>163</v>
      </c>
      <c r="R13" s="9" t="s">
        <v>75</v>
      </c>
    </row>
    <row r="14" spans="1:18" ht="25" customHeight="1">
      <c r="A14" s="5"/>
      <c r="B14" s="351"/>
      <c r="C14" s="337" t="s">
        <v>167</v>
      </c>
      <c r="D14" s="338"/>
      <c r="E14" s="234" t="s">
        <v>168</v>
      </c>
      <c r="F14" s="5"/>
      <c r="G14" s="5"/>
      <c r="H14" s="5"/>
      <c r="I14" s="5"/>
      <c r="J14" s="5"/>
      <c r="K14" s="5"/>
      <c r="L14" s="9" t="s">
        <v>73</v>
      </c>
      <c r="M14" s="9" t="s">
        <v>73</v>
      </c>
      <c r="N14" s="9" t="s">
        <v>73</v>
      </c>
      <c r="O14" s="9" t="s">
        <v>73</v>
      </c>
      <c r="P14" s="9" t="s">
        <v>73</v>
      </c>
      <c r="Q14" s="9" t="s">
        <v>163</v>
      </c>
      <c r="R14" s="9" t="s">
        <v>75</v>
      </c>
    </row>
    <row r="15" spans="1:18" ht="25" customHeight="1">
      <c r="A15" s="5"/>
      <c r="B15" s="351"/>
      <c r="C15" s="339"/>
      <c r="D15" s="340"/>
      <c r="E15" s="235"/>
      <c r="F15" s="5"/>
      <c r="G15" s="5"/>
      <c r="H15" s="5"/>
      <c r="I15" s="5"/>
      <c r="J15" s="5"/>
      <c r="K15" s="5"/>
      <c r="L15" s="9" t="s">
        <v>73</v>
      </c>
      <c r="M15" s="9" t="s">
        <v>73</v>
      </c>
      <c r="N15" s="9" t="s">
        <v>73</v>
      </c>
      <c r="O15" s="9" t="s">
        <v>73</v>
      </c>
      <c r="P15" s="9" t="s">
        <v>73</v>
      </c>
      <c r="Q15" s="9" t="s">
        <v>163</v>
      </c>
      <c r="R15" s="9" t="s">
        <v>75</v>
      </c>
    </row>
    <row r="16" spans="1:18" ht="25" customHeight="1">
      <c r="A16" s="5"/>
      <c r="B16" s="351"/>
      <c r="C16" s="341"/>
      <c r="D16" s="342"/>
      <c r="E16" s="236"/>
      <c r="F16" s="5"/>
      <c r="G16" s="5"/>
      <c r="H16" s="5"/>
      <c r="I16" s="5"/>
      <c r="J16" s="5"/>
      <c r="K16" s="5"/>
      <c r="L16" s="9" t="s">
        <v>73</v>
      </c>
      <c r="M16" s="9" t="s">
        <v>73</v>
      </c>
      <c r="N16" s="9" t="s">
        <v>73</v>
      </c>
      <c r="O16" s="9" t="s">
        <v>73</v>
      </c>
      <c r="P16" s="9" t="s">
        <v>73</v>
      </c>
      <c r="Q16" s="9" t="s">
        <v>163</v>
      </c>
      <c r="R16" s="9" t="s">
        <v>75</v>
      </c>
    </row>
    <row r="17" spans="1:18" ht="25" customHeight="1">
      <c r="A17" s="5"/>
      <c r="B17" s="351"/>
      <c r="C17" s="337" t="s">
        <v>169</v>
      </c>
      <c r="D17" s="338"/>
      <c r="E17" s="234" t="s">
        <v>170</v>
      </c>
      <c r="F17" s="5"/>
      <c r="G17" s="5"/>
      <c r="H17" s="5"/>
      <c r="I17" s="5"/>
      <c r="J17" s="5"/>
      <c r="K17" s="5"/>
      <c r="L17" s="9" t="s">
        <v>73</v>
      </c>
      <c r="M17" s="9" t="s">
        <v>73</v>
      </c>
      <c r="N17" s="9" t="s">
        <v>73</v>
      </c>
      <c r="O17" s="9" t="s">
        <v>73</v>
      </c>
      <c r="P17" s="9" t="s">
        <v>73</v>
      </c>
      <c r="Q17" s="9" t="s">
        <v>163</v>
      </c>
      <c r="R17" s="9" t="s">
        <v>75</v>
      </c>
    </row>
    <row r="18" spans="1:18" ht="25" customHeight="1">
      <c r="A18" s="5"/>
      <c r="B18" s="351"/>
      <c r="C18" s="339"/>
      <c r="D18" s="340"/>
      <c r="E18" s="235"/>
      <c r="F18" s="5"/>
      <c r="G18" s="5"/>
      <c r="H18" s="5"/>
      <c r="I18" s="5"/>
      <c r="J18" s="5"/>
      <c r="K18" s="5"/>
      <c r="L18" s="9" t="s">
        <v>73</v>
      </c>
      <c r="M18" s="9" t="s">
        <v>73</v>
      </c>
      <c r="N18" s="9" t="s">
        <v>73</v>
      </c>
      <c r="O18" s="9" t="s">
        <v>73</v>
      </c>
      <c r="P18" s="9" t="s">
        <v>73</v>
      </c>
      <c r="Q18" s="9" t="s">
        <v>163</v>
      </c>
      <c r="R18" s="9" t="s">
        <v>75</v>
      </c>
    </row>
    <row r="19" spans="1:18" ht="25" customHeight="1">
      <c r="A19" s="5"/>
      <c r="B19" s="351"/>
      <c r="C19" s="341"/>
      <c r="D19" s="342"/>
      <c r="E19" s="236"/>
      <c r="F19" s="5"/>
      <c r="G19" s="5"/>
      <c r="H19" s="5"/>
      <c r="I19" s="5"/>
      <c r="J19" s="5"/>
      <c r="K19" s="5"/>
      <c r="L19" s="9" t="s">
        <v>73</v>
      </c>
      <c r="M19" s="9" t="s">
        <v>73</v>
      </c>
      <c r="N19" s="9" t="s">
        <v>73</v>
      </c>
      <c r="O19" s="9" t="s">
        <v>73</v>
      </c>
      <c r="P19" s="9" t="s">
        <v>73</v>
      </c>
      <c r="Q19" s="9" t="s">
        <v>163</v>
      </c>
      <c r="R19" s="9" t="s">
        <v>75</v>
      </c>
    </row>
    <row r="20" spans="1:18" ht="25" customHeight="1">
      <c r="A20" s="5"/>
      <c r="B20" s="351"/>
      <c r="C20" s="337" t="s">
        <v>171</v>
      </c>
      <c r="D20" s="338"/>
      <c r="E20" s="234" t="s">
        <v>172</v>
      </c>
      <c r="F20" s="5"/>
      <c r="G20" s="5"/>
      <c r="H20" s="5"/>
      <c r="I20" s="5"/>
      <c r="J20" s="5"/>
      <c r="K20" s="5"/>
      <c r="L20" s="9" t="s">
        <v>73</v>
      </c>
      <c r="M20" s="9" t="s">
        <v>73</v>
      </c>
      <c r="N20" s="9" t="s">
        <v>73</v>
      </c>
      <c r="O20" s="9" t="s">
        <v>73</v>
      </c>
      <c r="P20" s="9" t="s">
        <v>73</v>
      </c>
      <c r="Q20" s="9" t="s">
        <v>163</v>
      </c>
      <c r="R20" s="9" t="s">
        <v>75</v>
      </c>
    </row>
    <row r="21" spans="1:18" ht="25" customHeight="1">
      <c r="A21" s="5"/>
      <c r="B21" s="351"/>
      <c r="C21" s="339"/>
      <c r="D21" s="340"/>
      <c r="E21" s="235"/>
      <c r="F21" s="5"/>
      <c r="G21" s="5"/>
      <c r="H21" s="5"/>
      <c r="I21" s="5"/>
      <c r="J21" s="5"/>
      <c r="K21" s="5"/>
      <c r="L21" s="9" t="s">
        <v>73</v>
      </c>
      <c r="M21" s="9" t="s">
        <v>73</v>
      </c>
      <c r="N21" s="9" t="s">
        <v>73</v>
      </c>
      <c r="O21" s="9" t="s">
        <v>73</v>
      </c>
      <c r="P21" s="9" t="s">
        <v>73</v>
      </c>
      <c r="Q21" s="9" t="s">
        <v>163</v>
      </c>
      <c r="R21" s="9" t="s">
        <v>75</v>
      </c>
    </row>
    <row r="22" spans="1:18" ht="25" customHeight="1">
      <c r="A22" s="5"/>
      <c r="B22" s="351"/>
      <c r="C22" s="341"/>
      <c r="D22" s="342"/>
      <c r="E22" s="236"/>
      <c r="F22" s="5"/>
      <c r="G22" s="5"/>
      <c r="H22" s="5"/>
      <c r="I22" s="5"/>
      <c r="J22" s="5"/>
      <c r="K22" s="5"/>
      <c r="L22" s="9" t="s">
        <v>73</v>
      </c>
      <c r="M22" s="9" t="s">
        <v>73</v>
      </c>
      <c r="N22" s="9" t="s">
        <v>73</v>
      </c>
      <c r="O22" s="9" t="s">
        <v>73</v>
      </c>
      <c r="P22" s="9" t="s">
        <v>73</v>
      </c>
      <c r="Q22" s="9" t="s">
        <v>163</v>
      </c>
      <c r="R22" s="9" t="s">
        <v>75</v>
      </c>
    </row>
    <row r="23" spans="1:18" ht="25" customHeight="1">
      <c r="A23" s="5"/>
      <c r="B23" s="351"/>
      <c r="C23" s="337" t="s">
        <v>173</v>
      </c>
      <c r="D23" s="338"/>
      <c r="E23" s="234" t="s">
        <v>174</v>
      </c>
      <c r="F23" s="5"/>
      <c r="G23" s="5"/>
      <c r="H23" s="5"/>
      <c r="I23" s="5"/>
      <c r="J23" s="5"/>
      <c r="K23" s="5"/>
      <c r="L23" s="9" t="s">
        <v>73</v>
      </c>
      <c r="M23" s="9" t="s">
        <v>73</v>
      </c>
      <c r="N23" s="9" t="s">
        <v>73</v>
      </c>
      <c r="O23" s="9" t="s">
        <v>73</v>
      </c>
      <c r="P23" s="9" t="s">
        <v>73</v>
      </c>
      <c r="Q23" s="9" t="s">
        <v>163</v>
      </c>
      <c r="R23" s="9" t="s">
        <v>75</v>
      </c>
    </row>
    <row r="24" spans="1:18" ht="25" customHeight="1">
      <c r="A24" s="5"/>
      <c r="B24" s="351"/>
      <c r="C24" s="339"/>
      <c r="D24" s="340"/>
      <c r="E24" s="235"/>
      <c r="F24" s="5"/>
      <c r="G24" s="5"/>
      <c r="H24" s="5"/>
      <c r="I24" s="5"/>
      <c r="J24" s="5"/>
      <c r="K24" s="5"/>
      <c r="L24" s="9" t="s">
        <v>73</v>
      </c>
      <c r="M24" s="9" t="s">
        <v>73</v>
      </c>
      <c r="N24" s="9" t="s">
        <v>73</v>
      </c>
      <c r="O24" s="9" t="s">
        <v>73</v>
      </c>
      <c r="P24" s="9" t="s">
        <v>73</v>
      </c>
      <c r="Q24" s="9" t="s">
        <v>163</v>
      </c>
      <c r="R24" s="9" t="s">
        <v>75</v>
      </c>
    </row>
    <row r="25" spans="1:18" ht="25" customHeight="1">
      <c r="A25" s="5"/>
      <c r="B25" s="351"/>
      <c r="C25" s="341"/>
      <c r="D25" s="342"/>
      <c r="E25" s="236"/>
      <c r="F25" s="5"/>
      <c r="G25" s="5"/>
      <c r="H25" s="5"/>
      <c r="I25" s="5"/>
      <c r="J25" s="5"/>
      <c r="K25" s="5"/>
      <c r="L25" s="9" t="s">
        <v>73</v>
      </c>
      <c r="M25" s="9" t="s">
        <v>73</v>
      </c>
      <c r="N25" s="9" t="s">
        <v>73</v>
      </c>
      <c r="O25" s="9" t="s">
        <v>73</v>
      </c>
      <c r="P25" s="9" t="s">
        <v>73</v>
      </c>
      <c r="Q25" s="9" t="s">
        <v>163</v>
      </c>
      <c r="R25" s="9" t="s">
        <v>75</v>
      </c>
    </row>
    <row r="26" spans="1:18" ht="25" customHeight="1">
      <c r="A26" s="5"/>
      <c r="B26" s="351"/>
      <c r="C26" s="337" t="s">
        <v>175</v>
      </c>
      <c r="D26" s="338"/>
      <c r="E26" s="234" t="s">
        <v>176</v>
      </c>
      <c r="F26" s="5"/>
      <c r="G26" s="5"/>
      <c r="H26" s="5"/>
      <c r="I26" s="5"/>
      <c r="J26" s="5"/>
      <c r="K26" s="5"/>
      <c r="L26" s="9" t="s">
        <v>73</v>
      </c>
      <c r="M26" s="9" t="s">
        <v>73</v>
      </c>
      <c r="N26" s="9" t="s">
        <v>73</v>
      </c>
      <c r="O26" s="9" t="s">
        <v>73</v>
      </c>
      <c r="P26" s="9" t="s">
        <v>73</v>
      </c>
      <c r="Q26" s="9" t="s">
        <v>163</v>
      </c>
      <c r="R26" s="9" t="s">
        <v>75</v>
      </c>
    </row>
    <row r="27" spans="1:18" ht="25" customHeight="1">
      <c r="A27" s="5"/>
      <c r="B27" s="351"/>
      <c r="C27" s="339"/>
      <c r="D27" s="340"/>
      <c r="E27" s="235"/>
      <c r="F27" s="5"/>
      <c r="G27" s="5"/>
      <c r="H27" s="5"/>
      <c r="I27" s="5"/>
      <c r="J27" s="5"/>
      <c r="K27" s="5"/>
      <c r="L27" s="9" t="s">
        <v>73</v>
      </c>
      <c r="M27" s="9" t="s">
        <v>73</v>
      </c>
      <c r="N27" s="9" t="s">
        <v>73</v>
      </c>
      <c r="O27" s="9" t="s">
        <v>73</v>
      </c>
      <c r="P27" s="9" t="s">
        <v>73</v>
      </c>
      <c r="Q27" s="9" t="s">
        <v>163</v>
      </c>
      <c r="R27" s="9" t="s">
        <v>75</v>
      </c>
    </row>
    <row r="28" spans="1:18" ht="25" customHeight="1">
      <c r="A28" s="5"/>
      <c r="B28" s="351"/>
      <c r="C28" s="341"/>
      <c r="D28" s="342"/>
      <c r="E28" s="236"/>
      <c r="F28" s="5"/>
      <c r="G28" s="5"/>
      <c r="H28" s="5"/>
      <c r="I28" s="5"/>
      <c r="J28" s="5"/>
      <c r="K28" s="5"/>
      <c r="L28" s="9" t="s">
        <v>73</v>
      </c>
      <c r="M28" s="9" t="s">
        <v>73</v>
      </c>
      <c r="N28" s="9" t="s">
        <v>73</v>
      </c>
      <c r="O28" s="9" t="s">
        <v>73</v>
      </c>
      <c r="P28" s="9" t="s">
        <v>73</v>
      </c>
      <c r="Q28" s="9" t="s">
        <v>163</v>
      </c>
      <c r="R28" s="9" t="s">
        <v>75</v>
      </c>
    </row>
    <row r="29" spans="1:18" ht="25" customHeight="1">
      <c r="A29" s="5"/>
      <c r="B29" s="351"/>
      <c r="C29" s="337" t="s">
        <v>177</v>
      </c>
      <c r="D29" s="338"/>
      <c r="E29" s="234" t="s">
        <v>178</v>
      </c>
      <c r="F29" s="5"/>
      <c r="G29" s="5"/>
      <c r="H29" s="5"/>
      <c r="I29" s="5"/>
      <c r="J29" s="5"/>
      <c r="K29" s="5"/>
      <c r="L29" s="9" t="s">
        <v>73</v>
      </c>
      <c r="M29" s="9" t="s">
        <v>73</v>
      </c>
      <c r="N29" s="9" t="s">
        <v>73</v>
      </c>
      <c r="O29" s="9" t="s">
        <v>73</v>
      </c>
      <c r="P29" s="9" t="s">
        <v>73</v>
      </c>
      <c r="Q29" s="9" t="s">
        <v>163</v>
      </c>
      <c r="R29" s="9" t="s">
        <v>75</v>
      </c>
    </row>
    <row r="30" spans="1:18" ht="25" customHeight="1">
      <c r="A30" s="5"/>
      <c r="B30" s="351"/>
      <c r="C30" s="339"/>
      <c r="D30" s="340"/>
      <c r="E30" s="235"/>
      <c r="F30" s="5"/>
      <c r="G30" s="5"/>
      <c r="H30" s="5"/>
      <c r="I30" s="5"/>
      <c r="J30" s="5"/>
      <c r="K30" s="5"/>
      <c r="L30" s="9" t="s">
        <v>73</v>
      </c>
      <c r="M30" s="9" t="s">
        <v>73</v>
      </c>
      <c r="N30" s="9" t="s">
        <v>73</v>
      </c>
      <c r="O30" s="9" t="s">
        <v>73</v>
      </c>
      <c r="P30" s="9" t="s">
        <v>73</v>
      </c>
      <c r="Q30" s="9" t="s">
        <v>163</v>
      </c>
      <c r="R30" s="9" t="s">
        <v>75</v>
      </c>
    </row>
    <row r="31" spans="1:18" ht="25" customHeight="1">
      <c r="A31" s="5"/>
      <c r="B31" s="351"/>
      <c r="C31" s="341"/>
      <c r="D31" s="342"/>
      <c r="E31" s="236"/>
      <c r="F31" s="5"/>
      <c r="G31" s="5"/>
      <c r="H31" s="5"/>
      <c r="I31" s="5"/>
      <c r="J31" s="5"/>
      <c r="K31" s="5"/>
      <c r="L31" s="9" t="s">
        <v>73</v>
      </c>
      <c r="M31" s="9" t="s">
        <v>73</v>
      </c>
      <c r="N31" s="9" t="s">
        <v>73</v>
      </c>
      <c r="O31" s="9" t="s">
        <v>73</v>
      </c>
      <c r="P31" s="9" t="s">
        <v>73</v>
      </c>
      <c r="Q31" s="9" t="s">
        <v>163</v>
      </c>
      <c r="R31" s="9" t="s">
        <v>75</v>
      </c>
    </row>
    <row r="32" spans="1:18" ht="25" customHeight="1">
      <c r="A32" s="5"/>
      <c r="B32" s="351"/>
      <c r="C32" s="337" t="s">
        <v>179</v>
      </c>
      <c r="D32" s="338"/>
      <c r="E32" s="234" t="s">
        <v>180</v>
      </c>
      <c r="F32" s="5"/>
      <c r="G32" s="5"/>
      <c r="H32" s="5"/>
      <c r="I32" s="5"/>
      <c r="J32" s="5"/>
      <c r="K32" s="5"/>
      <c r="L32" s="9" t="s">
        <v>73</v>
      </c>
      <c r="M32" s="9" t="s">
        <v>73</v>
      </c>
      <c r="N32" s="9" t="s">
        <v>73</v>
      </c>
      <c r="O32" s="9" t="s">
        <v>73</v>
      </c>
      <c r="P32" s="9" t="s">
        <v>73</v>
      </c>
      <c r="Q32" s="9" t="s">
        <v>163</v>
      </c>
      <c r="R32" s="9" t="s">
        <v>75</v>
      </c>
    </row>
    <row r="33" spans="1:18" ht="25" customHeight="1">
      <c r="A33" s="5"/>
      <c r="B33" s="351"/>
      <c r="C33" s="339"/>
      <c r="D33" s="340"/>
      <c r="E33" s="235"/>
      <c r="F33" s="5"/>
      <c r="G33" s="5"/>
      <c r="H33" s="5"/>
      <c r="I33" s="5"/>
      <c r="J33" s="5"/>
      <c r="K33" s="5"/>
      <c r="L33" s="9" t="s">
        <v>73</v>
      </c>
      <c r="M33" s="9" t="s">
        <v>73</v>
      </c>
      <c r="N33" s="9" t="s">
        <v>73</v>
      </c>
      <c r="O33" s="9" t="s">
        <v>73</v>
      </c>
      <c r="P33" s="9" t="s">
        <v>73</v>
      </c>
      <c r="Q33" s="9" t="s">
        <v>163</v>
      </c>
      <c r="R33" s="9" t="s">
        <v>75</v>
      </c>
    </row>
    <row r="34" spans="1:18" ht="25" customHeight="1">
      <c r="A34" s="5"/>
      <c r="B34" s="351"/>
      <c r="C34" s="341"/>
      <c r="D34" s="342"/>
      <c r="E34" s="236"/>
      <c r="F34" s="5"/>
      <c r="G34" s="5"/>
      <c r="H34" s="5"/>
      <c r="I34" s="5"/>
      <c r="J34" s="5"/>
      <c r="K34" s="5"/>
      <c r="L34" s="9" t="s">
        <v>73</v>
      </c>
      <c r="M34" s="9" t="s">
        <v>73</v>
      </c>
      <c r="N34" s="9" t="s">
        <v>73</v>
      </c>
      <c r="O34" s="9" t="s">
        <v>73</v>
      </c>
      <c r="P34" s="9" t="s">
        <v>73</v>
      </c>
      <c r="Q34" s="9" t="s">
        <v>163</v>
      </c>
      <c r="R34" s="9" t="s">
        <v>75</v>
      </c>
    </row>
    <row r="35" spans="1:18" ht="25" customHeight="1">
      <c r="A35" s="5"/>
      <c r="B35" s="351"/>
      <c r="C35" s="337" t="s">
        <v>181</v>
      </c>
      <c r="D35" s="338"/>
      <c r="E35" s="234" t="s">
        <v>182</v>
      </c>
      <c r="F35" s="5"/>
      <c r="G35" s="5"/>
      <c r="H35" s="5"/>
      <c r="I35" s="5"/>
      <c r="J35" s="5"/>
      <c r="K35" s="5"/>
      <c r="L35" s="9" t="s">
        <v>73</v>
      </c>
      <c r="M35" s="9" t="s">
        <v>73</v>
      </c>
      <c r="N35" s="9" t="s">
        <v>73</v>
      </c>
      <c r="O35" s="9" t="s">
        <v>73</v>
      </c>
      <c r="P35" s="9" t="s">
        <v>73</v>
      </c>
      <c r="Q35" s="9" t="s">
        <v>163</v>
      </c>
      <c r="R35" s="9" t="s">
        <v>75</v>
      </c>
    </row>
    <row r="36" spans="1:18" ht="25" customHeight="1">
      <c r="A36" s="5"/>
      <c r="B36" s="351"/>
      <c r="C36" s="339"/>
      <c r="D36" s="340"/>
      <c r="E36" s="235"/>
      <c r="F36" s="5"/>
      <c r="G36" s="5"/>
      <c r="H36" s="5"/>
      <c r="I36" s="5"/>
      <c r="J36" s="5"/>
      <c r="K36" s="5"/>
      <c r="L36" s="9" t="s">
        <v>73</v>
      </c>
      <c r="M36" s="9" t="s">
        <v>73</v>
      </c>
      <c r="N36" s="9" t="s">
        <v>73</v>
      </c>
      <c r="O36" s="9" t="s">
        <v>73</v>
      </c>
      <c r="P36" s="9" t="s">
        <v>73</v>
      </c>
      <c r="Q36" s="9" t="s">
        <v>163</v>
      </c>
      <c r="R36" s="9" t="s">
        <v>75</v>
      </c>
    </row>
    <row r="37" spans="1:18" ht="25" customHeight="1">
      <c r="A37" s="5"/>
      <c r="B37" s="351"/>
      <c r="C37" s="341"/>
      <c r="D37" s="342"/>
      <c r="E37" s="236"/>
      <c r="F37" s="5"/>
      <c r="G37" s="5"/>
      <c r="H37" s="5"/>
      <c r="I37" s="5"/>
      <c r="J37" s="5"/>
      <c r="K37" s="5"/>
      <c r="L37" s="9" t="s">
        <v>73</v>
      </c>
      <c r="M37" s="9" t="s">
        <v>73</v>
      </c>
      <c r="N37" s="9" t="s">
        <v>73</v>
      </c>
      <c r="O37" s="9" t="s">
        <v>73</v>
      </c>
      <c r="P37" s="9" t="s">
        <v>73</v>
      </c>
      <c r="Q37" s="9" t="s">
        <v>163</v>
      </c>
      <c r="R37" s="9" t="s">
        <v>75</v>
      </c>
    </row>
    <row r="38" spans="1:18" ht="25" customHeight="1">
      <c r="A38" s="5"/>
      <c r="B38" s="351"/>
      <c r="C38" s="337" t="s">
        <v>183</v>
      </c>
      <c r="D38" s="338"/>
      <c r="E38" s="234" t="s">
        <v>184</v>
      </c>
      <c r="F38" s="5"/>
      <c r="G38" s="5"/>
      <c r="H38" s="5"/>
      <c r="I38" s="5"/>
      <c r="J38" s="5"/>
      <c r="K38" s="5"/>
      <c r="L38" s="9" t="s">
        <v>73</v>
      </c>
      <c r="M38" s="9" t="s">
        <v>73</v>
      </c>
      <c r="N38" s="9" t="s">
        <v>115</v>
      </c>
      <c r="O38" s="9" t="s">
        <v>115</v>
      </c>
      <c r="P38" s="9" t="s">
        <v>75</v>
      </c>
      <c r="Q38" s="9" t="s">
        <v>163</v>
      </c>
      <c r="R38" s="9" t="s">
        <v>75</v>
      </c>
    </row>
    <row r="39" spans="1:18" ht="25" customHeight="1">
      <c r="A39" s="5"/>
      <c r="B39" s="351"/>
      <c r="C39" s="339"/>
      <c r="D39" s="340"/>
      <c r="E39" s="235" t="s">
        <v>185</v>
      </c>
      <c r="F39" s="5"/>
      <c r="G39" s="5"/>
      <c r="H39" s="5"/>
      <c r="I39" s="5"/>
      <c r="J39" s="5"/>
      <c r="K39" s="5"/>
      <c r="L39" s="9" t="s">
        <v>73</v>
      </c>
      <c r="M39" s="9" t="s">
        <v>73</v>
      </c>
      <c r="N39" s="9" t="s">
        <v>115</v>
      </c>
      <c r="O39" s="9" t="s">
        <v>115</v>
      </c>
      <c r="P39" s="9" t="s">
        <v>75</v>
      </c>
      <c r="Q39" s="9" t="s">
        <v>163</v>
      </c>
      <c r="R39" s="9" t="s">
        <v>75</v>
      </c>
    </row>
    <row r="40" spans="1:18" ht="25" customHeight="1">
      <c r="A40" s="5"/>
      <c r="B40" s="351"/>
      <c r="C40" s="341"/>
      <c r="D40" s="342"/>
      <c r="E40" s="236"/>
      <c r="F40" s="5"/>
      <c r="G40" s="5"/>
      <c r="H40" s="5"/>
      <c r="I40" s="5"/>
      <c r="J40" s="5"/>
      <c r="K40" s="5"/>
      <c r="L40" s="9" t="s">
        <v>73</v>
      </c>
      <c r="M40" s="9" t="s">
        <v>73</v>
      </c>
      <c r="N40" s="9" t="s">
        <v>115</v>
      </c>
      <c r="O40" s="9" t="s">
        <v>115</v>
      </c>
      <c r="P40" s="9" t="s">
        <v>75</v>
      </c>
      <c r="Q40" s="9" t="s">
        <v>163</v>
      </c>
      <c r="R40" s="9" t="s">
        <v>75</v>
      </c>
    </row>
    <row r="41" spans="1:18" ht="25" customHeight="1">
      <c r="A41" s="5"/>
      <c r="B41" s="351"/>
      <c r="C41" s="337" t="s">
        <v>186</v>
      </c>
      <c r="D41" s="338"/>
      <c r="E41" s="234" t="s">
        <v>187</v>
      </c>
      <c r="F41" s="5"/>
      <c r="G41" s="5"/>
      <c r="H41" s="5"/>
      <c r="I41" s="5"/>
      <c r="J41" s="5"/>
      <c r="K41" s="5"/>
      <c r="L41" s="9" t="s">
        <v>115</v>
      </c>
      <c r="M41" s="9" t="s">
        <v>73</v>
      </c>
      <c r="N41" s="9" t="s">
        <v>115</v>
      </c>
      <c r="O41" s="9" t="s">
        <v>75</v>
      </c>
      <c r="P41" s="9" t="s">
        <v>75</v>
      </c>
      <c r="Q41" s="9" t="s">
        <v>163</v>
      </c>
      <c r="R41" s="9" t="s">
        <v>75</v>
      </c>
    </row>
    <row r="42" spans="1:18" ht="25" customHeight="1">
      <c r="A42" s="5"/>
      <c r="B42" s="351"/>
      <c r="C42" s="339"/>
      <c r="D42" s="340"/>
      <c r="E42" s="235"/>
      <c r="F42" s="5"/>
      <c r="G42" s="5"/>
      <c r="H42" s="5"/>
      <c r="I42" s="5"/>
      <c r="J42" s="5"/>
      <c r="K42" s="5"/>
      <c r="L42" s="9" t="s">
        <v>115</v>
      </c>
      <c r="M42" s="9" t="s">
        <v>73</v>
      </c>
      <c r="N42" s="9" t="s">
        <v>115</v>
      </c>
      <c r="O42" s="9" t="s">
        <v>75</v>
      </c>
      <c r="P42" s="9" t="s">
        <v>75</v>
      </c>
      <c r="Q42" s="9" t="s">
        <v>163</v>
      </c>
      <c r="R42" s="9" t="s">
        <v>75</v>
      </c>
    </row>
    <row r="43" spans="1:18" ht="25" customHeight="1">
      <c r="A43" s="5"/>
      <c r="B43" s="351"/>
      <c r="C43" s="341"/>
      <c r="D43" s="342"/>
      <c r="E43" s="236"/>
      <c r="F43" s="5"/>
      <c r="G43" s="5"/>
      <c r="H43" s="5"/>
      <c r="I43" s="5"/>
      <c r="J43" s="5"/>
      <c r="K43" s="5"/>
      <c r="L43" s="9" t="s">
        <v>115</v>
      </c>
      <c r="M43" s="9" t="s">
        <v>73</v>
      </c>
      <c r="N43" s="9" t="s">
        <v>115</v>
      </c>
      <c r="O43" s="9" t="s">
        <v>75</v>
      </c>
      <c r="P43" s="9" t="s">
        <v>75</v>
      </c>
      <c r="Q43" s="9" t="s">
        <v>163</v>
      </c>
      <c r="R43" s="9" t="s">
        <v>75</v>
      </c>
    </row>
    <row r="44" spans="1:18" ht="25" customHeight="1">
      <c r="A44" s="5"/>
      <c r="B44" s="351"/>
      <c r="C44" s="337" t="s">
        <v>188</v>
      </c>
      <c r="D44" s="338"/>
      <c r="E44" s="234" t="s">
        <v>189</v>
      </c>
      <c r="F44" s="5"/>
      <c r="G44" s="5"/>
      <c r="H44" s="5"/>
      <c r="I44" s="5"/>
      <c r="J44" s="5"/>
      <c r="K44" s="5"/>
      <c r="L44" s="9" t="s">
        <v>115</v>
      </c>
      <c r="M44" s="9" t="s">
        <v>75</v>
      </c>
      <c r="N44" s="9" t="s">
        <v>73</v>
      </c>
      <c r="O44" s="9" t="s">
        <v>75</v>
      </c>
      <c r="P44" s="9" t="s">
        <v>75</v>
      </c>
      <c r="Q44" s="9" t="s">
        <v>163</v>
      </c>
      <c r="R44" s="9" t="s">
        <v>75</v>
      </c>
    </row>
    <row r="45" spans="1:18" ht="25" customHeight="1">
      <c r="A45" s="5"/>
      <c r="B45" s="351"/>
      <c r="C45" s="339"/>
      <c r="D45" s="340"/>
      <c r="E45" s="235"/>
      <c r="F45" s="5"/>
      <c r="G45" s="5"/>
      <c r="H45" s="5"/>
      <c r="I45" s="5"/>
      <c r="J45" s="5"/>
      <c r="K45" s="5"/>
      <c r="L45" s="9" t="s">
        <v>115</v>
      </c>
      <c r="M45" s="9" t="s">
        <v>75</v>
      </c>
      <c r="N45" s="9" t="s">
        <v>73</v>
      </c>
      <c r="O45" s="9" t="s">
        <v>75</v>
      </c>
      <c r="P45" s="9" t="s">
        <v>75</v>
      </c>
      <c r="Q45" s="9" t="s">
        <v>163</v>
      </c>
      <c r="R45" s="9" t="s">
        <v>75</v>
      </c>
    </row>
    <row r="46" spans="1:18" ht="25" customHeight="1">
      <c r="A46" s="5"/>
      <c r="B46" s="351"/>
      <c r="C46" s="341"/>
      <c r="D46" s="342"/>
      <c r="E46" s="236"/>
      <c r="F46" s="5"/>
      <c r="G46" s="5"/>
      <c r="H46" s="5"/>
      <c r="I46" s="5"/>
      <c r="J46" s="5"/>
      <c r="K46" s="5"/>
      <c r="L46" s="9" t="s">
        <v>115</v>
      </c>
      <c r="M46" s="9" t="s">
        <v>75</v>
      </c>
      <c r="N46" s="9" t="s">
        <v>73</v>
      </c>
      <c r="O46" s="9" t="s">
        <v>75</v>
      </c>
      <c r="P46" s="9" t="s">
        <v>75</v>
      </c>
      <c r="Q46" s="9" t="s">
        <v>163</v>
      </c>
      <c r="R46" s="9" t="s">
        <v>75</v>
      </c>
    </row>
    <row r="47" spans="1:18" ht="25" customHeight="1">
      <c r="A47" s="5"/>
      <c r="B47" s="351"/>
      <c r="C47" s="337" t="s">
        <v>190</v>
      </c>
      <c r="D47" s="338"/>
      <c r="E47" s="234" t="s">
        <v>191</v>
      </c>
      <c r="F47" s="5"/>
      <c r="G47" s="5"/>
      <c r="H47" s="5"/>
      <c r="I47" s="5"/>
      <c r="J47" s="5"/>
      <c r="K47" s="5"/>
      <c r="L47" s="9" t="s">
        <v>115</v>
      </c>
      <c r="M47" s="9" t="s">
        <v>75</v>
      </c>
      <c r="N47" s="9" t="s">
        <v>75</v>
      </c>
      <c r="O47" s="9" t="s">
        <v>73</v>
      </c>
      <c r="P47" s="9" t="s">
        <v>73</v>
      </c>
      <c r="Q47" s="9" t="s">
        <v>163</v>
      </c>
      <c r="R47" s="9" t="s">
        <v>75</v>
      </c>
    </row>
    <row r="48" spans="1:18" ht="25" customHeight="1">
      <c r="A48" s="5"/>
      <c r="B48" s="351"/>
      <c r="C48" s="339"/>
      <c r="D48" s="340"/>
      <c r="E48" s="235"/>
      <c r="F48" s="5"/>
      <c r="G48" s="5"/>
      <c r="H48" s="5"/>
      <c r="I48" s="5"/>
      <c r="J48" s="5"/>
      <c r="K48" s="5"/>
      <c r="L48" s="9" t="s">
        <v>115</v>
      </c>
      <c r="M48" s="9" t="s">
        <v>75</v>
      </c>
      <c r="N48" s="9" t="s">
        <v>75</v>
      </c>
      <c r="O48" s="9" t="s">
        <v>73</v>
      </c>
      <c r="P48" s="9" t="s">
        <v>73</v>
      </c>
      <c r="Q48" s="9" t="s">
        <v>163</v>
      </c>
      <c r="R48" s="9" t="s">
        <v>75</v>
      </c>
    </row>
    <row r="49" spans="1:18" ht="25" customHeight="1">
      <c r="A49" s="5"/>
      <c r="B49" s="351"/>
      <c r="C49" s="341"/>
      <c r="D49" s="342"/>
      <c r="E49" s="235"/>
      <c r="F49" s="5"/>
      <c r="G49" s="5"/>
      <c r="H49" s="5"/>
      <c r="I49" s="5"/>
      <c r="J49" s="5"/>
      <c r="K49" s="5"/>
      <c r="L49" s="9" t="s">
        <v>115</v>
      </c>
      <c r="M49" s="9" t="s">
        <v>75</v>
      </c>
      <c r="N49" s="9" t="s">
        <v>75</v>
      </c>
      <c r="O49" s="9" t="s">
        <v>73</v>
      </c>
      <c r="P49" s="9" t="s">
        <v>73</v>
      </c>
      <c r="Q49" s="9" t="s">
        <v>163</v>
      </c>
      <c r="R49" s="9" t="s">
        <v>75</v>
      </c>
    </row>
    <row r="50" spans="1:18" ht="25" customHeight="1">
      <c r="A50" s="5"/>
      <c r="B50" s="351"/>
      <c r="C50" s="343" t="s">
        <v>192</v>
      </c>
      <c r="D50" s="338"/>
      <c r="E50" s="234" t="s">
        <v>193</v>
      </c>
      <c r="F50" s="5"/>
      <c r="G50" s="5"/>
      <c r="H50" s="5"/>
      <c r="I50" s="5"/>
      <c r="J50" s="5"/>
      <c r="K50" s="5"/>
      <c r="L50" s="9" t="s">
        <v>73</v>
      </c>
      <c r="M50" s="9" t="s">
        <v>73</v>
      </c>
      <c r="N50" s="9" t="s">
        <v>73</v>
      </c>
      <c r="O50" s="9" t="s">
        <v>73</v>
      </c>
      <c r="P50" s="9" t="s">
        <v>73</v>
      </c>
      <c r="Q50" s="9" t="s">
        <v>163</v>
      </c>
      <c r="R50" s="9" t="s">
        <v>75</v>
      </c>
    </row>
    <row r="51" spans="1:18" ht="25" customHeight="1">
      <c r="A51" s="5"/>
      <c r="B51" s="351"/>
      <c r="C51" s="339"/>
      <c r="D51" s="340"/>
      <c r="E51" s="235"/>
      <c r="F51" s="5"/>
      <c r="G51" s="5"/>
      <c r="H51" s="5"/>
      <c r="I51" s="5"/>
      <c r="J51" s="5"/>
      <c r="K51" s="5"/>
      <c r="L51" s="9" t="s">
        <v>73</v>
      </c>
      <c r="M51" s="9" t="s">
        <v>73</v>
      </c>
      <c r="N51" s="9" t="s">
        <v>73</v>
      </c>
      <c r="O51" s="9" t="s">
        <v>73</v>
      </c>
      <c r="P51" s="9" t="s">
        <v>73</v>
      </c>
      <c r="Q51" s="9" t="s">
        <v>163</v>
      </c>
      <c r="R51" s="9" t="s">
        <v>75</v>
      </c>
    </row>
    <row r="52" spans="1:18" ht="25" customHeight="1">
      <c r="A52" s="5"/>
      <c r="B52" s="351"/>
      <c r="C52" s="341"/>
      <c r="D52" s="342"/>
      <c r="E52" s="236"/>
      <c r="F52" s="5"/>
      <c r="G52" s="5"/>
      <c r="H52" s="5"/>
      <c r="I52" s="5"/>
      <c r="J52" s="5"/>
      <c r="K52" s="5"/>
      <c r="L52" s="9" t="s">
        <v>73</v>
      </c>
      <c r="M52" s="9" t="s">
        <v>73</v>
      </c>
      <c r="N52" s="9" t="s">
        <v>73</v>
      </c>
      <c r="O52" s="9" t="s">
        <v>73</v>
      </c>
      <c r="P52" s="9" t="s">
        <v>73</v>
      </c>
      <c r="Q52" s="9" t="s">
        <v>163</v>
      </c>
      <c r="R52" s="9" t="s">
        <v>75</v>
      </c>
    </row>
    <row r="53" spans="1:18" ht="25" customHeight="1">
      <c r="A53" s="5"/>
      <c r="B53" s="351"/>
      <c r="C53" s="337" t="s">
        <v>194</v>
      </c>
      <c r="D53" s="338"/>
      <c r="E53" s="234" t="s">
        <v>195</v>
      </c>
      <c r="F53" s="5"/>
      <c r="G53" s="5"/>
      <c r="H53" s="5"/>
      <c r="I53" s="5"/>
      <c r="J53" s="5"/>
      <c r="K53" s="5"/>
      <c r="L53" s="9" t="s">
        <v>73</v>
      </c>
      <c r="M53" s="9" t="s">
        <v>73</v>
      </c>
      <c r="N53" s="9" t="s">
        <v>73</v>
      </c>
      <c r="O53" s="9" t="s">
        <v>73</v>
      </c>
      <c r="P53" s="9" t="s">
        <v>73</v>
      </c>
      <c r="Q53" s="9" t="s">
        <v>163</v>
      </c>
      <c r="R53" s="9" t="s">
        <v>75</v>
      </c>
    </row>
    <row r="54" spans="1:18" ht="25" customHeight="1">
      <c r="A54" s="5"/>
      <c r="B54" s="351"/>
      <c r="C54" s="339"/>
      <c r="D54" s="340"/>
      <c r="E54" s="243"/>
      <c r="F54" s="5"/>
      <c r="G54" s="5"/>
      <c r="H54" s="5"/>
      <c r="I54" s="5"/>
      <c r="J54" s="5"/>
      <c r="K54" s="5"/>
      <c r="L54" s="9" t="s">
        <v>73</v>
      </c>
      <c r="M54" s="9" t="s">
        <v>73</v>
      </c>
      <c r="N54" s="9" t="s">
        <v>73</v>
      </c>
      <c r="O54" s="9" t="s">
        <v>73</v>
      </c>
      <c r="P54" s="9" t="s">
        <v>73</v>
      </c>
      <c r="Q54" s="9" t="s">
        <v>163</v>
      </c>
      <c r="R54" s="9" t="s">
        <v>75</v>
      </c>
    </row>
    <row r="55" spans="1:18" ht="25" customHeight="1">
      <c r="A55" s="5"/>
      <c r="B55" s="351"/>
      <c r="C55" s="339"/>
      <c r="D55" s="340"/>
      <c r="E55" s="243"/>
      <c r="F55" s="5"/>
      <c r="G55" s="5"/>
      <c r="H55" s="5"/>
      <c r="I55" s="5"/>
      <c r="J55" s="5"/>
      <c r="K55" s="5"/>
      <c r="L55" s="9" t="s">
        <v>73</v>
      </c>
      <c r="M55" s="9" t="s">
        <v>73</v>
      </c>
      <c r="N55" s="9" t="s">
        <v>73</v>
      </c>
      <c r="O55" s="9" t="s">
        <v>73</v>
      </c>
      <c r="P55" s="9" t="s">
        <v>73</v>
      </c>
      <c r="Q55" s="9" t="s">
        <v>163</v>
      </c>
      <c r="R55" s="9" t="s">
        <v>75</v>
      </c>
    </row>
    <row r="56" spans="1:18" ht="25" customHeight="1">
      <c r="A56" s="5"/>
      <c r="B56" s="351"/>
      <c r="C56" s="339"/>
      <c r="D56" s="340"/>
      <c r="E56" s="237"/>
      <c r="F56" s="5"/>
      <c r="G56" s="5"/>
      <c r="H56" s="5"/>
      <c r="I56" s="5"/>
      <c r="J56" s="5"/>
      <c r="K56" s="5"/>
      <c r="L56" s="9" t="s">
        <v>73</v>
      </c>
      <c r="M56" s="9" t="s">
        <v>73</v>
      </c>
      <c r="N56" s="9" t="s">
        <v>73</v>
      </c>
      <c r="O56" s="9" t="s">
        <v>73</v>
      </c>
      <c r="P56" s="9" t="s">
        <v>73</v>
      </c>
      <c r="Q56" s="9" t="s">
        <v>163</v>
      </c>
      <c r="R56" s="9" t="s">
        <v>75</v>
      </c>
    </row>
    <row r="57" spans="1:18" ht="25" customHeight="1">
      <c r="A57" s="5"/>
      <c r="B57" s="352"/>
      <c r="C57" s="341"/>
      <c r="D57" s="342"/>
      <c r="E57" s="236"/>
      <c r="F57" s="5"/>
      <c r="G57" s="5"/>
      <c r="H57" s="5"/>
      <c r="I57" s="5"/>
      <c r="J57" s="5"/>
      <c r="K57" s="5"/>
      <c r="L57" s="9" t="s">
        <v>73</v>
      </c>
      <c r="M57" s="9" t="s">
        <v>73</v>
      </c>
      <c r="N57" s="9" t="s">
        <v>73</v>
      </c>
      <c r="O57" s="9" t="s">
        <v>73</v>
      </c>
      <c r="P57" s="9" t="s">
        <v>73</v>
      </c>
      <c r="Q57" s="9" t="s">
        <v>163</v>
      </c>
      <c r="R57" s="9" t="s">
        <v>75</v>
      </c>
    </row>
    <row r="58" spans="1:18" ht="25" customHeight="1">
      <c r="A58" s="5"/>
      <c r="B58" s="5"/>
      <c r="C58" s="5"/>
      <c r="D58" s="5"/>
      <c r="E58" s="29"/>
      <c r="F58" s="5"/>
      <c r="G58" s="5"/>
      <c r="H58" s="5"/>
      <c r="I58" s="5"/>
      <c r="J58" s="5"/>
      <c r="K58" s="5"/>
      <c r="L58" s="9" t="s">
        <v>75</v>
      </c>
      <c r="M58" s="9" t="s">
        <v>75</v>
      </c>
      <c r="N58" s="9" t="s">
        <v>75</v>
      </c>
      <c r="O58" s="9" t="s">
        <v>75</v>
      </c>
      <c r="P58" s="9" t="s">
        <v>75</v>
      </c>
      <c r="Q58" s="9" t="s">
        <v>75</v>
      </c>
      <c r="R58" s="9" t="s">
        <v>75</v>
      </c>
    </row>
    <row r="59" spans="1:18" ht="50" customHeight="1">
      <c r="A59" s="5"/>
      <c r="B59" s="39"/>
      <c r="C59" s="238"/>
      <c r="D59" s="40"/>
      <c r="E59" s="33" t="s">
        <v>196</v>
      </c>
      <c r="F59" s="33" t="s">
        <v>197</v>
      </c>
      <c r="G59" s="5"/>
      <c r="H59" s="5"/>
      <c r="I59" s="5"/>
      <c r="J59" s="5"/>
      <c r="K59" s="5"/>
      <c r="L59" s="9" t="s">
        <v>75</v>
      </c>
      <c r="M59" s="9" t="s">
        <v>75</v>
      </c>
      <c r="N59" s="9" t="s">
        <v>75</v>
      </c>
      <c r="O59" s="9" t="s">
        <v>75</v>
      </c>
      <c r="P59" s="9" t="s">
        <v>75</v>
      </c>
      <c r="Q59" s="9" t="s">
        <v>75</v>
      </c>
      <c r="R59" s="9" t="s">
        <v>75</v>
      </c>
    </row>
    <row r="60" spans="1:18" ht="25" customHeight="1">
      <c r="A60" s="5"/>
      <c r="B60" s="353" t="s">
        <v>198</v>
      </c>
      <c r="C60" s="329" t="s">
        <v>199</v>
      </c>
      <c r="D60" s="336"/>
      <c r="E60" s="79" t="s">
        <v>200</v>
      </c>
      <c r="F60" s="65">
        <v>32</v>
      </c>
      <c r="G60" s="5"/>
      <c r="H60" s="5"/>
      <c r="I60" s="5"/>
      <c r="J60" s="5"/>
      <c r="K60" s="5"/>
      <c r="L60" s="9" t="s">
        <v>73</v>
      </c>
      <c r="M60" s="9" t="s">
        <v>73</v>
      </c>
      <c r="N60" s="9" t="s">
        <v>73</v>
      </c>
      <c r="O60" s="9" t="s">
        <v>73</v>
      </c>
      <c r="P60" s="9" t="s">
        <v>73</v>
      </c>
      <c r="Q60" s="9" t="s">
        <v>163</v>
      </c>
      <c r="R60" s="9" t="s">
        <v>201</v>
      </c>
    </row>
    <row r="61" spans="1:18" ht="25" customHeight="1">
      <c r="A61" s="5"/>
      <c r="B61" s="354"/>
      <c r="C61" s="329" t="s">
        <v>202</v>
      </c>
      <c r="D61" s="336"/>
      <c r="E61" s="79" t="s">
        <v>203</v>
      </c>
      <c r="F61" s="65">
        <v>16</v>
      </c>
      <c r="G61" s="5"/>
      <c r="H61" s="5"/>
      <c r="I61" s="5"/>
      <c r="J61" s="5"/>
      <c r="K61" s="5"/>
      <c r="L61" s="9" t="s">
        <v>73</v>
      </c>
      <c r="M61" s="9" t="s">
        <v>73</v>
      </c>
      <c r="N61" s="9" t="s">
        <v>73</v>
      </c>
      <c r="O61" s="9" t="s">
        <v>73</v>
      </c>
      <c r="P61" s="9" t="s">
        <v>73</v>
      </c>
      <c r="Q61" s="9" t="s">
        <v>163</v>
      </c>
      <c r="R61" s="9" t="s">
        <v>201</v>
      </c>
    </row>
    <row r="62" spans="1:18" ht="25" customHeight="1">
      <c r="A62" s="5"/>
      <c r="B62" s="354"/>
      <c r="C62" s="329" t="s">
        <v>204</v>
      </c>
      <c r="D62" s="336"/>
      <c r="E62" s="79" t="s">
        <v>205</v>
      </c>
      <c r="F62" s="65">
        <v>10</v>
      </c>
      <c r="G62" s="5"/>
      <c r="H62" s="5"/>
      <c r="I62" s="5"/>
      <c r="J62" s="5"/>
      <c r="K62" s="5"/>
      <c r="L62" s="9" t="s">
        <v>73</v>
      </c>
      <c r="M62" s="9" t="s">
        <v>73</v>
      </c>
      <c r="N62" s="9" t="s">
        <v>73</v>
      </c>
      <c r="O62" s="9" t="s">
        <v>73</v>
      </c>
      <c r="P62" s="9" t="s">
        <v>73</v>
      </c>
      <c r="Q62" s="9" t="s">
        <v>163</v>
      </c>
      <c r="R62" s="9" t="s">
        <v>201</v>
      </c>
    </row>
    <row r="63" spans="1:18" ht="25" customHeight="1">
      <c r="A63" s="5"/>
      <c r="B63" s="354"/>
      <c r="C63" s="329" t="s">
        <v>206</v>
      </c>
      <c r="D63" s="336"/>
      <c r="E63" s="79"/>
      <c r="F63" s="65"/>
      <c r="G63" s="5"/>
      <c r="H63" s="5"/>
      <c r="I63" s="5"/>
      <c r="J63" s="5"/>
      <c r="K63" s="5"/>
      <c r="L63" s="9" t="s">
        <v>73</v>
      </c>
      <c r="M63" s="9" t="s">
        <v>73</v>
      </c>
      <c r="N63" s="9" t="s">
        <v>73</v>
      </c>
      <c r="O63" s="9" t="s">
        <v>73</v>
      </c>
      <c r="P63" s="9" t="s">
        <v>73</v>
      </c>
      <c r="Q63" s="9" t="s">
        <v>163</v>
      </c>
      <c r="R63" s="9" t="s">
        <v>201</v>
      </c>
    </row>
    <row r="64" spans="1:18" ht="25" customHeight="1">
      <c r="A64" s="5"/>
      <c r="B64" s="354"/>
      <c r="C64" s="329" t="s">
        <v>207</v>
      </c>
      <c r="D64" s="336"/>
      <c r="E64" s="79"/>
      <c r="F64" s="65"/>
      <c r="G64" s="5"/>
      <c r="H64" s="5"/>
      <c r="I64" s="5"/>
      <c r="J64" s="5"/>
      <c r="K64" s="5"/>
      <c r="L64" s="9" t="s">
        <v>73</v>
      </c>
      <c r="M64" s="9" t="s">
        <v>73</v>
      </c>
      <c r="N64" s="9" t="s">
        <v>73</v>
      </c>
      <c r="O64" s="9" t="s">
        <v>73</v>
      </c>
      <c r="P64" s="9" t="s">
        <v>73</v>
      </c>
      <c r="Q64" s="9" t="s">
        <v>163</v>
      </c>
      <c r="R64" s="9" t="s">
        <v>201</v>
      </c>
    </row>
    <row r="65" spans="1:18" ht="25" customHeight="1">
      <c r="A65" s="5"/>
      <c r="B65" s="354"/>
      <c r="C65" s="329" t="s">
        <v>208</v>
      </c>
      <c r="D65" s="336"/>
      <c r="E65" s="79"/>
      <c r="F65" s="65"/>
      <c r="G65" s="5"/>
      <c r="H65" s="5"/>
      <c r="I65" s="5"/>
      <c r="J65" s="5"/>
      <c r="K65" s="5"/>
      <c r="L65" s="9" t="s">
        <v>73</v>
      </c>
      <c r="M65" s="9" t="s">
        <v>73</v>
      </c>
      <c r="N65" s="9" t="s">
        <v>73</v>
      </c>
      <c r="O65" s="9" t="s">
        <v>73</v>
      </c>
      <c r="P65" s="9" t="s">
        <v>73</v>
      </c>
      <c r="Q65" s="9" t="s">
        <v>163</v>
      </c>
      <c r="R65" s="9" t="s">
        <v>201</v>
      </c>
    </row>
    <row r="66" spans="1:18" ht="25" customHeight="1">
      <c r="A66" s="5"/>
      <c r="B66" s="354"/>
      <c r="C66" s="329" t="s">
        <v>209</v>
      </c>
      <c r="D66" s="336"/>
      <c r="E66" s="79"/>
      <c r="F66" s="65"/>
      <c r="G66" s="5"/>
      <c r="H66" s="5"/>
      <c r="I66" s="5"/>
      <c r="J66" s="5"/>
      <c r="K66" s="5"/>
      <c r="L66" s="9" t="s">
        <v>73</v>
      </c>
      <c r="M66" s="9" t="s">
        <v>73</v>
      </c>
      <c r="N66" s="9" t="s">
        <v>73</v>
      </c>
      <c r="O66" s="9" t="s">
        <v>73</v>
      </c>
      <c r="P66" s="9" t="s">
        <v>73</v>
      </c>
      <c r="Q66" s="9" t="s">
        <v>163</v>
      </c>
      <c r="R66" s="9" t="s">
        <v>201</v>
      </c>
    </row>
    <row r="67" spans="1:18" ht="25" customHeight="1">
      <c r="A67" s="5"/>
      <c r="B67" s="354"/>
      <c r="C67" s="329" t="s">
        <v>210</v>
      </c>
      <c r="D67" s="336"/>
      <c r="E67" s="79"/>
      <c r="F67" s="65"/>
      <c r="G67" s="5"/>
      <c r="H67" s="5"/>
      <c r="I67" s="5"/>
      <c r="J67" s="5"/>
      <c r="K67" s="5"/>
      <c r="L67" s="9" t="s">
        <v>73</v>
      </c>
      <c r="M67" s="9" t="s">
        <v>73</v>
      </c>
      <c r="N67" s="9" t="s">
        <v>73</v>
      </c>
      <c r="O67" s="9" t="s">
        <v>73</v>
      </c>
      <c r="P67" s="9" t="s">
        <v>73</v>
      </c>
      <c r="Q67" s="9" t="s">
        <v>163</v>
      </c>
      <c r="R67" s="9" t="s">
        <v>201</v>
      </c>
    </row>
    <row r="68" spans="1:18" ht="25" customHeight="1">
      <c r="A68" s="5"/>
      <c r="B68" s="354"/>
      <c r="C68" s="329" t="s">
        <v>211</v>
      </c>
      <c r="D68" s="336"/>
      <c r="E68" s="79"/>
      <c r="F68" s="65"/>
      <c r="G68" s="5"/>
      <c r="H68" s="5"/>
      <c r="I68" s="5"/>
      <c r="J68" s="5"/>
      <c r="K68" s="5"/>
      <c r="L68" s="9" t="s">
        <v>73</v>
      </c>
      <c r="M68" s="9" t="s">
        <v>73</v>
      </c>
      <c r="N68" s="9" t="s">
        <v>73</v>
      </c>
      <c r="O68" s="9" t="s">
        <v>73</v>
      </c>
      <c r="P68" s="9" t="s">
        <v>73</v>
      </c>
      <c r="Q68" s="9" t="s">
        <v>163</v>
      </c>
      <c r="R68" s="9" t="s">
        <v>201</v>
      </c>
    </row>
    <row r="69" spans="1:18" ht="25" customHeight="1">
      <c r="A69" s="5"/>
      <c r="B69" s="355"/>
      <c r="C69" s="329" t="s">
        <v>212</v>
      </c>
      <c r="D69" s="336"/>
      <c r="E69" s="79"/>
      <c r="F69" s="65"/>
      <c r="G69" s="5"/>
      <c r="H69" s="5"/>
      <c r="I69" s="5"/>
      <c r="J69" s="5"/>
      <c r="K69" s="5"/>
      <c r="L69" s="9" t="s">
        <v>73</v>
      </c>
      <c r="M69" s="9" t="s">
        <v>73</v>
      </c>
      <c r="N69" s="9" t="s">
        <v>73</v>
      </c>
      <c r="O69" s="9" t="s">
        <v>73</v>
      </c>
      <c r="P69" s="9" t="s">
        <v>73</v>
      </c>
      <c r="Q69" s="9" t="s">
        <v>163</v>
      </c>
      <c r="R69" s="9" t="s">
        <v>201</v>
      </c>
    </row>
    <row r="70" spans="1:18" ht="25" customHeight="1">
      <c r="A70" s="5"/>
      <c r="B70" s="5"/>
      <c r="C70" s="5"/>
      <c r="D70" s="5"/>
      <c r="E70" s="29"/>
      <c r="F70" s="5"/>
      <c r="G70" s="5"/>
      <c r="H70" s="5"/>
      <c r="I70" s="5"/>
      <c r="J70" s="5"/>
      <c r="K70" s="5"/>
      <c r="L70" s="9" t="s">
        <v>75</v>
      </c>
      <c r="M70" s="9" t="s">
        <v>75</v>
      </c>
      <c r="N70" s="9" t="s">
        <v>75</v>
      </c>
      <c r="O70" s="9" t="s">
        <v>75</v>
      </c>
      <c r="P70" s="9" t="s">
        <v>75</v>
      </c>
      <c r="Q70" s="9" t="s">
        <v>75</v>
      </c>
      <c r="R70" s="9" t="s">
        <v>75</v>
      </c>
    </row>
    <row r="71" spans="1:18" ht="51" customHeight="1">
      <c r="A71" s="5"/>
      <c r="B71" s="39"/>
      <c r="C71" s="40"/>
      <c r="D71" s="231" t="s">
        <v>213</v>
      </c>
      <c r="E71" s="33" t="s">
        <v>196</v>
      </c>
      <c r="F71" s="33" t="s">
        <v>214</v>
      </c>
      <c r="G71" s="17" t="s">
        <v>215</v>
      </c>
      <c r="H71" s="33" t="s">
        <v>216</v>
      </c>
      <c r="I71" s="33" t="s">
        <v>217</v>
      </c>
      <c r="J71" s="17" t="s">
        <v>218</v>
      </c>
      <c r="K71" s="5"/>
      <c r="L71" s="9" t="s">
        <v>75</v>
      </c>
      <c r="M71" s="9" t="s">
        <v>75</v>
      </c>
      <c r="N71" s="9" t="s">
        <v>75</v>
      </c>
      <c r="O71" s="9" t="s">
        <v>75</v>
      </c>
      <c r="P71" s="9" t="s">
        <v>75</v>
      </c>
      <c r="Q71" s="9" t="s">
        <v>75</v>
      </c>
      <c r="R71" s="9" t="s">
        <v>75</v>
      </c>
    </row>
    <row r="72" spans="1:18" ht="25" customHeight="1">
      <c r="A72" s="5"/>
      <c r="B72" s="350" t="s">
        <v>219</v>
      </c>
      <c r="C72" s="344" t="s">
        <v>220</v>
      </c>
      <c r="D72" s="77" t="s">
        <v>221</v>
      </c>
      <c r="E72" s="234" t="s">
        <v>222</v>
      </c>
      <c r="F72" s="240" t="s">
        <v>223</v>
      </c>
      <c r="G72" s="77" t="s">
        <v>224</v>
      </c>
      <c r="H72" s="216">
        <v>1</v>
      </c>
      <c r="I72" s="199">
        <v>120</v>
      </c>
      <c r="J72" s="200">
        <f t="shared" ref="J72:J133" si="0">IFERROR(H72*I72,"E")</f>
        <v>120</v>
      </c>
      <c r="K72" s="5"/>
      <c r="L72" s="9" t="s">
        <v>73</v>
      </c>
      <c r="M72" s="9" t="s">
        <v>73</v>
      </c>
      <c r="N72" s="9" t="s">
        <v>73</v>
      </c>
      <c r="O72" s="9" t="s">
        <v>73</v>
      </c>
      <c r="P72" s="9" t="s">
        <v>73</v>
      </c>
      <c r="Q72" s="9" t="s">
        <v>163</v>
      </c>
      <c r="R72" s="9" t="s">
        <v>75</v>
      </c>
    </row>
    <row r="73" spans="1:18" ht="25" customHeight="1">
      <c r="A73" s="5"/>
      <c r="B73" s="351"/>
      <c r="C73" s="345"/>
      <c r="D73" s="192"/>
      <c r="E73" s="237"/>
      <c r="F73" s="241"/>
      <c r="G73" s="192"/>
      <c r="H73" s="217"/>
      <c r="I73" s="201"/>
      <c r="J73" s="202">
        <f t="shared" si="0"/>
        <v>0</v>
      </c>
      <c r="K73" s="5"/>
      <c r="L73" s="9" t="s">
        <v>73</v>
      </c>
      <c r="M73" s="9" t="s">
        <v>73</v>
      </c>
      <c r="N73" s="9" t="s">
        <v>73</v>
      </c>
      <c r="O73" s="9" t="s">
        <v>73</v>
      </c>
      <c r="P73" s="9" t="s">
        <v>73</v>
      </c>
      <c r="Q73" s="9" t="s">
        <v>163</v>
      </c>
      <c r="R73" s="9" t="s">
        <v>75</v>
      </c>
    </row>
    <row r="74" spans="1:18" ht="25" customHeight="1">
      <c r="A74" s="5"/>
      <c r="B74" s="351"/>
      <c r="C74" s="346"/>
      <c r="D74" s="78"/>
      <c r="E74" s="236"/>
      <c r="F74" s="242"/>
      <c r="G74" s="78"/>
      <c r="H74" s="218"/>
      <c r="I74" s="203"/>
      <c r="J74" s="204">
        <f t="shared" si="0"/>
        <v>0</v>
      </c>
      <c r="K74" s="5"/>
      <c r="L74" s="9" t="s">
        <v>73</v>
      </c>
      <c r="M74" s="9" t="s">
        <v>73</v>
      </c>
      <c r="N74" s="9" t="s">
        <v>73</v>
      </c>
      <c r="O74" s="9" t="s">
        <v>73</v>
      </c>
      <c r="P74" s="9" t="s">
        <v>73</v>
      </c>
      <c r="Q74" s="9" t="s">
        <v>163</v>
      </c>
      <c r="R74" s="9" t="s">
        <v>75</v>
      </c>
    </row>
    <row r="75" spans="1:18" ht="25" customHeight="1">
      <c r="A75" s="5"/>
      <c r="B75" s="351"/>
      <c r="C75" s="344" t="s">
        <v>225</v>
      </c>
      <c r="D75" s="77" t="s">
        <v>221</v>
      </c>
      <c r="E75" s="234" t="s">
        <v>226</v>
      </c>
      <c r="F75" s="240" t="s">
        <v>223</v>
      </c>
      <c r="G75" s="77" t="s">
        <v>227</v>
      </c>
      <c r="H75" s="216">
        <v>2</v>
      </c>
      <c r="I75" s="199">
        <v>20</v>
      </c>
      <c r="J75" s="200">
        <f t="shared" si="0"/>
        <v>40</v>
      </c>
      <c r="K75" s="5"/>
      <c r="L75" s="9" t="s">
        <v>73</v>
      </c>
      <c r="M75" s="9" t="s">
        <v>73</v>
      </c>
      <c r="N75" s="9" t="s">
        <v>73</v>
      </c>
      <c r="O75" s="9" t="s">
        <v>73</v>
      </c>
      <c r="P75" s="9" t="s">
        <v>73</v>
      </c>
      <c r="Q75" s="9" t="s">
        <v>163</v>
      </c>
      <c r="R75" s="9" t="s">
        <v>75</v>
      </c>
    </row>
    <row r="76" spans="1:18" ht="25" customHeight="1">
      <c r="A76" s="5"/>
      <c r="B76" s="351"/>
      <c r="C76" s="345"/>
      <c r="D76" s="192"/>
      <c r="E76" s="237"/>
      <c r="F76" s="241"/>
      <c r="G76" s="192"/>
      <c r="H76" s="217"/>
      <c r="I76" s="201"/>
      <c r="J76" s="202">
        <f t="shared" si="0"/>
        <v>0</v>
      </c>
      <c r="K76" s="5"/>
      <c r="L76" s="9" t="s">
        <v>73</v>
      </c>
      <c r="M76" s="9" t="s">
        <v>73</v>
      </c>
      <c r="N76" s="9" t="s">
        <v>73</v>
      </c>
      <c r="O76" s="9" t="s">
        <v>73</v>
      </c>
      <c r="P76" s="9" t="s">
        <v>73</v>
      </c>
      <c r="Q76" s="9" t="s">
        <v>163</v>
      </c>
      <c r="R76" s="9" t="s">
        <v>75</v>
      </c>
    </row>
    <row r="77" spans="1:18" ht="25" customHeight="1">
      <c r="A77" s="5"/>
      <c r="B77" s="351"/>
      <c r="C77" s="346"/>
      <c r="D77" s="78"/>
      <c r="E77" s="236"/>
      <c r="F77" s="242"/>
      <c r="G77" s="78"/>
      <c r="H77" s="218"/>
      <c r="I77" s="203"/>
      <c r="J77" s="204">
        <f t="shared" si="0"/>
        <v>0</v>
      </c>
      <c r="K77" s="5"/>
      <c r="L77" s="9" t="s">
        <v>73</v>
      </c>
      <c r="M77" s="9" t="s">
        <v>73</v>
      </c>
      <c r="N77" s="9" t="s">
        <v>73</v>
      </c>
      <c r="O77" s="9" t="s">
        <v>73</v>
      </c>
      <c r="P77" s="9" t="s">
        <v>73</v>
      </c>
      <c r="Q77" s="9" t="s">
        <v>163</v>
      </c>
      <c r="R77" s="9" t="s">
        <v>75</v>
      </c>
    </row>
    <row r="78" spans="1:18" ht="25" customHeight="1">
      <c r="A78" s="5"/>
      <c r="B78" s="351"/>
      <c r="C78" s="344" t="s">
        <v>228</v>
      </c>
      <c r="D78" s="77" t="s">
        <v>221</v>
      </c>
      <c r="E78" s="234" t="s">
        <v>228</v>
      </c>
      <c r="F78" s="240" t="s">
        <v>223</v>
      </c>
      <c r="G78" s="77" t="s">
        <v>229</v>
      </c>
      <c r="H78" s="216">
        <v>1</v>
      </c>
      <c r="I78" s="199">
        <v>30</v>
      </c>
      <c r="J78" s="200">
        <f t="shared" si="0"/>
        <v>30</v>
      </c>
      <c r="K78" s="5"/>
      <c r="L78" s="9" t="s">
        <v>73</v>
      </c>
      <c r="M78" s="9" t="s">
        <v>73</v>
      </c>
      <c r="N78" s="9" t="s">
        <v>73</v>
      </c>
      <c r="O78" s="9" t="s">
        <v>73</v>
      </c>
      <c r="P78" s="9" t="s">
        <v>73</v>
      </c>
      <c r="Q78" s="9" t="s">
        <v>163</v>
      </c>
      <c r="R78" s="9" t="s">
        <v>75</v>
      </c>
    </row>
    <row r="79" spans="1:18" ht="25" customHeight="1">
      <c r="A79" s="5"/>
      <c r="B79" s="351"/>
      <c r="C79" s="345"/>
      <c r="D79" s="192"/>
      <c r="E79" s="237"/>
      <c r="F79" s="241"/>
      <c r="G79" s="192"/>
      <c r="H79" s="217"/>
      <c r="I79" s="201"/>
      <c r="J79" s="202">
        <f t="shared" si="0"/>
        <v>0</v>
      </c>
      <c r="K79" s="5"/>
      <c r="L79" s="9" t="s">
        <v>73</v>
      </c>
      <c r="M79" s="9" t="s">
        <v>73</v>
      </c>
      <c r="N79" s="9" t="s">
        <v>73</v>
      </c>
      <c r="O79" s="9" t="s">
        <v>73</v>
      </c>
      <c r="P79" s="9" t="s">
        <v>73</v>
      </c>
      <c r="Q79" s="9" t="s">
        <v>163</v>
      </c>
      <c r="R79" s="9" t="s">
        <v>75</v>
      </c>
    </row>
    <row r="80" spans="1:18" ht="25" customHeight="1">
      <c r="A80" s="5"/>
      <c r="B80" s="351"/>
      <c r="C80" s="346"/>
      <c r="D80" s="78"/>
      <c r="E80" s="236"/>
      <c r="F80" s="242"/>
      <c r="G80" s="78"/>
      <c r="H80" s="218"/>
      <c r="I80" s="203"/>
      <c r="J80" s="204">
        <f t="shared" si="0"/>
        <v>0</v>
      </c>
      <c r="K80" s="5"/>
      <c r="L80" s="9" t="s">
        <v>73</v>
      </c>
      <c r="M80" s="9" t="s">
        <v>73</v>
      </c>
      <c r="N80" s="9" t="s">
        <v>73</v>
      </c>
      <c r="O80" s="9" t="s">
        <v>73</v>
      </c>
      <c r="P80" s="9" t="s">
        <v>73</v>
      </c>
      <c r="Q80" s="9" t="s">
        <v>163</v>
      </c>
      <c r="R80" s="9" t="s">
        <v>75</v>
      </c>
    </row>
    <row r="81" spans="1:18" ht="25" customHeight="1">
      <c r="A81" s="5"/>
      <c r="B81" s="351"/>
      <c r="C81" s="344" t="s">
        <v>230</v>
      </c>
      <c r="D81" s="77" t="s">
        <v>231</v>
      </c>
      <c r="E81" s="234" t="s">
        <v>232</v>
      </c>
      <c r="F81" s="240" t="s">
        <v>233</v>
      </c>
      <c r="G81" s="77" t="s">
        <v>234</v>
      </c>
      <c r="H81" s="216">
        <v>3</v>
      </c>
      <c r="I81" s="199">
        <v>30</v>
      </c>
      <c r="J81" s="200">
        <f t="shared" si="0"/>
        <v>90</v>
      </c>
      <c r="K81" s="5"/>
      <c r="L81" s="9" t="s">
        <v>73</v>
      </c>
      <c r="M81" s="9" t="s">
        <v>73</v>
      </c>
      <c r="N81" s="9" t="s">
        <v>73</v>
      </c>
      <c r="O81" s="9" t="s">
        <v>73</v>
      </c>
      <c r="P81" s="9" t="s">
        <v>73</v>
      </c>
      <c r="Q81" s="9" t="s">
        <v>163</v>
      </c>
      <c r="R81" s="9" t="s">
        <v>75</v>
      </c>
    </row>
    <row r="82" spans="1:18" ht="25" customHeight="1">
      <c r="A82" s="5"/>
      <c r="B82" s="351"/>
      <c r="C82" s="345"/>
      <c r="D82" s="192"/>
      <c r="E82" s="237"/>
      <c r="F82" s="241"/>
      <c r="G82" s="192"/>
      <c r="H82" s="217"/>
      <c r="I82" s="201"/>
      <c r="J82" s="202">
        <f t="shared" si="0"/>
        <v>0</v>
      </c>
      <c r="K82" s="5"/>
      <c r="L82" s="9" t="s">
        <v>73</v>
      </c>
      <c r="M82" s="9" t="s">
        <v>73</v>
      </c>
      <c r="N82" s="9" t="s">
        <v>73</v>
      </c>
      <c r="O82" s="9" t="s">
        <v>73</v>
      </c>
      <c r="P82" s="9" t="s">
        <v>73</v>
      </c>
      <c r="Q82" s="9" t="s">
        <v>163</v>
      </c>
      <c r="R82" s="9" t="s">
        <v>75</v>
      </c>
    </row>
    <row r="83" spans="1:18" ht="25" customHeight="1">
      <c r="A83" s="5"/>
      <c r="B83" s="351"/>
      <c r="C83" s="346"/>
      <c r="D83" s="78"/>
      <c r="E83" s="236"/>
      <c r="F83" s="242"/>
      <c r="G83" s="78"/>
      <c r="H83" s="218"/>
      <c r="I83" s="203"/>
      <c r="J83" s="204">
        <f t="shared" si="0"/>
        <v>0</v>
      </c>
      <c r="K83" s="5"/>
      <c r="L83" s="9" t="s">
        <v>73</v>
      </c>
      <c r="M83" s="9" t="s">
        <v>73</v>
      </c>
      <c r="N83" s="9" t="s">
        <v>73</v>
      </c>
      <c r="O83" s="9" t="s">
        <v>73</v>
      </c>
      <c r="P83" s="9" t="s">
        <v>73</v>
      </c>
      <c r="Q83" s="9" t="s">
        <v>163</v>
      </c>
      <c r="R83" s="9" t="s">
        <v>75</v>
      </c>
    </row>
    <row r="84" spans="1:18" ht="25" customHeight="1">
      <c r="A84" s="5"/>
      <c r="B84" s="351"/>
      <c r="C84" s="344" t="s">
        <v>235</v>
      </c>
      <c r="D84" s="77" t="s">
        <v>236</v>
      </c>
      <c r="E84" s="234" t="s">
        <v>237</v>
      </c>
      <c r="F84" s="240" t="s">
        <v>238</v>
      </c>
      <c r="G84" s="77" t="s">
        <v>239</v>
      </c>
      <c r="H84" s="216">
        <v>1</v>
      </c>
      <c r="I84" s="199">
        <v>12</v>
      </c>
      <c r="J84" s="200">
        <f t="shared" si="0"/>
        <v>12</v>
      </c>
      <c r="K84" s="5"/>
      <c r="L84" s="9" t="s">
        <v>73</v>
      </c>
      <c r="M84" s="9" t="s">
        <v>73</v>
      </c>
      <c r="N84" s="9" t="s">
        <v>73</v>
      </c>
      <c r="O84" s="9" t="s">
        <v>73</v>
      </c>
      <c r="P84" s="9" t="s">
        <v>73</v>
      </c>
      <c r="Q84" s="9" t="s">
        <v>163</v>
      </c>
      <c r="R84" s="9" t="s">
        <v>75</v>
      </c>
    </row>
    <row r="85" spans="1:18" ht="25" customHeight="1">
      <c r="A85" s="5"/>
      <c r="B85" s="351"/>
      <c r="C85" s="345"/>
      <c r="D85" s="192"/>
      <c r="E85" s="237"/>
      <c r="F85" s="241"/>
      <c r="G85" s="192"/>
      <c r="H85" s="217"/>
      <c r="I85" s="201"/>
      <c r="J85" s="202">
        <f t="shared" si="0"/>
        <v>0</v>
      </c>
      <c r="K85" s="5"/>
      <c r="L85" s="9" t="s">
        <v>73</v>
      </c>
      <c r="M85" s="9" t="s">
        <v>73</v>
      </c>
      <c r="N85" s="9" t="s">
        <v>73</v>
      </c>
      <c r="O85" s="9" t="s">
        <v>73</v>
      </c>
      <c r="P85" s="9" t="s">
        <v>73</v>
      </c>
      <c r="Q85" s="9" t="s">
        <v>163</v>
      </c>
      <c r="R85" s="9" t="s">
        <v>75</v>
      </c>
    </row>
    <row r="86" spans="1:18" ht="25" customHeight="1">
      <c r="A86" s="5"/>
      <c r="B86" s="351"/>
      <c r="C86" s="346"/>
      <c r="D86" s="78"/>
      <c r="E86" s="236"/>
      <c r="F86" s="242"/>
      <c r="G86" s="78"/>
      <c r="H86" s="218"/>
      <c r="I86" s="203"/>
      <c r="J86" s="204">
        <f t="shared" si="0"/>
        <v>0</v>
      </c>
      <c r="K86" s="5"/>
      <c r="L86" s="9" t="s">
        <v>73</v>
      </c>
      <c r="M86" s="9" t="s">
        <v>73</v>
      </c>
      <c r="N86" s="9" t="s">
        <v>73</v>
      </c>
      <c r="O86" s="9" t="s">
        <v>73</v>
      </c>
      <c r="P86" s="9" t="s">
        <v>73</v>
      </c>
      <c r="Q86" s="9" t="s">
        <v>163</v>
      </c>
      <c r="R86" s="9" t="s">
        <v>75</v>
      </c>
    </row>
    <row r="87" spans="1:18" ht="25" customHeight="1">
      <c r="A87" s="5"/>
      <c r="B87" s="351"/>
      <c r="C87" s="344" t="s">
        <v>240</v>
      </c>
      <c r="D87" s="77" t="s">
        <v>236</v>
      </c>
      <c r="E87" s="234" t="s">
        <v>241</v>
      </c>
      <c r="F87" s="240" t="s">
        <v>223</v>
      </c>
      <c r="G87" s="77" t="s">
        <v>242</v>
      </c>
      <c r="H87" s="216">
        <v>1</v>
      </c>
      <c r="I87" s="199">
        <v>90</v>
      </c>
      <c r="J87" s="200">
        <f t="shared" si="0"/>
        <v>90</v>
      </c>
      <c r="K87" s="5"/>
      <c r="L87" s="9" t="s">
        <v>73</v>
      </c>
      <c r="M87" s="9" t="s">
        <v>73</v>
      </c>
      <c r="N87" s="9" t="s">
        <v>73</v>
      </c>
      <c r="O87" s="9" t="s">
        <v>73</v>
      </c>
      <c r="P87" s="9" t="s">
        <v>73</v>
      </c>
      <c r="Q87" s="9" t="s">
        <v>163</v>
      </c>
      <c r="R87" s="9" t="s">
        <v>75</v>
      </c>
    </row>
    <row r="88" spans="1:18" ht="25" customHeight="1">
      <c r="A88" s="5"/>
      <c r="B88" s="351"/>
      <c r="C88" s="345"/>
      <c r="D88" s="192"/>
      <c r="E88" s="237"/>
      <c r="F88" s="241"/>
      <c r="G88" s="192"/>
      <c r="H88" s="217"/>
      <c r="I88" s="201"/>
      <c r="J88" s="202">
        <f t="shared" si="0"/>
        <v>0</v>
      </c>
      <c r="K88" s="5"/>
      <c r="L88" s="9" t="s">
        <v>73</v>
      </c>
      <c r="M88" s="9" t="s">
        <v>73</v>
      </c>
      <c r="N88" s="9" t="s">
        <v>73</v>
      </c>
      <c r="O88" s="9" t="s">
        <v>73</v>
      </c>
      <c r="P88" s="9" t="s">
        <v>73</v>
      </c>
      <c r="Q88" s="9" t="s">
        <v>163</v>
      </c>
      <c r="R88" s="9" t="s">
        <v>75</v>
      </c>
    </row>
    <row r="89" spans="1:18" ht="25" customHeight="1">
      <c r="A89" s="5"/>
      <c r="B89" s="351"/>
      <c r="C89" s="346"/>
      <c r="D89" s="78"/>
      <c r="E89" s="236"/>
      <c r="F89" s="242"/>
      <c r="G89" s="78"/>
      <c r="H89" s="218"/>
      <c r="I89" s="203"/>
      <c r="J89" s="204">
        <f t="shared" si="0"/>
        <v>0</v>
      </c>
      <c r="K89" s="5"/>
      <c r="L89" s="9" t="s">
        <v>73</v>
      </c>
      <c r="M89" s="9" t="s">
        <v>73</v>
      </c>
      <c r="N89" s="9" t="s">
        <v>73</v>
      </c>
      <c r="O89" s="9" t="s">
        <v>73</v>
      </c>
      <c r="P89" s="9" t="s">
        <v>73</v>
      </c>
      <c r="Q89" s="9" t="s">
        <v>163</v>
      </c>
      <c r="R89" s="9" t="s">
        <v>75</v>
      </c>
    </row>
    <row r="90" spans="1:18" ht="25" customHeight="1">
      <c r="A90" s="5"/>
      <c r="B90" s="351"/>
      <c r="C90" s="344" t="s">
        <v>243</v>
      </c>
      <c r="D90" s="77" t="s">
        <v>236</v>
      </c>
      <c r="E90" s="234" t="s">
        <v>244</v>
      </c>
      <c r="F90" s="240" t="s">
        <v>245</v>
      </c>
      <c r="G90" s="77" t="s">
        <v>246</v>
      </c>
      <c r="H90" s="216">
        <v>1</v>
      </c>
      <c r="I90" s="199">
        <v>15</v>
      </c>
      <c r="J90" s="200">
        <f t="shared" si="0"/>
        <v>15</v>
      </c>
      <c r="K90" s="5"/>
      <c r="L90" s="9" t="s">
        <v>73</v>
      </c>
      <c r="M90" s="9" t="s">
        <v>73</v>
      </c>
      <c r="N90" s="9" t="s">
        <v>73</v>
      </c>
      <c r="O90" s="9" t="s">
        <v>73</v>
      </c>
      <c r="P90" s="9" t="s">
        <v>73</v>
      </c>
      <c r="Q90" s="9" t="s">
        <v>163</v>
      </c>
      <c r="R90" s="9" t="s">
        <v>75</v>
      </c>
    </row>
    <row r="91" spans="1:18" ht="25" customHeight="1">
      <c r="A91" s="5"/>
      <c r="B91" s="351"/>
      <c r="C91" s="345"/>
      <c r="D91" s="192"/>
      <c r="E91" s="237"/>
      <c r="F91" s="241"/>
      <c r="G91" s="192"/>
      <c r="H91" s="217"/>
      <c r="I91" s="201"/>
      <c r="J91" s="202">
        <f t="shared" si="0"/>
        <v>0</v>
      </c>
      <c r="K91" s="5"/>
      <c r="L91" s="9" t="s">
        <v>73</v>
      </c>
      <c r="M91" s="9" t="s">
        <v>73</v>
      </c>
      <c r="N91" s="9" t="s">
        <v>73</v>
      </c>
      <c r="O91" s="9" t="s">
        <v>73</v>
      </c>
      <c r="P91" s="9" t="s">
        <v>73</v>
      </c>
      <c r="Q91" s="9" t="s">
        <v>163</v>
      </c>
      <c r="R91" s="9" t="s">
        <v>75</v>
      </c>
    </row>
    <row r="92" spans="1:18" ht="25" customHeight="1">
      <c r="A92" s="5"/>
      <c r="B92" s="351"/>
      <c r="C92" s="346"/>
      <c r="D92" s="78"/>
      <c r="E92" s="236"/>
      <c r="F92" s="242"/>
      <c r="G92" s="78"/>
      <c r="H92" s="218"/>
      <c r="I92" s="203"/>
      <c r="J92" s="204">
        <f t="shared" si="0"/>
        <v>0</v>
      </c>
      <c r="K92" s="5"/>
      <c r="L92" s="9" t="s">
        <v>73</v>
      </c>
      <c r="M92" s="9" t="s">
        <v>73</v>
      </c>
      <c r="N92" s="9" t="s">
        <v>73</v>
      </c>
      <c r="O92" s="9" t="s">
        <v>73</v>
      </c>
      <c r="P92" s="9" t="s">
        <v>73</v>
      </c>
      <c r="Q92" s="9" t="s">
        <v>163</v>
      </c>
      <c r="R92" s="9" t="s">
        <v>75</v>
      </c>
    </row>
    <row r="93" spans="1:18" ht="25" customHeight="1">
      <c r="A93" s="5"/>
      <c r="B93" s="351"/>
      <c r="C93" s="344" t="s">
        <v>247</v>
      </c>
      <c r="D93" s="77" t="s">
        <v>236</v>
      </c>
      <c r="E93" s="234" t="s">
        <v>248</v>
      </c>
      <c r="F93" s="240" t="s">
        <v>245</v>
      </c>
      <c r="G93" s="77" t="s">
        <v>249</v>
      </c>
      <c r="H93" s="216">
        <v>1</v>
      </c>
      <c r="I93" s="199">
        <v>15</v>
      </c>
      <c r="J93" s="200">
        <f t="shared" si="0"/>
        <v>15</v>
      </c>
      <c r="K93" s="5"/>
      <c r="L93" s="9" t="s">
        <v>73</v>
      </c>
      <c r="M93" s="9" t="s">
        <v>73</v>
      </c>
      <c r="N93" s="9" t="s">
        <v>73</v>
      </c>
      <c r="O93" s="9" t="s">
        <v>73</v>
      </c>
      <c r="P93" s="9" t="s">
        <v>73</v>
      </c>
      <c r="Q93" s="9" t="s">
        <v>163</v>
      </c>
      <c r="R93" s="9" t="s">
        <v>75</v>
      </c>
    </row>
    <row r="94" spans="1:18" ht="25" customHeight="1">
      <c r="A94" s="5"/>
      <c r="B94" s="351"/>
      <c r="C94" s="345"/>
      <c r="D94" s="192"/>
      <c r="E94" s="237"/>
      <c r="F94" s="241"/>
      <c r="G94" s="192"/>
      <c r="H94" s="217"/>
      <c r="I94" s="201"/>
      <c r="J94" s="202">
        <f t="shared" si="0"/>
        <v>0</v>
      </c>
      <c r="K94" s="5"/>
      <c r="L94" s="9" t="s">
        <v>73</v>
      </c>
      <c r="M94" s="9" t="s">
        <v>73</v>
      </c>
      <c r="N94" s="9" t="s">
        <v>73</v>
      </c>
      <c r="O94" s="9" t="s">
        <v>73</v>
      </c>
      <c r="P94" s="9" t="s">
        <v>73</v>
      </c>
      <c r="Q94" s="9" t="s">
        <v>163</v>
      </c>
      <c r="R94" s="9" t="s">
        <v>75</v>
      </c>
    </row>
    <row r="95" spans="1:18" ht="25" customHeight="1">
      <c r="A95" s="5"/>
      <c r="B95" s="351"/>
      <c r="C95" s="346"/>
      <c r="D95" s="78"/>
      <c r="E95" s="236"/>
      <c r="F95" s="242"/>
      <c r="G95" s="78"/>
      <c r="H95" s="218"/>
      <c r="I95" s="203"/>
      <c r="J95" s="204">
        <f t="shared" si="0"/>
        <v>0</v>
      </c>
      <c r="K95" s="5"/>
      <c r="L95" s="9" t="s">
        <v>73</v>
      </c>
      <c r="M95" s="9" t="s">
        <v>73</v>
      </c>
      <c r="N95" s="9" t="s">
        <v>73</v>
      </c>
      <c r="O95" s="9" t="s">
        <v>73</v>
      </c>
      <c r="P95" s="9" t="s">
        <v>73</v>
      </c>
      <c r="Q95" s="9" t="s">
        <v>163</v>
      </c>
      <c r="R95" s="9" t="s">
        <v>75</v>
      </c>
    </row>
    <row r="96" spans="1:18" ht="25" customHeight="1">
      <c r="A96" s="5"/>
      <c r="B96" s="351"/>
      <c r="C96" s="344" t="s">
        <v>250</v>
      </c>
      <c r="D96" s="77" t="s">
        <v>236</v>
      </c>
      <c r="E96" s="234" t="s">
        <v>251</v>
      </c>
      <c r="F96" s="240" t="s">
        <v>223</v>
      </c>
      <c r="G96" s="77" t="s">
        <v>252</v>
      </c>
      <c r="H96" s="216">
        <v>1</v>
      </c>
      <c r="I96" s="199">
        <v>24</v>
      </c>
      <c r="J96" s="200">
        <f t="shared" si="0"/>
        <v>24</v>
      </c>
      <c r="K96" s="5"/>
      <c r="L96" s="9" t="s">
        <v>73</v>
      </c>
      <c r="M96" s="9" t="s">
        <v>73</v>
      </c>
      <c r="N96" s="9" t="s">
        <v>73</v>
      </c>
      <c r="O96" s="9" t="s">
        <v>73</v>
      </c>
      <c r="P96" s="9" t="s">
        <v>73</v>
      </c>
      <c r="Q96" s="9" t="s">
        <v>163</v>
      </c>
      <c r="R96" s="9" t="s">
        <v>75</v>
      </c>
    </row>
    <row r="97" spans="1:18" ht="25" customHeight="1">
      <c r="A97" s="5"/>
      <c r="B97" s="351"/>
      <c r="C97" s="345"/>
      <c r="D97" s="192" t="s">
        <v>236</v>
      </c>
      <c r="E97" s="237" t="s">
        <v>253</v>
      </c>
      <c r="F97" s="241" t="s">
        <v>223</v>
      </c>
      <c r="G97" s="192" t="s">
        <v>254</v>
      </c>
      <c r="H97" s="217">
        <v>2</v>
      </c>
      <c r="I97" s="201">
        <v>12</v>
      </c>
      <c r="J97" s="202">
        <f t="shared" si="0"/>
        <v>24</v>
      </c>
      <c r="K97" s="5"/>
      <c r="L97" s="9" t="s">
        <v>73</v>
      </c>
      <c r="M97" s="9" t="s">
        <v>73</v>
      </c>
      <c r="N97" s="9" t="s">
        <v>73</v>
      </c>
      <c r="O97" s="9" t="s">
        <v>73</v>
      </c>
      <c r="P97" s="9" t="s">
        <v>73</v>
      </c>
      <c r="Q97" s="9" t="s">
        <v>163</v>
      </c>
      <c r="R97" s="9" t="s">
        <v>75</v>
      </c>
    </row>
    <row r="98" spans="1:18" ht="25" customHeight="1">
      <c r="A98" s="5"/>
      <c r="B98" s="351"/>
      <c r="C98" s="346"/>
      <c r="D98" s="78"/>
      <c r="E98" s="236"/>
      <c r="F98" s="242"/>
      <c r="G98" s="78"/>
      <c r="H98" s="218"/>
      <c r="I98" s="203"/>
      <c r="J98" s="204">
        <f t="shared" si="0"/>
        <v>0</v>
      </c>
      <c r="K98" s="5"/>
      <c r="L98" s="9" t="s">
        <v>73</v>
      </c>
      <c r="M98" s="9" t="s">
        <v>73</v>
      </c>
      <c r="N98" s="9" t="s">
        <v>73</v>
      </c>
      <c r="O98" s="9" t="s">
        <v>73</v>
      </c>
      <c r="P98" s="9" t="s">
        <v>73</v>
      </c>
      <c r="Q98" s="9" t="s">
        <v>163</v>
      </c>
      <c r="R98" s="9" t="s">
        <v>75</v>
      </c>
    </row>
    <row r="99" spans="1:18" ht="25" customHeight="1">
      <c r="A99" s="5"/>
      <c r="B99" s="351"/>
      <c r="C99" s="344" t="s">
        <v>255</v>
      </c>
      <c r="D99" s="77" t="s">
        <v>256</v>
      </c>
      <c r="E99" s="234" t="s">
        <v>257</v>
      </c>
      <c r="F99" s="240" t="s">
        <v>258</v>
      </c>
      <c r="G99" s="77" t="s">
        <v>259</v>
      </c>
      <c r="H99" s="216">
        <v>5</v>
      </c>
      <c r="I99" s="199">
        <v>40</v>
      </c>
      <c r="J99" s="200">
        <f t="shared" si="0"/>
        <v>200</v>
      </c>
      <c r="K99" s="5"/>
      <c r="L99" s="9" t="s">
        <v>73</v>
      </c>
      <c r="M99" s="9" t="s">
        <v>73</v>
      </c>
      <c r="N99" s="9" t="s">
        <v>73</v>
      </c>
      <c r="O99" s="9" t="s">
        <v>73</v>
      </c>
      <c r="P99" s="9" t="s">
        <v>73</v>
      </c>
      <c r="Q99" s="9" t="s">
        <v>163</v>
      </c>
      <c r="R99" s="9" t="s">
        <v>75</v>
      </c>
    </row>
    <row r="100" spans="1:18" ht="25" customHeight="1">
      <c r="A100" s="5"/>
      <c r="B100" s="351"/>
      <c r="C100" s="345"/>
      <c r="D100" s="192"/>
      <c r="E100" s="237"/>
      <c r="F100" s="241"/>
      <c r="G100" s="192"/>
      <c r="H100" s="217"/>
      <c r="I100" s="201"/>
      <c r="J100" s="202">
        <f t="shared" si="0"/>
        <v>0</v>
      </c>
      <c r="K100" s="5"/>
      <c r="L100" s="9" t="s">
        <v>73</v>
      </c>
      <c r="M100" s="9" t="s">
        <v>73</v>
      </c>
      <c r="N100" s="9" t="s">
        <v>73</v>
      </c>
      <c r="O100" s="9" t="s">
        <v>73</v>
      </c>
      <c r="P100" s="9" t="s">
        <v>73</v>
      </c>
      <c r="Q100" s="9" t="s">
        <v>163</v>
      </c>
      <c r="R100" s="9" t="s">
        <v>75</v>
      </c>
    </row>
    <row r="101" spans="1:18" ht="25" customHeight="1">
      <c r="A101" s="5"/>
      <c r="B101" s="351"/>
      <c r="C101" s="346"/>
      <c r="D101" s="78"/>
      <c r="E101" s="236"/>
      <c r="F101" s="242"/>
      <c r="G101" s="78"/>
      <c r="H101" s="218"/>
      <c r="I101" s="203"/>
      <c r="J101" s="204">
        <f t="shared" si="0"/>
        <v>0</v>
      </c>
      <c r="K101" s="5"/>
      <c r="L101" s="9" t="s">
        <v>73</v>
      </c>
      <c r="M101" s="9" t="s">
        <v>73</v>
      </c>
      <c r="N101" s="9" t="s">
        <v>73</v>
      </c>
      <c r="O101" s="9" t="s">
        <v>73</v>
      </c>
      <c r="P101" s="9" t="s">
        <v>73</v>
      </c>
      <c r="Q101" s="9" t="s">
        <v>163</v>
      </c>
      <c r="R101" s="9" t="s">
        <v>75</v>
      </c>
    </row>
    <row r="102" spans="1:18" ht="25" customHeight="1">
      <c r="A102" s="5"/>
      <c r="B102" s="351"/>
      <c r="C102" s="344" t="s">
        <v>260</v>
      </c>
      <c r="D102" s="77" t="s">
        <v>236</v>
      </c>
      <c r="E102" s="234" t="s">
        <v>261</v>
      </c>
      <c r="F102" s="240" t="s">
        <v>262</v>
      </c>
      <c r="G102" s="77" t="s">
        <v>263</v>
      </c>
      <c r="H102" s="216">
        <v>1</v>
      </c>
      <c r="I102" s="199">
        <v>20</v>
      </c>
      <c r="J102" s="200">
        <f t="shared" si="0"/>
        <v>20</v>
      </c>
      <c r="K102" s="5"/>
      <c r="L102" s="9" t="s">
        <v>73</v>
      </c>
      <c r="M102" s="9" t="s">
        <v>73</v>
      </c>
      <c r="N102" s="9" t="s">
        <v>73</v>
      </c>
      <c r="O102" s="9" t="s">
        <v>73</v>
      </c>
      <c r="P102" s="9" t="s">
        <v>73</v>
      </c>
      <c r="Q102" s="9" t="s">
        <v>163</v>
      </c>
      <c r="R102" s="9" t="s">
        <v>75</v>
      </c>
    </row>
    <row r="103" spans="1:18" ht="25" customHeight="1">
      <c r="A103" s="5"/>
      <c r="B103" s="351"/>
      <c r="C103" s="345"/>
      <c r="D103" s="192" t="s">
        <v>236</v>
      </c>
      <c r="E103" s="237" t="s">
        <v>264</v>
      </c>
      <c r="F103" s="241" t="s">
        <v>262</v>
      </c>
      <c r="G103" s="192" t="s">
        <v>265</v>
      </c>
      <c r="H103" s="217">
        <v>1</v>
      </c>
      <c r="I103" s="201">
        <v>10</v>
      </c>
      <c r="J103" s="202">
        <f>IFERROR(H103*I103,"E")</f>
        <v>10</v>
      </c>
      <c r="K103" s="5"/>
      <c r="L103" s="9" t="s">
        <v>73</v>
      </c>
      <c r="M103" s="9" t="s">
        <v>73</v>
      </c>
      <c r="N103" s="9" t="s">
        <v>73</v>
      </c>
      <c r="O103" s="9" t="s">
        <v>73</v>
      </c>
      <c r="P103" s="9" t="s">
        <v>73</v>
      </c>
      <c r="Q103" s="9" t="s">
        <v>163</v>
      </c>
      <c r="R103" s="9" t="s">
        <v>75</v>
      </c>
    </row>
    <row r="104" spans="1:18" ht="25" customHeight="1">
      <c r="A104" s="5"/>
      <c r="B104" s="351"/>
      <c r="C104" s="346"/>
      <c r="D104" s="78"/>
      <c r="E104" s="236"/>
      <c r="F104" s="242"/>
      <c r="G104" s="78"/>
      <c r="H104" s="218"/>
      <c r="I104" s="203"/>
      <c r="J104" s="204">
        <f t="shared" si="0"/>
        <v>0</v>
      </c>
      <c r="K104" s="5"/>
      <c r="L104" s="9" t="s">
        <v>73</v>
      </c>
      <c r="M104" s="9" t="s">
        <v>73</v>
      </c>
      <c r="N104" s="9" t="s">
        <v>73</v>
      </c>
      <c r="O104" s="9" t="s">
        <v>73</v>
      </c>
      <c r="P104" s="9" t="s">
        <v>73</v>
      </c>
      <c r="Q104" s="9" t="s">
        <v>163</v>
      </c>
      <c r="R104" s="9" t="s">
        <v>75</v>
      </c>
    </row>
    <row r="105" spans="1:18" ht="25" customHeight="1">
      <c r="A105" s="5"/>
      <c r="B105" s="351"/>
      <c r="C105" s="344" t="s">
        <v>266</v>
      </c>
      <c r="D105" s="77" t="s">
        <v>256</v>
      </c>
      <c r="E105" s="234" t="s">
        <v>267</v>
      </c>
      <c r="F105" s="240" t="s">
        <v>223</v>
      </c>
      <c r="G105" s="77" t="s">
        <v>268</v>
      </c>
      <c r="H105" s="216">
        <v>1</v>
      </c>
      <c r="I105" s="199">
        <v>30</v>
      </c>
      <c r="J105" s="200">
        <f t="shared" si="0"/>
        <v>30</v>
      </c>
      <c r="K105" s="5"/>
      <c r="L105" s="9" t="s">
        <v>73</v>
      </c>
      <c r="M105" s="9" t="s">
        <v>73</v>
      </c>
      <c r="N105" s="9" t="s">
        <v>73</v>
      </c>
      <c r="O105" s="9" t="s">
        <v>73</v>
      </c>
      <c r="P105" s="9" t="s">
        <v>73</v>
      </c>
      <c r="Q105" s="9" t="s">
        <v>163</v>
      </c>
      <c r="R105" s="9" t="s">
        <v>75</v>
      </c>
    </row>
    <row r="106" spans="1:18" ht="25" customHeight="1">
      <c r="A106" s="5"/>
      <c r="B106" s="351"/>
      <c r="C106" s="345"/>
      <c r="D106" s="192" t="s">
        <v>256</v>
      </c>
      <c r="E106" s="237" t="s">
        <v>269</v>
      </c>
      <c r="F106" s="241" t="s">
        <v>223</v>
      </c>
      <c r="G106" s="192" t="s">
        <v>254</v>
      </c>
      <c r="H106" s="217">
        <v>1</v>
      </c>
      <c r="I106" s="201">
        <v>15</v>
      </c>
      <c r="J106" s="202">
        <f t="shared" si="0"/>
        <v>15</v>
      </c>
      <c r="K106" s="5"/>
      <c r="L106" s="9" t="s">
        <v>73</v>
      </c>
      <c r="M106" s="9" t="s">
        <v>73</v>
      </c>
      <c r="N106" s="9" t="s">
        <v>73</v>
      </c>
      <c r="O106" s="9" t="s">
        <v>73</v>
      </c>
      <c r="P106" s="9" t="s">
        <v>73</v>
      </c>
      <c r="Q106" s="9" t="s">
        <v>163</v>
      </c>
      <c r="R106" s="9" t="s">
        <v>75</v>
      </c>
    </row>
    <row r="107" spans="1:18" ht="25" customHeight="1">
      <c r="A107" s="5"/>
      <c r="B107" s="351"/>
      <c r="C107" s="346"/>
      <c r="D107" s="78"/>
      <c r="E107" s="236"/>
      <c r="F107" s="242"/>
      <c r="G107" s="78"/>
      <c r="H107" s="218"/>
      <c r="I107" s="203"/>
      <c r="J107" s="204">
        <f t="shared" si="0"/>
        <v>0</v>
      </c>
      <c r="K107" s="5"/>
      <c r="L107" s="9" t="s">
        <v>73</v>
      </c>
      <c r="M107" s="9" t="s">
        <v>73</v>
      </c>
      <c r="N107" s="9" t="s">
        <v>73</v>
      </c>
      <c r="O107" s="9" t="s">
        <v>73</v>
      </c>
      <c r="P107" s="9" t="s">
        <v>73</v>
      </c>
      <c r="Q107" s="9" t="s">
        <v>163</v>
      </c>
      <c r="R107" s="9" t="s">
        <v>75</v>
      </c>
    </row>
    <row r="108" spans="1:18" ht="25" customHeight="1">
      <c r="A108" s="5"/>
      <c r="B108" s="351"/>
      <c r="C108" s="344" t="s">
        <v>270</v>
      </c>
      <c r="D108" s="77" t="s">
        <v>236</v>
      </c>
      <c r="E108" s="234" t="s">
        <v>271</v>
      </c>
      <c r="F108" s="240" t="s">
        <v>262</v>
      </c>
      <c r="G108" s="77" t="s">
        <v>263</v>
      </c>
      <c r="H108" s="216">
        <v>1</v>
      </c>
      <c r="I108" s="199">
        <v>15</v>
      </c>
      <c r="J108" s="200">
        <f t="shared" si="0"/>
        <v>15</v>
      </c>
      <c r="K108" s="5"/>
      <c r="L108" s="9" t="s">
        <v>73</v>
      </c>
      <c r="M108" s="9" t="s">
        <v>73</v>
      </c>
      <c r="N108" s="9" t="s">
        <v>73</v>
      </c>
      <c r="O108" s="9" t="s">
        <v>73</v>
      </c>
      <c r="P108" s="9" t="s">
        <v>73</v>
      </c>
      <c r="Q108" s="9" t="s">
        <v>163</v>
      </c>
      <c r="R108" s="9" t="s">
        <v>75</v>
      </c>
    </row>
    <row r="109" spans="1:18" ht="25" customHeight="1">
      <c r="A109" s="5"/>
      <c r="B109" s="351"/>
      <c r="C109" s="345"/>
      <c r="D109" s="192"/>
      <c r="E109" s="237"/>
      <c r="F109" s="241"/>
      <c r="G109" s="192"/>
      <c r="H109" s="217"/>
      <c r="I109" s="201"/>
      <c r="J109" s="202">
        <f t="shared" si="0"/>
        <v>0</v>
      </c>
      <c r="K109" s="5"/>
      <c r="L109" s="9" t="s">
        <v>73</v>
      </c>
      <c r="M109" s="9" t="s">
        <v>73</v>
      </c>
      <c r="N109" s="9" t="s">
        <v>73</v>
      </c>
      <c r="O109" s="9" t="s">
        <v>73</v>
      </c>
      <c r="P109" s="9" t="s">
        <v>73</v>
      </c>
      <c r="Q109" s="9" t="s">
        <v>163</v>
      </c>
      <c r="R109" s="9" t="s">
        <v>75</v>
      </c>
    </row>
    <row r="110" spans="1:18" ht="25" customHeight="1">
      <c r="A110" s="5"/>
      <c r="B110" s="351"/>
      <c r="C110" s="346"/>
      <c r="D110" s="78"/>
      <c r="E110" s="236"/>
      <c r="F110" s="242"/>
      <c r="G110" s="78"/>
      <c r="H110" s="218"/>
      <c r="I110" s="203"/>
      <c r="J110" s="204">
        <f t="shared" si="0"/>
        <v>0</v>
      </c>
      <c r="K110" s="5"/>
      <c r="L110" s="9" t="s">
        <v>73</v>
      </c>
      <c r="M110" s="9" t="s">
        <v>73</v>
      </c>
      <c r="N110" s="9" t="s">
        <v>73</v>
      </c>
      <c r="O110" s="9" t="s">
        <v>73</v>
      </c>
      <c r="P110" s="9" t="s">
        <v>73</v>
      </c>
      <c r="Q110" s="9" t="s">
        <v>163</v>
      </c>
      <c r="R110" s="9" t="s">
        <v>75</v>
      </c>
    </row>
    <row r="111" spans="1:18" ht="25" customHeight="1">
      <c r="A111" s="5"/>
      <c r="B111" s="351"/>
      <c r="C111" s="344" t="s">
        <v>272</v>
      </c>
      <c r="D111" s="77" t="s">
        <v>256</v>
      </c>
      <c r="E111" s="234" t="s">
        <v>273</v>
      </c>
      <c r="F111" s="240" t="s">
        <v>245</v>
      </c>
      <c r="G111" s="77" t="s">
        <v>274</v>
      </c>
      <c r="H111" s="216">
        <v>1</v>
      </c>
      <c r="I111" s="199">
        <v>80</v>
      </c>
      <c r="J111" s="200">
        <f t="shared" si="0"/>
        <v>80</v>
      </c>
      <c r="K111" s="5"/>
      <c r="L111" s="9" t="s">
        <v>73</v>
      </c>
      <c r="M111" s="9" t="s">
        <v>73</v>
      </c>
      <c r="N111" s="9" t="s">
        <v>73</v>
      </c>
      <c r="O111" s="9" t="s">
        <v>73</v>
      </c>
      <c r="P111" s="9" t="s">
        <v>73</v>
      </c>
      <c r="Q111" s="9" t="s">
        <v>163</v>
      </c>
      <c r="R111" s="9" t="s">
        <v>75</v>
      </c>
    </row>
    <row r="112" spans="1:18" ht="25" customHeight="1">
      <c r="A112" s="5"/>
      <c r="B112" s="351"/>
      <c r="C112" s="345"/>
      <c r="D112" s="192"/>
      <c r="E112" s="237" t="s">
        <v>275</v>
      </c>
      <c r="F112" s="241" t="s">
        <v>245</v>
      </c>
      <c r="G112" s="192" t="s">
        <v>276</v>
      </c>
      <c r="H112" s="217">
        <v>3</v>
      </c>
      <c r="I112" s="201">
        <v>20</v>
      </c>
      <c r="J112" s="202">
        <f t="shared" si="0"/>
        <v>60</v>
      </c>
      <c r="K112" s="5"/>
      <c r="L112" s="9" t="s">
        <v>73</v>
      </c>
      <c r="M112" s="9" t="s">
        <v>73</v>
      </c>
      <c r="N112" s="9" t="s">
        <v>73</v>
      </c>
      <c r="O112" s="9" t="s">
        <v>73</v>
      </c>
      <c r="P112" s="9" t="s">
        <v>73</v>
      </c>
      <c r="Q112" s="9" t="s">
        <v>163</v>
      </c>
      <c r="R112" s="9" t="s">
        <v>75</v>
      </c>
    </row>
    <row r="113" spans="1:18" ht="25" customHeight="1">
      <c r="A113" s="5"/>
      <c r="B113" s="351"/>
      <c r="C113" s="346"/>
      <c r="D113" s="78"/>
      <c r="E113" s="236"/>
      <c r="F113" s="242"/>
      <c r="G113" s="78"/>
      <c r="H113" s="218"/>
      <c r="I113" s="203"/>
      <c r="J113" s="204">
        <f t="shared" si="0"/>
        <v>0</v>
      </c>
      <c r="K113" s="5"/>
      <c r="L113" s="9" t="s">
        <v>73</v>
      </c>
      <c r="M113" s="9" t="s">
        <v>73</v>
      </c>
      <c r="N113" s="9" t="s">
        <v>73</v>
      </c>
      <c r="O113" s="9" t="s">
        <v>73</v>
      </c>
      <c r="P113" s="9" t="s">
        <v>73</v>
      </c>
      <c r="Q113" s="9" t="s">
        <v>163</v>
      </c>
      <c r="R113" s="9" t="s">
        <v>75</v>
      </c>
    </row>
    <row r="114" spans="1:18" ht="26" customHeight="1">
      <c r="A114" s="5"/>
      <c r="B114" s="351"/>
      <c r="C114" s="344" t="s">
        <v>277</v>
      </c>
      <c r="D114" s="77" t="s">
        <v>236</v>
      </c>
      <c r="E114" s="234" t="s">
        <v>278</v>
      </c>
      <c r="F114" s="240" t="s">
        <v>279</v>
      </c>
      <c r="G114" s="77" t="s">
        <v>280</v>
      </c>
      <c r="H114" s="216">
        <v>2</v>
      </c>
      <c r="I114" s="199">
        <v>20</v>
      </c>
      <c r="J114" s="200">
        <f t="shared" si="0"/>
        <v>40</v>
      </c>
      <c r="K114" s="5"/>
      <c r="L114" s="9" t="s">
        <v>73</v>
      </c>
      <c r="M114" s="9" t="s">
        <v>73</v>
      </c>
      <c r="N114" s="9" t="s">
        <v>115</v>
      </c>
      <c r="O114" s="9" t="s">
        <v>115</v>
      </c>
      <c r="P114" s="9" t="s">
        <v>75</v>
      </c>
      <c r="Q114" s="9" t="s">
        <v>163</v>
      </c>
      <c r="R114" s="9" t="s">
        <v>75</v>
      </c>
    </row>
    <row r="115" spans="1:18" ht="26" customHeight="1">
      <c r="A115" s="5"/>
      <c r="B115" s="351"/>
      <c r="C115" s="345"/>
      <c r="D115" s="192"/>
      <c r="E115" s="237" t="s">
        <v>281</v>
      </c>
      <c r="F115" s="241" t="s">
        <v>223</v>
      </c>
      <c r="G115" s="192" t="s">
        <v>239</v>
      </c>
      <c r="H115" s="217">
        <v>2</v>
      </c>
      <c r="I115" s="201">
        <v>10</v>
      </c>
      <c r="J115" s="202">
        <f t="shared" si="0"/>
        <v>20</v>
      </c>
      <c r="K115" s="5"/>
      <c r="L115" s="9" t="s">
        <v>73</v>
      </c>
      <c r="M115" s="9" t="s">
        <v>73</v>
      </c>
      <c r="N115" s="9" t="s">
        <v>115</v>
      </c>
      <c r="O115" s="9" t="s">
        <v>115</v>
      </c>
      <c r="P115" s="9" t="s">
        <v>75</v>
      </c>
      <c r="Q115" s="9" t="s">
        <v>163</v>
      </c>
      <c r="R115" s="9" t="s">
        <v>75</v>
      </c>
    </row>
    <row r="116" spans="1:18" ht="26" customHeight="1">
      <c r="A116" s="5"/>
      <c r="B116" s="351"/>
      <c r="C116" s="346"/>
      <c r="D116" s="78"/>
      <c r="E116" s="236"/>
      <c r="F116" s="242"/>
      <c r="G116" s="78"/>
      <c r="H116" s="218"/>
      <c r="I116" s="203"/>
      <c r="J116" s="204">
        <f t="shared" si="0"/>
        <v>0</v>
      </c>
      <c r="K116" s="5"/>
      <c r="L116" s="9" t="s">
        <v>73</v>
      </c>
      <c r="M116" s="9" t="s">
        <v>73</v>
      </c>
      <c r="N116" s="9" t="s">
        <v>115</v>
      </c>
      <c r="O116" s="9" t="s">
        <v>115</v>
      </c>
      <c r="P116" s="9" t="s">
        <v>75</v>
      </c>
      <c r="Q116" s="9" t="s">
        <v>163</v>
      </c>
      <c r="R116" s="9" t="s">
        <v>75</v>
      </c>
    </row>
    <row r="117" spans="1:18" ht="25" customHeight="1">
      <c r="A117" s="5"/>
      <c r="B117" s="351"/>
      <c r="C117" s="344" t="s">
        <v>282</v>
      </c>
      <c r="D117" s="77" t="s">
        <v>236</v>
      </c>
      <c r="E117" s="234" t="s">
        <v>283</v>
      </c>
      <c r="F117" s="240" t="s">
        <v>279</v>
      </c>
      <c r="G117" s="77" t="s">
        <v>284</v>
      </c>
      <c r="H117" s="216">
        <v>1</v>
      </c>
      <c r="I117" s="199">
        <v>8</v>
      </c>
      <c r="J117" s="200">
        <f t="shared" si="0"/>
        <v>8</v>
      </c>
      <c r="K117" s="5"/>
      <c r="L117" s="9" t="s">
        <v>115</v>
      </c>
      <c r="M117" s="9" t="s">
        <v>73</v>
      </c>
      <c r="N117" s="9" t="s">
        <v>115</v>
      </c>
      <c r="O117" s="9" t="s">
        <v>75</v>
      </c>
      <c r="P117" s="9" t="s">
        <v>75</v>
      </c>
      <c r="Q117" s="9" t="s">
        <v>163</v>
      </c>
      <c r="R117" s="9" t="s">
        <v>75</v>
      </c>
    </row>
    <row r="118" spans="1:18" ht="25" customHeight="1">
      <c r="A118" s="5"/>
      <c r="B118" s="351"/>
      <c r="C118" s="345"/>
      <c r="D118" s="192"/>
      <c r="E118" s="237"/>
      <c r="F118" s="241"/>
      <c r="G118" s="192"/>
      <c r="H118" s="217"/>
      <c r="I118" s="201"/>
      <c r="J118" s="202">
        <f t="shared" si="0"/>
        <v>0</v>
      </c>
      <c r="K118" s="5"/>
      <c r="L118" s="9" t="s">
        <v>115</v>
      </c>
      <c r="M118" s="9" t="s">
        <v>73</v>
      </c>
      <c r="N118" s="9" t="s">
        <v>115</v>
      </c>
      <c r="O118" s="9" t="s">
        <v>75</v>
      </c>
      <c r="P118" s="9" t="s">
        <v>75</v>
      </c>
      <c r="Q118" s="9" t="s">
        <v>163</v>
      </c>
      <c r="R118" s="9" t="s">
        <v>75</v>
      </c>
    </row>
    <row r="119" spans="1:18" ht="25" customHeight="1">
      <c r="A119" s="5"/>
      <c r="B119" s="351"/>
      <c r="C119" s="346"/>
      <c r="D119" s="78"/>
      <c r="E119" s="236"/>
      <c r="F119" s="242"/>
      <c r="G119" s="78"/>
      <c r="H119" s="218"/>
      <c r="I119" s="203"/>
      <c r="J119" s="204">
        <f t="shared" si="0"/>
        <v>0</v>
      </c>
      <c r="K119" s="5"/>
      <c r="L119" s="9" t="s">
        <v>115</v>
      </c>
      <c r="M119" s="9" t="s">
        <v>73</v>
      </c>
      <c r="N119" s="9" t="s">
        <v>115</v>
      </c>
      <c r="O119" s="9" t="s">
        <v>75</v>
      </c>
      <c r="P119" s="9" t="s">
        <v>75</v>
      </c>
      <c r="Q119" s="9" t="s">
        <v>163</v>
      </c>
      <c r="R119" s="9" t="s">
        <v>75</v>
      </c>
    </row>
    <row r="120" spans="1:18" ht="25" customHeight="1">
      <c r="A120" s="5"/>
      <c r="B120" s="351"/>
      <c r="C120" s="344" t="s">
        <v>285</v>
      </c>
      <c r="D120" s="77" t="s">
        <v>236</v>
      </c>
      <c r="E120" s="234" t="s">
        <v>286</v>
      </c>
      <c r="F120" s="240" t="s">
        <v>223</v>
      </c>
      <c r="G120" s="77" t="s">
        <v>287</v>
      </c>
      <c r="H120" s="216">
        <v>2</v>
      </c>
      <c r="I120" s="199">
        <v>40</v>
      </c>
      <c r="J120" s="200">
        <f t="shared" si="0"/>
        <v>80</v>
      </c>
      <c r="K120" s="5"/>
      <c r="L120" s="9" t="s">
        <v>115</v>
      </c>
      <c r="M120" s="9" t="s">
        <v>75</v>
      </c>
      <c r="N120" s="9" t="s">
        <v>73</v>
      </c>
      <c r="O120" s="9" t="s">
        <v>75</v>
      </c>
      <c r="P120" s="9" t="s">
        <v>75</v>
      </c>
      <c r="Q120" s="9" t="s">
        <v>163</v>
      </c>
      <c r="R120" s="9" t="s">
        <v>75</v>
      </c>
    </row>
    <row r="121" spans="1:18" ht="25" customHeight="1">
      <c r="A121" s="5"/>
      <c r="B121" s="351"/>
      <c r="C121" s="345"/>
      <c r="D121" s="192"/>
      <c r="E121" s="237"/>
      <c r="F121" s="241"/>
      <c r="G121" s="192"/>
      <c r="H121" s="217"/>
      <c r="I121" s="201"/>
      <c r="J121" s="202">
        <f t="shared" si="0"/>
        <v>0</v>
      </c>
      <c r="K121" s="5"/>
      <c r="L121" s="9" t="s">
        <v>115</v>
      </c>
      <c r="M121" s="9" t="s">
        <v>75</v>
      </c>
      <c r="N121" s="9" t="s">
        <v>73</v>
      </c>
      <c r="O121" s="9" t="s">
        <v>75</v>
      </c>
      <c r="P121" s="9" t="s">
        <v>75</v>
      </c>
      <c r="Q121" s="9" t="s">
        <v>163</v>
      </c>
      <c r="R121" s="9" t="s">
        <v>75</v>
      </c>
    </row>
    <row r="122" spans="1:18" ht="25" customHeight="1">
      <c r="A122" s="5"/>
      <c r="B122" s="351"/>
      <c r="C122" s="346"/>
      <c r="D122" s="78"/>
      <c r="E122" s="236"/>
      <c r="F122" s="242"/>
      <c r="G122" s="78"/>
      <c r="H122" s="218"/>
      <c r="I122" s="203"/>
      <c r="J122" s="204">
        <f t="shared" si="0"/>
        <v>0</v>
      </c>
      <c r="K122" s="5"/>
      <c r="L122" s="9" t="s">
        <v>115</v>
      </c>
      <c r="M122" s="9" t="s">
        <v>75</v>
      </c>
      <c r="N122" s="9" t="s">
        <v>73</v>
      </c>
      <c r="O122" s="9" t="s">
        <v>75</v>
      </c>
      <c r="P122" s="9" t="s">
        <v>75</v>
      </c>
      <c r="Q122" s="9" t="s">
        <v>163</v>
      </c>
      <c r="R122" s="9" t="s">
        <v>75</v>
      </c>
    </row>
    <row r="123" spans="1:18" ht="25" customHeight="1">
      <c r="A123" s="5"/>
      <c r="B123" s="351"/>
      <c r="C123" s="344" t="s">
        <v>288</v>
      </c>
      <c r="D123" s="77" t="s">
        <v>236</v>
      </c>
      <c r="E123" s="234" t="s">
        <v>289</v>
      </c>
      <c r="F123" s="240" t="s">
        <v>223</v>
      </c>
      <c r="G123" s="77" t="s">
        <v>263</v>
      </c>
      <c r="H123" s="216">
        <v>1</v>
      </c>
      <c r="I123" s="199">
        <v>30</v>
      </c>
      <c r="J123" s="200">
        <f t="shared" si="0"/>
        <v>30</v>
      </c>
      <c r="K123" s="5"/>
      <c r="L123" s="9" t="s">
        <v>115</v>
      </c>
      <c r="M123" s="9" t="s">
        <v>75</v>
      </c>
      <c r="N123" s="9" t="s">
        <v>75</v>
      </c>
      <c r="O123" s="9" t="s">
        <v>73</v>
      </c>
      <c r="P123" s="9" t="s">
        <v>73</v>
      </c>
      <c r="Q123" s="9" t="s">
        <v>163</v>
      </c>
      <c r="R123" s="9" t="s">
        <v>75</v>
      </c>
    </row>
    <row r="124" spans="1:18" ht="25" customHeight="1">
      <c r="A124" s="5"/>
      <c r="B124" s="351"/>
      <c r="C124" s="345"/>
      <c r="D124" s="192" t="s">
        <v>236</v>
      </c>
      <c r="E124" s="237" t="s">
        <v>290</v>
      </c>
      <c r="F124" s="241" t="s">
        <v>223</v>
      </c>
      <c r="G124" s="192" t="s">
        <v>291</v>
      </c>
      <c r="H124" s="217">
        <v>1</v>
      </c>
      <c r="I124" s="201">
        <v>10</v>
      </c>
      <c r="J124" s="202">
        <f t="shared" si="0"/>
        <v>10</v>
      </c>
      <c r="K124" s="5"/>
      <c r="L124" s="9" t="s">
        <v>115</v>
      </c>
      <c r="M124" s="9" t="s">
        <v>75</v>
      </c>
      <c r="N124" s="9" t="s">
        <v>75</v>
      </c>
      <c r="O124" s="9" t="s">
        <v>73</v>
      </c>
      <c r="P124" s="9" t="s">
        <v>73</v>
      </c>
      <c r="Q124" s="9" t="s">
        <v>163</v>
      </c>
      <c r="R124" s="9" t="s">
        <v>75</v>
      </c>
    </row>
    <row r="125" spans="1:18" ht="25" customHeight="1">
      <c r="A125" s="5"/>
      <c r="B125" s="351"/>
      <c r="C125" s="346"/>
      <c r="D125" s="78"/>
      <c r="E125" s="236"/>
      <c r="F125" s="242"/>
      <c r="G125" s="78"/>
      <c r="H125" s="218"/>
      <c r="I125" s="203"/>
      <c r="J125" s="204">
        <f t="shared" si="0"/>
        <v>0</v>
      </c>
      <c r="K125" s="5"/>
      <c r="L125" s="9" t="s">
        <v>115</v>
      </c>
      <c r="M125" s="9" t="s">
        <v>75</v>
      </c>
      <c r="N125" s="9" t="s">
        <v>75</v>
      </c>
      <c r="O125" s="9" t="s">
        <v>73</v>
      </c>
      <c r="P125" s="9" t="s">
        <v>73</v>
      </c>
      <c r="Q125" s="9" t="s">
        <v>163</v>
      </c>
      <c r="R125" s="9" t="s">
        <v>75</v>
      </c>
    </row>
    <row r="126" spans="1:18" ht="25" customHeight="1">
      <c r="A126" s="5"/>
      <c r="B126" s="351"/>
      <c r="C126" s="344" t="s">
        <v>292</v>
      </c>
      <c r="D126" s="77" t="s">
        <v>293</v>
      </c>
      <c r="E126" s="234" t="s">
        <v>294</v>
      </c>
      <c r="F126" s="240" t="s">
        <v>279</v>
      </c>
      <c r="G126" s="77" t="s">
        <v>295</v>
      </c>
      <c r="H126" s="216">
        <v>1</v>
      </c>
      <c r="I126" s="199">
        <v>24</v>
      </c>
      <c r="J126" s="200">
        <f>IFERROR(H126*I126,"E")</f>
        <v>24</v>
      </c>
      <c r="K126" s="5"/>
      <c r="L126" s="9" t="s">
        <v>73</v>
      </c>
      <c r="M126" s="9" t="s">
        <v>73</v>
      </c>
      <c r="N126" s="9" t="s">
        <v>73</v>
      </c>
      <c r="O126" s="9" t="s">
        <v>73</v>
      </c>
      <c r="P126" s="9" t="s">
        <v>73</v>
      </c>
      <c r="Q126" s="9" t="s">
        <v>163</v>
      </c>
      <c r="R126" s="9" t="s">
        <v>75</v>
      </c>
    </row>
    <row r="127" spans="1:18" ht="25" customHeight="1">
      <c r="A127" s="5"/>
      <c r="B127" s="351"/>
      <c r="C127" s="345"/>
      <c r="D127" s="192"/>
      <c r="E127" s="237"/>
      <c r="F127" s="241"/>
      <c r="G127" s="192"/>
      <c r="H127" s="217"/>
      <c r="I127" s="201"/>
      <c r="J127" s="202">
        <f>IFERROR(H127*I127,"E")</f>
        <v>0</v>
      </c>
      <c r="K127" s="5"/>
      <c r="L127" s="9" t="s">
        <v>73</v>
      </c>
      <c r="M127" s="9" t="s">
        <v>73</v>
      </c>
      <c r="N127" s="9" t="s">
        <v>73</v>
      </c>
      <c r="O127" s="9" t="s">
        <v>73</v>
      </c>
      <c r="P127" s="9" t="s">
        <v>73</v>
      </c>
      <c r="Q127" s="9" t="s">
        <v>163</v>
      </c>
      <c r="R127" s="9" t="s">
        <v>75</v>
      </c>
    </row>
    <row r="128" spans="1:18" ht="25" customHeight="1">
      <c r="A128" s="5"/>
      <c r="B128" s="351"/>
      <c r="C128" s="346"/>
      <c r="D128" s="78"/>
      <c r="E128" s="236"/>
      <c r="F128" s="242"/>
      <c r="G128" s="78"/>
      <c r="H128" s="218"/>
      <c r="I128" s="203"/>
      <c r="J128" s="204">
        <f>IFERROR(H128*I128,"E")</f>
        <v>0</v>
      </c>
      <c r="K128" s="5"/>
      <c r="L128" s="9" t="s">
        <v>73</v>
      </c>
      <c r="M128" s="9" t="s">
        <v>73</v>
      </c>
      <c r="N128" s="9" t="s">
        <v>73</v>
      </c>
      <c r="O128" s="9" t="s">
        <v>73</v>
      </c>
      <c r="P128" s="9" t="s">
        <v>73</v>
      </c>
      <c r="Q128" s="9" t="s">
        <v>163</v>
      </c>
      <c r="R128" s="9" t="s">
        <v>75</v>
      </c>
    </row>
    <row r="129" spans="1:18" ht="25" customHeight="1">
      <c r="A129" s="5"/>
      <c r="B129" s="351"/>
      <c r="C129" s="344" t="s">
        <v>194</v>
      </c>
      <c r="D129" s="77" t="s">
        <v>236</v>
      </c>
      <c r="E129" s="234" t="s">
        <v>296</v>
      </c>
      <c r="F129" s="240" t="s">
        <v>279</v>
      </c>
      <c r="G129" s="77" t="s">
        <v>297</v>
      </c>
      <c r="H129" s="216">
        <v>5</v>
      </c>
      <c r="I129" s="199">
        <v>12</v>
      </c>
      <c r="J129" s="200">
        <f t="shared" si="0"/>
        <v>60</v>
      </c>
      <c r="K129" s="5"/>
      <c r="L129" s="9" t="s">
        <v>73</v>
      </c>
      <c r="M129" s="9" t="s">
        <v>73</v>
      </c>
      <c r="N129" s="9" t="s">
        <v>73</v>
      </c>
      <c r="O129" s="9" t="s">
        <v>73</v>
      </c>
      <c r="P129" s="9" t="s">
        <v>73</v>
      </c>
      <c r="Q129" s="9" t="s">
        <v>163</v>
      </c>
      <c r="R129" s="9" t="s">
        <v>75</v>
      </c>
    </row>
    <row r="130" spans="1:18" ht="25" customHeight="1">
      <c r="A130" s="5"/>
      <c r="B130" s="351"/>
      <c r="C130" s="345"/>
      <c r="D130" s="244"/>
      <c r="E130" s="243"/>
      <c r="F130" s="245"/>
      <c r="G130" s="244"/>
      <c r="H130" s="246"/>
      <c r="I130" s="247"/>
      <c r="J130" s="202">
        <f t="shared" si="0"/>
        <v>0</v>
      </c>
      <c r="K130" s="5"/>
      <c r="L130" s="9" t="s">
        <v>73</v>
      </c>
      <c r="M130" s="9" t="s">
        <v>73</v>
      </c>
      <c r="N130" s="9" t="s">
        <v>73</v>
      </c>
      <c r="O130" s="9" t="s">
        <v>73</v>
      </c>
      <c r="P130" s="9" t="s">
        <v>73</v>
      </c>
      <c r="Q130" s="9" t="s">
        <v>163</v>
      </c>
      <c r="R130" s="9" t="s">
        <v>75</v>
      </c>
    </row>
    <row r="131" spans="1:18" ht="25" customHeight="1">
      <c r="A131" s="5"/>
      <c r="B131" s="351"/>
      <c r="C131" s="345"/>
      <c r="D131" s="244"/>
      <c r="E131" s="243"/>
      <c r="F131" s="245"/>
      <c r="G131" s="244"/>
      <c r="H131" s="246"/>
      <c r="I131" s="247"/>
      <c r="J131" s="202">
        <f t="shared" si="0"/>
        <v>0</v>
      </c>
      <c r="K131" s="5"/>
      <c r="L131" s="9" t="s">
        <v>73</v>
      </c>
      <c r="M131" s="9" t="s">
        <v>73</v>
      </c>
      <c r="N131" s="9" t="s">
        <v>73</v>
      </c>
      <c r="O131" s="9" t="s">
        <v>73</v>
      </c>
      <c r="P131" s="9" t="s">
        <v>73</v>
      </c>
      <c r="Q131" s="9" t="s">
        <v>163</v>
      </c>
      <c r="R131" s="9" t="s">
        <v>75</v>
      </c>
    </row>
    <row r="132" spans="1:18" ht="25" customHeight="1">
      <c r="A132" s="5"/>
      <c r="B132" s="351"/>
      <c r="C132" s="345"/>
      <c r="D132" s="192"/>
      <c r="E132" s="237"/>
      <c r="F132" s="241"/>
      <c r="G132" s="192"/>
      <c r="H132" s="217"/>
      <c r="I132" s="201"/>
      <c r="J132" s="202">
        <f t="shared" si="0"/>
        <v>0</v>
      </c>
      <c r="K132" s="5"/>
      <c r="L132" s="9" t="s">
        <v>73</v>
      </c>
      <c r="M132" s="9" t="s">
        <v>73</v>
      </c>
      <c r="N132" s="9" t="s">
        <v>73</v>
      </c>
      <c r="O132" s="9" t="s">
        <v>73</v>
      </c>
      <c r="P132" s="9" t="s">
        <v>73</v>
      </c>
      <c r="Q132" s="9" t="s">
        <v>163</v>
      </c>
      <c r="R132" s="9" t="s">
        <v>75</v>
      </c>
    </row>
    <row r="133" spans="1:18" ht="25" customHeight="1">
      <c r="A133" s="5"/>
      <c r="B133" s="352"/>
      <c r="C133" s="346"/>
      <c r="D133" s="78"/>
      <c r="E133" s="236"/>
      <c r="F133" s="242"/>
      <c r="G133" s="78"/>
      <c r="H133" s="218"/>
      <c r="I133" s="203"/>
      <c r="J133" s="204">
        <f t="shared" si="0"/>
        <v>0</v>
      </c>
      <c r="K133" s="5"/>
      <c r="L133" s="9" t="s">
        <v>73</v>
      </c>
      <c r="M133" s="9" t="s">
        <v>73</v>
      </c>
      <c r="N133" s="9" t="s">
        <v>73</v>
      </c>
      <c r="O133" s="9" t="s">
        <v>73</v>
      </c>
      <c r="P133" s="9" t="s">
        <v>73</v>
      </c>
      <c r="Q133" s="9" t="s">
        <v>163</v>
      </c>
      <c r="R133" s="9" t="s">
        <v>75</v>
      </c>
    </row>
    <row r="134" spans="1:18">
      <c r="A134" s="5"/>
      <c r="B134" s="5"/>
      <c r="C134" s="5"/>
      <c r="D134" s="5"/>
      <c r="E134" s="29"/>
      <c r="F134" s="5"/>
      <c r="G134" s="5"/>
      <c r="H134" s="5"/>
      <c r="I134" s="5"/>
      <c r="J134" s="5"/>
      <c r="K134" s="5"/>
      <c r="L134" s="5"/>
      <c r="M134" s="5"/>
      <c r="N134" s="5"/>
      <c r="O134" s="5"/>
      <c r="P134" s="5"/>
      <c r="Q134" s="5"/>
      <c r="R134" s="5"/>
    </row>
    <row r="138" spans="1:18">
      <c r="D138" s="239" t="s">
        <v>213</v>
      </c>
    </row>
    <row r="139" spans="1:18">
      <c r="D139" s="60" t="s">
        <v>231</v>
      </c>
    </row>
    <row r="140" spans="1:18">
      <c r="D140" s="60" t="s">
        <v>293</v>
      </c>
    </row>
    <row r="141" spans="1:18">
      <c r="D141" s="60" t="s">
        <v>236</v>
      </c>
    </row>
    <row r="142" spans="1:18">
      <c r="D142" s="60" t="s">
        <v>256</v>
      </c>
    </row>
  </sheetData>
  <autoFilter ref="L7:R133" xr:uid="{61AD3610-3D54-B04B-9F98-E231F2D43E34}"/>
  <mergeCells count="49">
    <mergeCell ref="C126:C128"/>
    <mergeCell ref="B8:B57"/>
    <mergeCell ref="B60:B69"/>
    <mergeCell ref="B72:B133"/>
    <mergeCell ref="C72:C74"/>
    <mergeCell ref="C75:C77"/>
    <mergeCell ref="C78:C80"/>
    <mergeCell ref="C81:C83"/>
    <mergeCell ref="C84:C86"/>
    <mergeCell ref="C87:C89"/>
    <mergeCell ref="C90:C92"/>
    <mergeCell ref="C93:C95"/>
    <mergeCell ref="C129:C133"/>
    <mergeCell ref="C96:C98"/>
    <mergeCell ref="C99:C101"/>
    <mergeCell ref="C102:C104"/>
    <mergeCell ref="C105:C107"/>
    <mergeCell ref="C108:C110"/>
    <mergeCell ref="C111:C113"/>
    <mergeCell ref="C114:C116"/>
    <mergeCell ref="C117:C119"/>
    <mergeCell ref="C120:C122"/>
    <mergeCell ref="C123:C125"/>
    <mergeCell ref="C8:D10"/>
    <mergeCell ref="C11:D13"/>
    <mergeCell ref="C14:D16"/>
    <mergeCell ref="C17:D19"/>
    <mergeCell ref="C20:D22"/>
    <mergeCell ref="C23:D25"/>
    <mergeCell ref="C26:D28"/>
    <mergeCell ref="C29:D31"/>
    <mergeCell ref="C32:D34"/>
    <mergeCell ref="C35:D37"/>
    <mergeCell ref="C38:D40"/>
    <mergeCell ref="C41:D43"/>
    <mergeCell ref="C44:D46"/>
    <mergeCell ref="C47:D49"/>
    <mergeCell ref="C53:D57"/>
    <mergeCell ref="C60:D60"/>
    <mergeCell ref="C61:D61"/>
    <mergeCell ref="C62:D62"/>
    <mergeCell ref="C50:D52"/>
    <mergeCell ref="C63:D63"/>
    <mergeCell ref="C69:D69"/>
    <mergeCell ref="C64:D64"/>
    <mergeCell ref="C65:D65"/>
    <mergeCell ref="C66:D66"/>
    <mergeCell ref="C67:D67"/>
    <mergeCell ref="C68:D68"/>
  </mergeCells>
  <phoneticPr fontId="1"/>
  <dataValidations count="1">
    <dataValidation type="list" allowBlank="1" showInputMessage="1" showErrorMessage="1" sqref="D72:D133" xr:uid="{C9DFC273-994E-C442-83D2-AC992691B97C}">
      <formula1>$D$139:$D$142</formula1>
    </dataValidation>
  </dataValidations>
  <pageMargins left="0.7" right="0.7" top="0.75" bottom="0.75" header="0.3" footer="0.3"/>
  <pageSetup paperSize="9" scale="57" fitToHeight="0" orientation="landscape" r:id="rId1"/>
  <rowBreaks count="2" manualBreakCount="2">
    <brk id="57" min="1" max="9" man="1"/>
    <brk id="113" min="1"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D3610-3D54-B04B-9F98-E231F2D43E34}">
  <sheetPr>
    <tabColor theme="7" tint="0.59999389629810485"/>
    <pageSetUpPr fitToPage="1"/>
  </sheetPr>
  <dimension ref="A1:R134"/>
  <sheetViews>
    <sheetView view="pageBreakPreview" topLeftCell="A61" zoomScale="88" zoomScaleNormal="70" workbookViewId="0">
      <selection activeCell="G71" sqref="G71"/>
    </sheetView>
  </sheetViews>
  <sheetFormatPr baseColWidth="10" defaultColWidth="11.140625" defaultRowHeight="20"/>
  <cols>
    <col min="1" max="1" width="3.7109375" customWidth="1"/>
    <col min="2" max="2" width="13" customWidth="1"/>
    <col min="3" max="3" width="17.7109375" customWidth="1"/>
    <col min="4" max="4" width="20" customWidth="1"/>
    <col min="5" max="5" width="33.140625" customWidth="1"/>
    <col min="6" max="6" width="12.140625" customWidth="1"/>
    <col min="7" max="7" width="56.5703125" customWidth="1"/>
    <col min="8" max="9" width="12.140625" customWidth="1"/>
    <col min="17" max="18" width="20" customWidth="1"/>
  </cols>
  <sheetData>
    <row r="1" spans="1:18" ht="50" customHeight="1">
      <c r="A1" s="5"/>
      <c r="B1" s="58" t="s">
        <v>16</v>
      </c>
      <c r="C1" s="5"/>
      <c r="D1" s="5"/>
      <c r="E1" s="5"/>
      <c r="F1" s="5"/>
      <c r="G1" s="5"/>
      <c r="H1" s="5"/>
      <c r="I1" s="5"/>
      <c r="J1" s="5"/>
      <c r="K1" s="5"/>
      <c r="L1" s="5"/>
      <c r="M1" s="5"/>
      <c r="N1" s="5"/>
      <c r="O1" s="5"/>
      <c r="P1" s="5"/>
      <c r="Q1" s="5"/>
      <c r="R1" s="5"/>
    </row>
    <row r="2" spans="1:18" ht="21" thickBot="1">
      <c r="A2" s="5"/>
      <c r="B2" s="6" t="s">
        <v>58</v>
      </c>
      <c r="C2" s="6" t="s">
        <v>59</v>
      </c>
      <c r="D2" s="6" t="s">
        <v>60</v>
      </c>
      <c r="E2" s="5"/>
      <c r="F2" s="5"/>
      <c r="G2" s="5"/>
      <c r="H2" s="5"/>
      <c r="I2" s="5"/>
      <c r="J2" s="5"/>
      <c r="K2" s="5"/>
      <c r="L2" s="5"/>
      <c r="M2" s="5"/>
      <c r="N2" s="5"/>
      <c r="O2" s="5"/>
      <c r="P2" s="5"/>
      <c r="Q2" s="5"/>
      <c r="R2" s="5"/>
    </row>
    <row r="3" spans="1:18" ht="34" thickBot="1">
      <c r="A3" s="5"/>
      <c r="B3" s="59" t="str">
        <f>IF(①ひと!$B$3=0,"",①ひと!$B$3)</f>
        <v/>
      </c>
      <c r="C3" s="59" t="str">
        <f>IF(①ひと!$C$3=0,"",①ひと!$C$3)</f>
        <v/>
      </c>
      <c r="D3" s="59" t="str">
        <f>IF(①ひと!$D$3=0,"",①ひと!$D$3)</f>
        <v/>
      </c>
      <c r="E3" s="5"/>
      <c r="F3" s="5"/>
      <c r="G3" s="5"/>
      <c r="H3" s="5"/>
      <c r="I3" s="5"/>
      <c r="J3" s="5"/>
      <c r="K3" s="5"/>
      <c r="L3" s="65"/>
      <c r="M3" s="227" t="s">
        <v>23</v>
      </c>
      <c r="N3" s="5"/>
      <c r="O3" s="5"/>
      <c r="P3" s="5"/>
      <c r="Q3" s="5"/>
      <c r="R3" s="5"/>
    </row>
    <row r="4" spans="1:18">
      <c r="A4" s="5"/>
      <c r="B4" s="5"/>
      <c r="C4" s="5"/>
      <c r="D4" s="5"/>
      <c r="E4" s="5"/>
      <c r="F4" s="5"/>
      <c r="G4" s="5"/>
      <c r="H4" s="5"/>
      <c r="I4" s="5"/>
      <c r="J4" s="5"/>
      <c r="K4" s="5"/>
      <c r="L4" s="5"/>
      <c r="M4" s="5"/>
      <c r="N4" s="5"/>
      <c r="O4" s="5"/>
      <c r="P4" s="5"/>
      <c r="Q4" s="5"/>
      <c r="R4" s="5"/>
    </row>
    <row r="5" spans="1:18" ht="33">
      <c r="A5" s="5"/>
      <c r="B5" s="49" t="s">
        <v>158</v>
      </c>
      <c r="C5" s="52"/>
      <c r="D5" s="53"/>
      <c r="E5" s="53"/>
      <c r="F5" s="53"/>
      <c r="G5" s="55"/>
      <c r="H5" s="76"/>
      <c r="I5" s="54"/>
      <c r="J5" s="55"/>
      <c r="K5" s="5"/>
      <c r="L5" s="5"/>
      <c r="M5" s="5"/>
      <c r="N5" s="5"/>
      <c r="O5" s="5"/>
      <c r="P5" s="5"/>
      <c r="Q5" s="5"/>
      <c r="R5" s="5"/>
    </row>
    <row r="6" spans="1:18">
      <c r="A6" s="5"/>
      <c r="B6" s="5"/>
      <c r="C6" s="5"/>
      <c r="D6" s="5"/>
      <c r="E6" s="5"/>
      <c r="F6" s="5"/>
      <c r="G6" s="5"/>
      <c r="H6" s="5"/>
      <c r="I6" s="5"/>
      <c r="J6" s="5"/>
      <c r="K6" s="5"/>
      <c r="L6" s="8" t="s">
        <v>62</v>
      </c>
      <c r="M6" s="8"/>
      <c r="N6" s="8"/>
      <c r="O6" s="8"/>
      <c r="P6" s="8"/>
      <c r="Q6" s="8" t="s">
        <v>28</v>
      </c>
      <c r="R6" s="8"/>
    </row>
    <row r="7" spans="1:18" ht="25" customHeight="1">
      <c r="A7" s="5"/>
      <c r="B7" s="39"/>
      <c r="C7" s="238"/>
      <c r="D7" s="40"/>
      <c r="E7" s="17" t="s">
        <v>159</v>
      </c>
      <c r="F7" s="5"/>
      <c r="G7" s="5"/>
      <c r="H7" s="5"/>
      <c r="I7" s="5"/>
      <c r="J7" s="5"/>
      <c r="K7" s="5"/>
      <c r="L7" s="9" t="s">
        <v>64</v>
      </c>
      <c r="M7" s="9" t="s">
        <v>65</v>
      </c>
      <c r="N7" s="9" t="s">
        <v>66</v>
      </c>
      <c r="O7" s="9" t="s">
        <v>67</v>
      </c>
      <c r="P7" s="9" t="s">
        <v>68</v>
      </c>
      <c r="Q7" s="9" t="s">
        <v>31</v>
      </c>
      <c r="R7" s="9" t="s">
        <v>32</v>
      </c>
    </row>
    <row r="8" spans="1:18" ht="25" customHeight="1">
      <c r="A8" s="5"/>
      <c r="B8" s="350" t="s">
        <v>160</v>
      </c>
      <c r="C8" s="337" t="s">
        <v>161</v>
      </c>
      <c r="D8" s="347"/>
      <c r="E8" s="234"/>
      <c r="F8" s="5"/>
      <c r="G8" s="5"/>
      <c r="H8" s="5"/>
      <c r="I8" s="5"/>
      <c r="J8" s="5"/>
      <c r="K8" s="5"/>
      <c r="L8" s="9" t="s">
        <v>73</v>
      </c>
      <c r="M8" s="9" t="s">
        <v>73</v>
      </c>
      <c r="N8" s="9" t="s">
        <v>73</v>
      </c>
      <c r="O8" s="9" t="s">
        <v>73</v>
      </c>
      <c r="P8" s="9" t="s">
        <v>73</v>
      </c>
      <c r="Q8" s="9" t="s">
        <v>163</v>
      </c>
      <c r="R8" s="9" t="s">
        <v>75</v>
      </c>
    </row>
    <row r="9" spans="1:18" ht="25" customHeight="1">
      <c r="A9" s="5"/>
      <c r="B9" s="351"/>
      <c r="C9" s="339"/>
      <c r="D9" s="348"/>
      <c r="E9" s="235"/>
      <c r="F9" s="5"/>
      <c r="G9" s="5"/>
      <c r="H9" s="5"/>
      <c r="I9" s="5"/>
      <c r="J9" s="5"/>
      <c r="K9" s="5"/>
      <c r="L9" s="9" t="s">
        <v>73</v>
      </c>
      <c r="M9" s="9" t="s">
        <v>73</v>
      </c>
      <c r="N9" s="9" t="s">
        <v>73</v>
      </c>
      <c r="O9" s="9" t="s">
        <v>73</v>
      </c>
      <c r="P9" s="9" t="s">
        <v>73</v>
      </c>
      <c r="Q9" s="9" t="s">
        <v>163</v>
      </c>
      <c r="R9" s="9" t="s">
        <v>75</v>
      </c>
    </row>
    <row r="10" spans="1:18" ht="25" customHeight="1">
      <c r="A10" s="5"/>
      <c r="B10" s="351"/>
      <c r="C10" s="341"/>
      <c r="D10" s="349"/>
      <c r="E10" s="236"/>
      <c r="F10" s="5"/>
      <c r="G10" s="5"/>
      <c r="H10" s="5"/>
      <c r="I10" s="5"/>
      <c r="J10" s="5"/>
      <c r="K10" s="5"/>
      <c r="L10" s="9" t="s">
        <v>73</v>
      </c>
      <c r="M10" s="9" t="s">
        <v>73</v>
      </c>
      <c r="N10" s="9" t="s">
        <v>73</v>
      </c>
      <c r="O10" s="9" t="s">
        <v>73</v>
      </c>
      <c r="P10" s="9" t="s">
        <v>73</v>
      </c>
      <c r="Q10" s="9" t="s">
        <v>163</v>
      </c>
      <c r="R10" s="9" t="s">
        <v>75</v>
      </c>
    </row>
    <row r="11" spans="1:18" ht="25" customHeight="1">
      <c r="A11" s="5"/>
      <c r="B11" s="351"/>
      <c r="C11" s="337" t="s">
        <v>165</v>
      </c>
      <c r="D11" s="338"/>
      <c r="E11" s="234"/>
      <c r="F11" s="5"/>
      <c r="G11" s="5"/>
      <c r="H11" s="5"/>
      <c r="I11" s="5"/>
      <c r="J11" s="5"/>
      <c r="K11" s="5"/>
      <c r="L11" s="9" t="s">
        <v>73</v>
      </c>
      <c r="M11" s="9" t="s">
        <v>73</v>
      </c>
      <c r="N11" s="9" t="s">
        <v>73</v>
      </c>
      <c r="O11" s="9" t="s">
        <v>73</v>
      </c>
      <c r="P11" s="9" t="s">
        <v>73</v>
      </c>
      <c r="Q11" s="9" t="s">
        <v>163</v>
      </c>
      <c r="R11" s="9" t="s">
        <v>75</v>
      </c>
    </row>
    <row r="12" spans="1:18" ht="25" customHeight="1">
      <c r="A12" s="5"/>
      <c r="B12" s="351"/>
      <c r="C12" s="339"/>
      <c r="D12" s="340"/>
      <c r="E12" s="235"/>
      <c r="F12" s="5"/>
      <c r="G12" s="5"/>
      <c r="H12" s="5"/>
      <c r="I12" s="5"/>
      <c r="J12" s="5"/>
      <c r="K12" s="5"/>
      <c r="L12" s="9" t="s">
        <v>73</v>
      </c>
      <c r="M12" s="9" t="s">
        <v>73</v>
      </c>
      <c r="N12" s="9" t="s">
        <v>73</v>
      </c>
      <c r="O12" s="9" t="s">
        <v>73</v>
      </c>
      <c r="P12" s="9" t="s">
        <v>73</v>
      </c>
      <c r="Q12" s="9" t="s">
        <v>163</v>
      </c>
      <c r="R12" s="9" t="s">
        <v>75</v>
      </c>
    </row>
    <row r="13" spans="1:18" ht="25" customHeight="1">
      <c r="A13" s="5"/>
      <c r="B13" s="351"/>
      <c r="C13" s="341"/>
      <c r="D13" s="342"/>
      <c r="E13" s="236"/>
      <c r="F13" s="5"/>
      <c r="G13" s="5"/>
      <c r="H13" s="5"/>
      <c r="I13" s="5"/>
      <c r="J13" s="5"/>
      <c r="K13" s="5"/>
      <c r="L13" s="9" t="s">
        <v>73</v>
      </c>
      <c r="M13" s="9" t="s">
        <v>73</v>
      </c>
      <c r="N13" s="9" t="s">
        <v>73</v>
      </c>
      <c r="O13" s="9" t="s">
        <v>73</v>
      </c>
      <c r="P13" s="9" t="s">
        <v>73</v>
      </c>
      <c r="Q13" s="9" t="s">
        <v>163</v>
      </c>
      <c r="R13" s="9" t="s">
        <v>75</v>
      </c>
    </row>
    <row r="14" spans="1:18" ht="25" customHeight="1">
      <c r="A14" s="5"/>
      <c r="B14" s="351"/>
      <c r="C14" s="337" t="s">
        <v>167</v>
      </c>
      <c r="D14" s="338"/>
      <c r="E14" s="234"/>
      <c r="F14" s="5"/>
      <c r="G14" s="5"/>
      <c r="H14" s="5"/>
      <c r="I14" s="5"/>
      <c r="J14" s="5"/>
      <c r="K14" s="5"/>
      <c r="L14" s="9" t="s">
        <v>73</v>
      </c>
      <c r="M14" s="9" t="s">
        <v>73</v>
      </c>
      <c r="N14" s="9" t="s">
        <v>73</v>
      </c>
      <c r="O14" s="9" t="s">
        <v>73</v>
      </c>
      <c r="P14" s="9" t="s">
        <v>73</v>
      </c>
      <c r="Q14" s="9" t="s">
        <v>163</v>
      </c>
      <c r="R14" s="9" t="s">
        <v>75</v>
      </c>
    </row>
    <row r="15" spans="1:18" ht="25" customHeight="1">
      <c r="A15" s="5"/>
      <c r="B15" s="351"/>
      <c r="C15" s="339"/>
      <c r="D15" s="340"/>
      <c r="E15" s="235"/>
      <c r="F15" s="5"/>
      <c r="G15" s="5"/>
      <c r="H15" s="5"/>
      <c r="I15" s="5"/>
      <c r="J15" s="5"/>
      <c r="K15" s="5"/>
      <c r="L15" s="9" t="s">
        <v>73</v>
      </c>
      <c r="M15" s="9" t="s">
        <v>73</v>
      </c>
      <c r="N15" s="9" t="s">
        <v>73</v>
      </c>
      <c r="O15" s="9" t="s">
        <v>73</v>
      </c>
      <c r="P15" s="9" t="s">
        <v>73</v>
      </c>
      <c r="Q15" s="9" t="s">
        <v>163</v>
      </c>
      <c r="R15" s="9" t="s">
        <v>75</v>
      </c>
    </row>
    <row r="16" spans="1:18" ht="25" customHeight="1">
      <c r="A16" s="5"/>
      <c r="B16" s="351"/>
      <c r="C16" s="341"/>
      <c r="D16" s="342"/>
      <c r="E16" s="236"/>
      <c r="F16" s="5"/>
      <c r="G16" s="5"/>
      <c r="H16" s="5"/>
      <c r="I16" s="5"/>
      <c r="J16" s="5"/>
      <c r="K16" s="5"/>
      <c r="L16" s="9" t="s">
        <v>73</v>
      </c>
      <c r="M16" s="9" t="s">
        <v>73</v>
      </c>
      <c r="N16" s="9" t="s">
        <v>73</v>
      </c>
      <c r="O16" s="9" t="s">
        <v>73</v>
      </c>
      <c r="P16" s="9" t="s">
        <v>73</v>
      </c>
      <c r="Q16" s="9" t="s">
        <v>163</v>
      </c>
      <c r="R16" s="9" t="s">
        <v>75</v>
      </c>
    </row>
    <row r="17" spans="1:18" ht="25" customHeight="1">
      <c r="A17" s="5"/>
      <c r="B17" s="351"/>
      <c r="C17" s="337" t="s">
        <v>169</v>
      </c>
      <c r="D17" s="338"/>
      <c r="E17" s="234"/>
      <c r="F17" s="5"/>
      <c r="G17" s="5"/>
      <c r="H17" s="5"/>
      <c r="I17" s="5"/>
      <c r="J17" s="5"/>
      <c r="K17" s="5"/>
      <c r="L17" s="9" t="s">
        <v>73</v>
      </c>
      <c r="M17" s="9" t="s">
        <v>73</v>
      </c>
      <c r="N17" s="9" t="s">
        <v>73</v>
      </c>
      <c r="O17" s="9" t="s">
        <v>73</v>
      </c>
      <c r="P17" s="9" t="s">
        <v>73</v>
      </c>
      <c r="Q17" s="9" t="s">
        <v>163</v>
      </c>
      <c r="R17" s="9" t="s">
        <v>75</v>
      </c>
    </row>
    <row r="18" spans="1:18" ht="25" customHeight="1">
      <c r="A18" s="5"/>
      <c r="B18" s="351"/>
      <c r="C18" s="339"/>
      <c r="D18" s="340"/>
      <c r="E18" s="235"/>
      <c r="F18" s="5"/>
      <c r="G18" s="5"/>
      <c r="H18" s="5"/>
      <c r="I18" s="5"/>
      <c r="J18" s="5"/>
      <c r="K18" s="5"/>
      <c r="L18" s="9" t="s">
        <v>73</v>
      </c>
      <c r="M18" s="9" t="s">
        <v>73</v>
      </c>
      <c r="N18" s="9" t="s">
        <v>73</v>
      </c>
      <c r="O18" s="9" t="s">
        <v>73</v>
      </c>
      <c r="P18" s="9" t="s">
        <v>73</v>
      </c>
      <c r="Q18" s="9" t="s">
        <v>163</v>
      </c>
      <c r="R18" s="9" t="s">
        <v>75</v>
      </c>
    </row>
    <row r="19" spans="1:18" ht="25" customHeight="1">
      <c r="A19" s="5"/>
      <c r="B19" s="351"/>
      <c r="C19" s="341"/>
      <c r="D19" s="342"/>
      <c r="E19" s="236"/>
      <c r="F19" s="5"/>
      <c r="G19" s="5"/>
      <c r="H19" s="5"/>
      <c r="I19" s="5"/>
      <c r="J19" s="5"/>
      <c r="K19" s="5"/>
      <c r="L19" s="9" t="s">
        <v>73</v>
      </c>
      <c r="M19" s="9" t="s">
        <v>73</v>
      </c>
      <c r="N19" s="9" t="s">
        <v>73</v>
      </c>
      <c r="O19" s="9" t="s">
        <v>73</v>
      </c>
      <c r="P19" s="9" t="s">
        <v>73</v>
      </c>
      <c r="Q19" s="9" t="s">
        <v>163</v>
      </c>
      <c r="R19" s="9" t="s">
        <v>75</v>
      </c>
    </row>
    <row r="20" spans="1:18" ht="25" customHeight="1">
      <c r="A20" s="5"/>
      <c r="B20" s="351"/>
      <c r="C20" s="337" t="s">
        <v>171</v>
      </c>
      <c r="D20" s="338"/>
      <c r="E20" s="234"/>
      <c r="F20" s="5"/>
      <c r="G20" s="5"/>
      <c r="H20" s="5"/>
      <c r="I20" s="5"/>
      <c r="J20" s="5"/>
      <c r="K20" s="5"/>
      <c r="L20" s="9" t="s">
        <v>73</v>
      </c>
      <c r="M20" s="9" t="s">
        <v>73</v>
      </c>
      <c r="N20" s="9" t="s">
        <v>73</v>
      </c>
      <c r="O20" s="9" t="s">
        <v>73</v>
      </c>
      <c r="P20" s="9" t="s">
        <v>73</v>
      </c>
      <c r="Q20" s="9" t="s">
        <v>163</v>
      </c>
      <c r="R20" s="9" t="s">
        <v>75</v>
      </c>
    </row>
    <row r="21" spans="1:18" ht="25" customHeight="1">
      <c r="A21" s="5"/>
      <c r="B21" s="351"/>
      <c r="C21" s="339"/>
      <c r="D21" s="340"/>
      <c r="E21" s="235"/>
      <c r="F21" s="5"/>
      <c r="G21" s="5"/>
      <c r="H21" s="5"/>
      <c r="I21" s="5"/>
      <c r="J21" s="5"/>
      <c r="K21" s="5"/>
      <c r="L21" s="9" t="s">
        <v>73</v>
      </c>
      <c r="M21" s="9" t="s">
        <v>73</v>
      </c>
      <c r="N21" s="9" t="s">
        <v>73</v>
      </c>
      <c r="O21" s="9" t="s">
        <v>73</v>
      </c>
      <c r="P21" s="9" t="s">
        <v>73</v>
      </c>
      <c r="Q21" s="9" t="s">
        <v>163</v>
      </c>
      <c r="R21" s="9" t="s">
        <v>75</v>
      </c>
    </row>
    <row r="22" spans="1:18" ht="25" customHeight="1">
      <c r="A22" s="5"/>
      <c r="B22" s="351"/>
      <c r="C22" s="341"/>
      <c r="D22" s="342"/>
      <c r="E22" s="236"/>
      <c r="F22" s="5"/>
      <c r="G22" s="5"/>
      <c r="H22" s="5"/>
      <c r="I22" s="5"/>
      <c r="J22" s="5"/>
      <c r="K22" s="5"/>
      <c r="L22" s="9" t="s">
        <v>73</v>
      </c>
      <c r="M22" s="9" t="s">
        <v>73</v>
      </c>
      <c r="N22" s="9" t="s">
        <v>73</v>
      </c>
      <c r="O22" s="9" t="s">
        <v>73</v>
      </c>
      <c r="P22" s="9" t="s">
        <v>73</v>
      </c>
      <c r="Q22" s="9" t="s">
        <v>163</v>
      </c>
      <c r="R22" s="9" t="s">
        <v>75</v>
      </c>
    </row>
    <row r="23" spans="1:18" ht="25" customHeight="1">
      <c r="A23" s="5"/>
      <c r="B23" s="351"/>
      <c r="C23" s="337" t="s">
        <v>173</v>
      </c>
      <c r="D23" s="338"/>
      <c r="E23" s="234"/>
      <c r="F23" s="5"/>
      <c r="G23" s="5"/>
      <c r="H23" s="5"/>
      <c r="I23" s="5"/>
      <c r="J23" s="5"/>
      <c r="K23" s="5"/>
      <c r="L23" s="9" t="s">
        <v>73</v>
      </c>
      <c r="M23" s="9" t="s">
        <v>73</v>
      </c>
      <c r="N23" s="9" t="s">
        <v>73</v>
      </c>
      <c r="O23" s="9" t="s">
        <v>73</v>
      </c>
      <c r="P23" s="9" t="s">
        <v>73</v>
      </c>
      <c r="Q23" s="9" t="s">
        <v>163</v>
      </c>
      <c r="R23" s="9" t="s">
        <v>75</v>
      </c>
    </row>
    <row r="24" spans="1:18" ht="25" customHeight="1">
      <c r="A24" s="5"/>
      <c r="B24" s="351"/>
      <c r="C24" s="339"/>
      <c r="D24" s="340"/>
      <c r="E24" s="235"/>
      <c r="F24" s="5"/>
      <c r="G24" s="5"/>
      <c r="H24" s="5"/>
      <c r="I24" s="5"/>
      <c r="J24" s="5"/>
      <c r="K24" s="5"/>
      <c r="L24" s="9" t="s">
        <v>73</v>
      </c>
      <c r="M24" s="9" t="s">
        <v>73</v>
      </c>
      <c r="N24" s="9" t="s">
        <v>73</v>
      </c>
      <c r="O24" s="9" t="s">
        <v>73</v>
      </c>
      <c r="P24" s="9" t="s">
        <v>73</v>
      </c>
      <c r="Q24" s="9" t="s">
        <v>163</v>
      </c>
      <c r="R24" s="9" t="s">
        <v>75</v>
      </c>
    </row>
    <row r="25" spans="1:18" ht="25" customHeight="1">
      <c r="A25" s="5"/>
      <c r="B25" s="351"/>
      <c r="C25" s="341"/>
      <c r="D25" s="342"/>
      <c r="E25" s="236"/>
      <c r="F25" s="5"/>
      <c r="G25" s="5"/>
      <c r="H25" s="5"/>
      <c r="I25" s="5"/>
      <c r="J25" s="5"/>
      <c r="K25" s="5"/>
      <c r="L25" s="9" t="s">
        <v>73</v>
      </c>
      <c r="M25" s="9" t="s">
        <v>73</v>
      </c>
      <c r="N25" s="9" t="s">
        <v>73</v>
      </c>
      <c r="O25" s="9" t="s">
        <v>73</v>
      </c>
      <c r="P25" s="9" t="s">
        <v>73</v>
      </c>
      <c r="Q25" s="9" t="s">
        <v>163</v>
      </c>
      <c r="R25" s="9" t="s">
        <v>75</v>
      </c>
    </row>
    <row r="26" spans="1:18" ht="25" customHeight="1">
      <c r="A26" s="5"/>
      <c r="B26" s="351"/>
      <c r="C26" s="337" t="s">
        <v>175</v>
      </c>
      <c r="D26" s="338"/>
      <c r="E26" s="234"/>
      <c r="F26" s="5"/>
      <c r="G26" s="5"/>
      <c r="H26" s="5"/>
      <c r="I26" s="5"/>
      <c r="J26" s="5"/>
      <c r="K26" s="5"/>
      <c r="L26" s="9" t="s">
        <v>73</v>
      </c>
      <c r="M26" s="9" t="s">
        <v>73</v>
      </c>
      <c r="N26" s="9" t="s">
        <v>73</v>
      </c>
      <c r="O26" s="9" t="s">
        <v>73</v>
      </c>
      <c r="P26" s="9" t="s">
        <v>73</v>
      </c>
      <c r="Q26" s="9" t="s">
        <v>163</v>
      </c>
      <c r="R26" s="9" t="s">
        <v>75</v>
      </c>
    </row>
    <row r="27" spans="1:18" ht="25" customHeight="1">
      <c r="A27" s="5"/>
      <c r="B27" s="351"/>
      <c r="C27" s="339"/>
      <c r="D27" s="340"/>
      <c r="E27" s="235"/>
      <c r="F27" s="5"/>
      <c r="G27" s="5"/>
      <c r="H27" s="5"/>
      <c r="I27" s="5"/>
      <c r="J27" s="5"/>
      <c r="K27" s="5"/>
      <c r="L27" s="9" t="s">
        <v>73</v>
      </c>
      <c r="M27" s="9" t="s">
        <v>73</v>
      </c>
      <c r="N27" s="9" t="s">
        <v>73</v>
      </c>
      <c r="O27" s="9" t="s">
        <v>73</v>
      </c>
      <c r="P27" s="9" t="s">
        <v>73</v>
      </c>
      <c r="Q27" s="9" t="s">
        <v>163</v>
      </c>
      <c r="R27" s="9" t="s">
        <v>75</v>
      </c>
    </row>
    <row r="28" spans="1:18" ht="25" customHeight="1">
      <c r="A28" s="5"/>
      <c r="B28" s="351"/>
      <c r="C28" s="341"/>
      <c r="D28" s="342"/>
      <c r="E28" s="236"/>
      <c r="F28" s="5"/>
      <c r="G28" s="5"/>
      <c r="H28" s="5"/>
      <c r="I28" s="5"/>
      <c r="J28" s="5"/>
      <c r="K28" s="5"/>
      <c r="L28" s="9" t="s">
        <v>73</v>
      </c>
      <c r="M28" s="9" t="s">
        <v>73</v>
      </c>
      <c r="N28" s="9" t="s">
        <v>73</v>
      </c>
      <c r="O28" s="9" t="s">
        <v>73</v>
      </c>
      <c r="P28" s="9" t="s">
        <v>73</v>
      </c>
      <c r="Q28" s="9" t="s">
        <v>163</v>
      </c>
      <c r="R28" s="9" t="s">
        <v>75</v>
      </c>
    </row>
    <row r="29" spans="1:18" ht="25" customHeight="1">
      <c r="A29" s="5"/>
      <c r="B29" s="351"/>
      <c r="C29" s="337" t="s">
        <v>177</v>
      </c>
      <c r="D29" s="338"/>
      <c r="E29" s="234"/>
      <c r="F29" s="5"/>
      <c r="G29" s="5"/>
      <c r="H29" s="5"/>
      <c r="I29" s="5"/>
      <c r="J29" s="5"/>
      <c r="K29" s="5"/>
      <c r="L29" s="9" t="s">
        <v>73</v>
      </c>
      <c r="M29" s="9" t="s">
        <v>73</v>
      </c>
      <c r="N29" s="9" t="s">
        <v>73</v>
      </c>
      <c r="O29" s="9" t="s">
        <v>73</v>
      </c>
      <c r="P29" s="9" t="s">
        <v>73</v>
      </c>
      <c r="Q29" s="9" t="s">
        <v>163</v>
      </c>
      <c r="R29" s="9" t="s">
        <v>75</v>
      </c>
    </row>
    <row r="30" spans="1:18" ht="25" customHeight="1">
      <c r="A30" s="5"/>
      <c r="B30" s="351"/>
      <c r="C30" s="339"/>
      <c r="D30" s="340"/>
      <c r="E30" s="235"/>
      <c r="F30" s="5"/>
      <c r="G30" s="5"/>
      <c r="H30" s="5"/>
      <c r="I30" s="5"/>
      <c r="J30" s="5"/>
      <c r="K30" s="5"/>
      <c r="L30" s="9" t="s">
        <v>73</v>
      </c>
      <c r="M30" s="9" t="s">
        <v>73</v>
      </c>
      <c r="N30" s="9" t="s">
        <v>73</v>
      </c>
      <c r="O30" s="9" t="s">
        <v>73</v>
      </c>
      <c r="P30" s="9" t="s">
        <v>73</v>
      </c>
      <c r="Q30" s="9" t="s">
        <v>163</v>
      </c>
      <c r="R30" s="9" t="s">
        <v>75</v>
      </c>
    </row>
    <row r="31" spans="1:18" ht="25" customHeight="1">
      <c r="A31" s="5"/>
      <c r="B31" s="351"/>
      <c r="C31" s="341"/>
      <c r="D31" s="342"/>
      <c r="E31" s="236"/>
      <c r="F31" s="5"/>
      <c r="G31" s="5"/>
      <c r="H31" s="5"/>
      <c r="I31" s="5"/>
      <c r="J31" s="5"/>
      <c r="K31" s="5"/>
      <c r="L31" s="9" t="s">
        <v>73</v>
      </c>
      <c r="M31" s="9" t="s">
        <v>73</v>
      </c>
      <c r="N31" s="9" t="s">
        <v>73</v>
      </c>
      <c r="O31" s="9" t="s">
        <v>73</v>
      </c>
      <c r="P31" s="9" t="s">
        <v>73</v>
      </c>
      <c r="Q31" s="9" t="s">
        <v>163</v>
      </c>
      <c r="R31" s="9" t="s">
        <v>75</v>
      </c>
    </row>
    <row r="32" spans="1:18" ht="25" customHeight="1">
      <c r="A32" s="5"/>
      <c r="B32" s="351"/>
      <c r="C32" s="337" t="s">
        <v>179</v>
      </c>
      <c r="D32" s="338"/>
      <c r="E32" s="234"/>
      <c r="F32" s="5"/>
      <c r="G32" s="5"/>
      <c r="H32" s="5"/>
      <c r="I32" s="5"/>
      <c r="J32" s="5"/>
      <c r="K32" s="5"/>
      <c r="L32" s="9" t="s">
        <v>73</v>
      </c>
      <c r="M32" s="9" t="s">
        <v>73</v>
      </c>
      <c r="N32" s="9" t="s">
        <v>73</v>
      </c>
      <c r="O32" s="9" t="s">
        <v>73</v>
      </c>
      <c r="P32" s="9" t="s">
        <v>73</v>
      </c>
      <c r="Q32" s="9" t="s">
        <v>163</v>
      </c>
      <c r="R32" s="9" t="s">
        <v>75</v>
      </c>
    </row>
    <row r="33" spans="1:18" ht="25" customHeight="1">
      <c r="A33" s="5"/>
      <c r="B33" s="351"/>
      <c r="C33" s="339"/>
      <c r="D33" s="340"/>
      <c r="E33" s="235"/>
      <c r="F33" s="5"/>
      <c r="G33" s="5"/>
      <c r="H33" s="5"/>
      <c r="I33" s="5"/>
      <c r="J33" s="5"/>
      <c r="K33" s="5"/>
      <c r="L33" s="9" t="s">
        <v>73</v>
      </c>
      <c r="M33" s="9" t="s">
        <v>73</v>
      </c>
      <c r="N33" s="9" t="s">
        <v>73</v>
      </c>
      <c r="O33" s="9" t="s">
        <v>73</v>
      </c>
      <c r="P33" s="9" t="s">
        <v>73</v>
      </c>
      <c r="Q33" s="9" t="s">
        <v>163</v>
      </c>
      <c r="R33" s="9" t="s">
        <v>75</v>
      </c>
    </row>
    <row r="34" spans="1:18" ht="25" customHeight="1">
      <c r="A34" s="5"/>
      <c r="B34" s="351"/>
      <c r="C34" s="341"/>
      <c r="D34" s="342"/>
      <c r="E34" s="236"/>
      <c r="F34" s="5"/>
      <c r="G34" s="5"/>
      <c r="H34" s="5"/>
      <c r="I34" s="5"/>
      <c r="J34" s="5"/>
      <c r="K34" s="5"/>
      <c r="L34" s="9" t="s">
        <v>73</v>
      </c>
      <c r="M34" s="9" t="s">
        <v>73</v>
      </c>
      <c r="N34" s="9" t="s">
        <v>73</v>
      </c>
      <c r="O34" s="9" t="s">
        <v>73</v>
      </c>
      <c r="P34" s="9" t="s">
        <v>73</v>
      </c>
      <c r="Q34" s="9" t="s">
        <v>163</v>
      </c>
      <c r="R34" s="9" t="s">
        <v>75</v>
      </c>
    </row>
    <row r="35" spans="1:18" ht="25" customHeight="1">
      <c r="A35" s="5"/>
      <c r="B35" s="351"/>
      <c r="C35" s="337" t="s">
        <v>181</v>
      </c>
      <c r="D35" s="338"/>
      <c r="E35" s="234"/>
      <c r="F35" s="5"/>
      <c r="G35" s="5"/>
      <c r="H35" s="5"/>
      <c r="I35" s="5"/>
      <c r="J35" s="5"/>
      <c r="K35" s="5"/>
      <c r="L35" s="9" t="s">
        <v>73</v>
      </c>
      <c r="M35" s="9" t="s">
        <v>73</v>
      </c>
      <c r="N35" s="9" t="s">
        <v>73</v>
      </c>
      <c r="O35" s="9" t="s">
        <v>73</v>
      </c>
      <c r="P35" s="9" t="s">
        <v>73</v>
      </c>
      <c r="Q35" s="9" t="s">
        <v>163</v>
      </c>
      <c r="R35" s="9" t="s">
        <v>75</v>
      </c>
    </row>
    <row r="36" spans="1:18" ht="25" customHeight="1">
      <c r="A36" s="5"/>
      <c r="B36" s="351"/>
      <c r="C36" s="339"/>
      <c r="D36" s="340"/>
      <c r="E36" s="235"/>
      <c r="F36" s="5"/>
      <c r="G36" s="5"/>
      <c r="H36" s="5"/>
      <c r="I36" s="5"/>
      <c r="J36" s="5"/>
      <c r="K36" s="5"/>
      <c r="L36" s="9" t="s">
        <v>73</v>
      </c>
      <c r="M36" s="9" t="s">
        <v>73</v>
      </c>
      <c r="N36" s="9" t="s">
        <v>73</v>
      </c>
      <c r="O36" s="9" t="s">
        <v>73</v>
      </c>
      <c r="P36" s="9" t="s">
        <v>73</v>
      </c>
      <c r="Q36" s="9" t="s">
        <v>163</v>
      </c>
      <c r="R36" s="9" t="s">
        <v>75</v>
      </c>
    </row>
    <row r="37" spans="1:18" ht="25" customHeight="1">
      <c r="A37" s="5"/>
      <c r="B37" s="351"/>
      <c r="C37" s="341"/>
      <c r="D37" s="342"/>
      <c r="E37" s="236"/>
      <c r="F37" s="5"/>
      <c r="G37" s="5"/>
      <c r="H37" s="5"/>
      <c r="I37" s="5"/>
      <c r="J37" s="5"/>
      <c r="K37" s="5"/>
      <c r="L37" s="9" t="s">
        <v>73</v>
      </c>
      <c r="M37" s="9" t="s">
        <v>73</v>
      </c>
      <c r="N37" s="9" t="s">
        <v>73</v>
      </c>
      <c r="O37" s="9" t="s">
        <v>73</v>
      </c>
      <c r="P37" s="9" t="s">
        <v>73</v>
      </c>
      <c r="Q37" s="9" t="s">
        <v>163</v>
      </c>
      <c r="R37" s="9" t="s">
        <v>75</v>
      </c>
    </row>
    <row r="38" spans="1:18" ht="25" customHeight="1">
      <c r="A38" s="5"/>
      <c r="B38" s="351"/>
      <c r="C38" s="337" t="s">
        <v>183</v>
      </c>
      <c r="D38" s="338"/>
      <c r="E38" s="234"/>
      <c r="F38" s="5"/>
      <c r="G38" s="5"/>
      <c r="H38" s="5"/>
      <c r="I38" s="5"/>
      <c r="J38" s="5"/>
      <c r="K38" s="5"/>
      <c r="L38" s="9" t="s">
        <v>73</v>
      </c>
      <c r="M38" s="9" t="s">
        <v>73</v>
      </c>
      <c r="N38" s="9" t="s">
        <v>115</v>
      </c>
      <c r="O38" s="9" t="s">
        <v>115</v>
      </c>
      <c r="P38" s="9" t="s">
        <v>75</v>
      </c>
      <c r="Q38" s="9" t="s">
        <v>163</v>
      </c>
      <c r="R38" s="9" t="s">
        <v>75</v>
      </c>
    </row>
    <row r="39" spans="1:18" ht="25" customHeight="1">
      <c r="A39" s="5"/>
      <c r="B39" s="351"/>
      <c r="C39" s="339"/>
      <c r="D39" s="340"/>
      <c r="E39" s="235"/>
      <c r="F39" s="5"/>
      <c r="G39" s="5"/>
      <c r="H39" s="5"/>
      <c r="I39" s="5"/>
      <c r="J39" s="5"/>
      <c r="K39" s="5"/>
      <c r="L39" s="9" t="s">
        <v>73</v>
      </c>
      <c r="M39" s="9" t="s">
        <v>73</v>
      </c>
      <c r="N39" s="9" t="s">
        <v>115</v>
      </c>
      <c r="O39" s="9" t="s">
        <v>115</v>
      </c>
      <c r="P39" s="9" t="s">
        <v>75</v>
      </c>
      <c r="Q39" s="9" t="s">
        <v>163</v>
      </c>
      <c r="R39" s="9" t="s">
        <v>75</v>
      </c>
    </row>
    <row r="40" spans="1:18" ht="25" customHeight="1">
      <c r="A40" s="5"/>
      <c r="B40" s="351"/>
      <c r="C40" s="341"/>
      <c r="D40" s="342"/>
      <c r="E40" s="236"/>
      <c r="F40" s="5"/>
      <c r="G40" s="5"/>
      <c r="H40" s="5"/>
      <c r="I40" s="5"/>
      <c r="J40" s="5"/>
      <c r="K40" s="5"/>
      <c r="L40" s="9" t="s">
        <v>73</v>
      </c>
      <c r="M40" s="9" t="s">
        <v>73</v>
      </c>
      <c r="N40" s="9" t="s">
        <v>115</v>
      </c>
      <c r="O40" s="9" t="s">
        <v>115</v>
      </c>
      <c r="P40" s="9" t="s">
        <v>75</v>
      </c>
      <c r="Q40" s="9" t="s">
        <v>163</v>
      </c>
      <c r="R40" s="9" t="s">
        <v>75</v>
      </c>
    </row>
    <row r="41" spans="1:18" ht="25" customHeight="1">
      <c r="A41" s="5"/>
      <c r="B41" s="351"/>
      <c r="C41" s="337" t="s">
        <v>186</v>
      </c>
      <c r="D41" s="338"/>
      <c r="E41" s="234"/>
      <c r="F41" s="5"/>
      <c r="G41" s="5"/>
      <c r="H41" s="5"/>
      <c r="I41" s="5"/>
      <c r="J41" s="5"/>
      <c r="K41" s="5"/>
      <c r="L41" s="9" t="s">
        <v>115</v>
      </c>
      <c r="M41" s="9" t="s">
        <v>73</v>
      </c>
      <c r="N41" s="9" t="s">
        <v>115</v>
      </c>
      <c r="O41" s="9" t="s">
        <v>75</v>
      </c>
      <c r="P41" s="9" t="s">
        <v>75</v>
      </c>
      <c r="Q41" s="9" t="s">
        <v>163</v>
      </c>
      <c r="R41" s="9" t="s">
        <v>75</v>
      </c>
    </row>
    <row r="42" spans="1:18" ht="25" customHeight="1">
      <c r="A42" s="5"/>
      <c r="B42" s="351"/>
      <c r="C42" s="339"/>
      <c r="D42" s="340"/>
      <c r="E42" s="235"/>
      <c r="F42" s="5"/>
      <c r="G42" s="5"/>
      <c r="H42" s="5"/>
      <c r="I42" s="5"/>
      <c r="J42" s="5"/>
      <c r="K42" s="5"/>
      <c r="L42" s="9" t="s">
        <v>115</v>
      </c>
      <c r="M42" s="9" t="s">
        <v>73</v>
      </c>
      <c r="N42" s="9" t="s">
        <v>115</v>
      </c>
      <c r="O42" s="9" t="s">
        <v>75</v>
      </c>
      <c r="P42" s="9" t="s">
        <v>75</v>
      </c>
      <c r="Q42" s="9" t="s">
        <v>163</v>
      </c>
      <c r="R42" s="9" t="s">
        <v>75</v>
      </c>
    </row>
    <row r="43" spans="1:18" ht="25" customHeight="1">
      <c r="A43" s="5"/>
      <c r="B43" s="351"/>
      <c r="C43" s="341"/>
      <c r="D43" s="342"/>
      <c r="E43" s="236"/>
      <c r="F43" s="5"/>
      <c r="G43" s="5"/>
      <c r="H43" s="5"/>
      <c r="I43" s="5"/>
      <c r="J43" s="5"/>
      <c r="K43" s="5"/>
      <c r="L43" s="9" t="s">
        <v>115</v>
      </c>
      <c r="M43" s="9" t="s">
        <v>73</v>
      </c>
      <c r="N43" s="9" t="s">
        <v>115</v>
      </c>
      <c r="O43" s="9" t="s">
        <v>75</v>
      </c>
      <c r="P43" s="9" t="s">
        <v>75</v>
      </c>
      <c r="Q43" s="9" t="s">
        <v>163</v>
      </c>
      <c r="R43" s="9" t="s">
        <v>75</v>
      </c>
    </row>
    <row r="44" spans="1:18" ht="25" customHeight="1">
      <c r="A44" s="5"/>
      <c r="B44" s="351"/>
      <c r="C44" s="337" t="s">
        <v>188</v>
      </c>
      <c r="D44" s="338"/>
      <c r="E44" s="234"/>
      <c r="F44" s="5"/>
      <c r="G44" s="5"/>
      <c r="H44" s="5"/>
      <c r="I44" s="5"/>
      <c r="J44" s="5"/>
      <c r="K44" s="5"/>
      <c r="L44" s="9" t="s">
        <v>115</v>
      </c>
      <c r="M44" s="9" t="s">
        <v>75</v>
      </c>
      <c r="N44" s="9" t="s">
        <v>73</v>
      </c>
      <c r="O44" s="9" t="s">
        <v>75</v>
      </c>
      <c r="P44" s="9" t="s">
        <v>75</v>
      </c>
      <c r="Q44" s="9" t="s">
        <v>163</v>
      </c>
      <c r="R44" s="9" t="s">
        <v>75</v>
      </c>
    </row>
    <row r="45" spans="1:18" ht="25" customHeight="1">
      <c r="A45" s="5"/>
      <c r="B45" s="351"/>
      <c r="C45" s="339"/>
      <c r="D45" s="340"/>
      <c r="E45" s="235"/>
      <c r="F45" s="5"/>
      <c r="G45" s="5"/>
      <c r="H45" s="5"/>
      <c r="I45" s="5"/>
      <c r="J45" s="5"/>
      <c r="K45" s="5"/>
      <c r="L45" s="9" t="s">
        <v>115</v>
      </c>
      <c r="M45" s="9" t="s">
        <v>75</v>
      </c>
      <c r="N45" s="9" t="s">
        <v>73</v>
      </c>
      <c r="O45" s="9" t="s">
        <v>75</v>
      </c>
      <c r="P45" s="9" t="s">
        <v>75</v>
      </c>
      <c r="Q45" s="9" t="s">
        <v>163</v>
      </c>
      <c r="R45" s="9" t="s">
        <v>75</v>
      </c>
    </row>
    <row r="46" spans="1:18" ht="25" customHeight="1">
      <c r="A46" s="5"/>
      <c r="B46" s="351"/>
      <c r="C46" s="341"/>
      <c r="D46" s="342"/>
      <c r="E46" s="236"/>
      <c r="F46" s="5"/>
      <c r="G46" s="5"/>
      <c r="H46" s="5"/>
      <c r="I46" s="5"/>
      <c r="J46" s="5"/>
      <c r="K46" s="5"/>
      <c r="L46" s="9" t="s">
        <v>115</v>
      </c>
      <c r="M46" s="9" t="s">
        <v>75</v>
      </c>
      <c r="N46" s="9" t="s">
        <v>73</v>
      </c>
      <c r="O46" s="9" t="s">
        <v>75</v>
      </c>
      <c r="P46" s="9" t="s">
        <v>75</v>
      </c>
      <c r="Q46" s="9" t="s">
        <v>163</v>
      </c>
      <c r="R46" s="9" t="s">
        <v>75</v>
      </c>
    </row>
    <row r="47" spans="1:18" ht="25" customHeight="1">
      <c r="A47" s="5"/>
      <c r="B47" s="351"/>
      <c r="C47" s="337" t="s">
        <v>190</v>
      </c>
      <c r="D47" s="338"/>
      <c r="E47" s="234"/>
      <c r="F47" s="5"/>
      <c r="G47" s="5"/>
      <c r="H47" s="5"/>
      <c r="I47" s="5"/>
      <c r="J47" s="5"/>
      <c r="K47" s="5"/>
      <c r="L47" s="9" t="s">
        <v>115</v>
      </c>
      <c r="M47" s="9" t="s">
        <v>75</v>
      </c>
      <c r="N47" s="9" t="s">
        <v>75</v>
      </c>
      <c r="O47" s="9" t="s">
        <v>73</v>
      </c>
      <c r="P47" s="9" t="s">
        <v>73</v>
      </c>
      <c r="Q47" s="9" t="s">
        <v>163</v>
      </c>
      <c r="R47" s="9" t="s">
        <v>75</v>
      </c>
    </row>
    <row r="48" spans="1:18" ht="25" customHeight="1">
      <c r="A48" s="5"/>
      <c r="B48" s="351"/>
      <c r="C48" s="339"/>
      <c r="D48" s="340"/>
      <c r="E48" s="235"/>
      <c r="F48" s="5"/>
      <c r="G48" s="5"/>
      <c r="H48" s="5"/>
      <c r="I48" s="5"/>
      <c r="J48" s="5"/>
      <c r="K48" s="5"/>
      <c r="L48" s="9" t="s">
        <v>115</v>
      </c>
      <c r="M48" s="9" t="s">
        <v>75</v>
      </c>
      <c r="N48" s="9" t="s">
        <v>75</v>
      </c>
      <c r="O48" s="9" t="s">
        <v>73</v>
      </c>
      <c r="P48" s="9" t="s">
        <v>73</v>
      </c>
      <c r="Q48" s="9" t="s">
        <v>163</v>
      </c>
      <c r="R48" s="9" t="s">
        <v>75</v>
      </c>
    </row>
    <row r="49" spans="1:18" ht="25" customHeight="1">
      <c r="A49" s="5"/>
      <c r="B49" s="351"/>
      <c r="C49" s="341"/>
      <c r="D49" s="342"/>
      <c r="E49" s="235"/>
      <c r="F49" s="5"/>
      <c r="G49" s="5"/>
      <c r="H49" s="5"/>
      <c r="I49" s="5"/>
      <c r="J49" s="5"/>
      <c r="K49" s="5"/>
      <c r="L49" s="9" t="s">
        <v>115</v>
      </c>
      <c r="M49" s="9" t="s">
        <v>75</v>
      </c>
      <c r="N49" s="9" t="s">
        <v>75</v>
      </c>
      <c r="O49" s="9" t="s">
        <v>73</v>
      </c>
      <c r="P49" s="9" t="s">
        <v>73</v>
      </c>
      <c r="Q49" s="9" t="s">
        <v>163</v>
      </c>
      <c r="R49" s="9" t="s">
        <v>75</v>
      </c>
    </row>
    <row r="50" spans="1:18" ht="25" customHeight="1">
      <c r="A50" s="5"/>
      <c r="B50" s="351"/>
      <c r="C50" s="343" t="s">
        <v>298</v>
      </c>
      <c r="D50" s="338"/>
      <c r="E50" s="234"/>
      <c r="F50" s="5"/>
      <c r="G50" s="5"/>
      <c r="H50" s="5"/>
      <c r="I50" s="5"/>
      <c r="J50" s="5"/>
      <c r="K50" s="5"/>
      <c r="L50" s="9" t="s">
        <v>73</v>
      </c>
      <c r="M50" s="9" t="s">
        <v>73</v>
      </c>
      <c r="N50" s="9" t="s">
        <v>73</v>
      </c>
      <c r="O50" s="9" t="s">
        <v>73</v>
      </c>
      <c r="P50" s="9" t="s">
        <v>73</v>
      </c>
      <c r="Q50" s="9" t="s">
        <v>163</v>
      </c>
      <c r="R50" s="9" t="s">
        <v>75</v>
      </c>
    </row>
    <row r="51" spans="1:18" ht="25" customHeight="1">
      <c r="A51" s="5"/>
      <c r="B51" s="351"/>
      <c r="C51" s="339"/>
      <c r="D51" s="340"/>
      <c r="E51" s="235"/>
      <c r="F51" s="5"/>
      <c r="G51" s="5"/>
      <c r="H51" s="5"/>
      <c r="I51" s="5"/>
      <c r="J51" s="5"/>
      <c r="K51" s="5"/>
      <c r="L51" s="9" t="s">
        <v>73</v>
      </c>
      <c r="M51" s="9" t="s">
        <v>73</v>
      </c>
      <c r="N51" s="9" t="s">
        <v>73</v>
      </c>
      <c r="O51" s="9" t="s">
        <v>73</v>
      </c>
      <c r="P51" s="9" t="s">
        <v>73</v>
      </c>
      <c r="Q51" s="9" t="s">
        <v>163</v>
      </c>
      <c r="R51" s="9" t="s">
        <v>75</v>
      </c>
    </row>
    <row r="52" spans="1:18" ht="25" customHeight="1">
      <c r="A52" s="5"/>
      <c r="B52" s="351"/>
      <c r="C52" s="341"/>
      <c r="D52" s="342"/>
      <c r="E52" s="236"/>
      <c r="F52" s="5"/>
      <c r="G52" s="5"/>
      <c r="H52" s="5"/>
      <c r="I52" s="5"/>
      <c r="J52" s="5"/>
      <c r="K52" s="5"/>
      <c r="L52" s="9" t="s">
        <v>73</v>
      </c>
      <c r="M52" s="9" t="s">
        <v>73</v>
      </c>
      <c r="N52" s="9" t="s">
        <v>73</v>
      </c>
      <c r="O52" s="9" t="s">
        <v>73</v>
      </c>
      <c r="P52" s="9" t="s">
        <v>73</v>
      </c>
      <c r="Q52" s="9" t="s">
        <v>163</v>
      </c>
      <c r="R52" s="9" t="s">
        <v>75</v>
      </c>
    </row>
    <row r="53" spans="1:18" ht="25" customHeight="1">
      <c r="A53" s="5"/>
      <c r="B53" s="351"/>
      <c r="C53" s="337" t="s">
        <v>194</v>
      </c>
      <c r="D53" s="338"/>
      <c r="E53" s="234"/>
      <c r="F53" s="5"/>
      <c r="G53" s="5"/>
      <c r="H53" s="5"/>
      <c r="I53" s="5"/>
      <c r="J53" s="5"/>
      <c r="K53" s="5"/>
      <c r="L53" s="9" t="s">
        <v>73</v>
      </c>
      <c r="M53" s="9" t="s">
        <v>73</v>
      </c>
      <c r="N53" s="9" t="s">
        <v>73</v>
      </c>
      <c r="O53" s="9" t="s">
        <v>73</v>
      </c>
      <c r="P53" s="9" t="s">
        <v>73</v>
      </c>
      <c r="Q53" s="9" t="s">
        <v>163</v>
      </c>
      <c r="R53" s="9" t="s">
        <v>75</v>
      </c>
    </row>
    <row r="54" spans="1:18" ht="25" customHeight="1">
      <c r="A54" s="5"/>
      <c r="B54" s="351"/>
      <c r="C54" s="339"/>
      <c r="D54" s="340"/>
      <c r="E54" s="243"/>
      <c r="F54" s="5"/>
      <c r="G54" s="5"/>
      <c r="H54" s="5"/>
      <c r="I54" s="5"/>
      <c r="J54" s="5"/>
      <c r="K54" s="5"/>
      <c r="L54" s="9" t="s">
        <v>73</v>
      </c>
      <c r="M54" s="9" t="s">
        <v>73</v>
      </c>
      <c r="N54" s="9" t="s">
        <v>73</v>
      </c>
      <c r="O54" s="9" t="s">
        <v>73</v>
      </c>
      <c r="P54" s="9" t="s">
        <v>73</v>
      </c>
      <c r="Q54" s="9" t="s">
        <v>163</v>
      </c>
      <c r="R54" s="9" t="s">
        <v>75</v>
      </c>
    </row>
    <row r="55" spans="1:18" ht="25" customHeight="1">
      <c r="A55" s="5"/>
      <c r="B55" s="351"/>
      <c r="C55" s="339"/>
      <c r="D55" s="340"/>
      <c r="E55" s="243"/>
      <c r="F55" s="5"/>
      <c r="G55" s="5"/>
      <c r="H55" s="5"/>
      <c r="I55" s="5"/>
      <c r="J55" s="5"/>
      <c r="K55" s="5"/>
      <c r="L55" s="9" t="s">
        <v>73</v>
      </c>
      <c r="M55" s="9" t="s">
        <v>73</v>
      </c>
      <c r="N55" s="9" t="s">
        <v>73</v>
      </c>
      <c r="O55" s="9" t="s">
        <v>73</v>
      </c>
      <c r="P55" s="9" t="s">
        <v>73</v>
      </c>
      <c r="Q55" s="9" t="s">
        <v>163</v>
      </c>
      <c r="R55" s="9" t="s">
        <v>75</v>
      </c>
    </row>
    <row r="56" spans="1:18" ht="25" customHeight="1">
      <c r="A56" s="5"/>
      <c r="B56" s="351"/>
      <c r="C56" s="339"/>
      <c r="D56" s="340"/>
      <c r="E56" s="237"/>
      <c r="F56" s="5"/>
      <c r="G56" s="5"/>
      <c r="H56" s="5"/>
      <c r="I56" s="5"/>
      <c r="J56" s="5"/>
      <c r="K56" s="5"/>
      <c r="L56" s="9" t="s">
        <v>73</v>
      </c>
      <c r="M56" s="9" t="s">
        <v>73</v>
      </c>
      <c r="N56" s="9" t="s">
        <v>73</v>
      </c>
      <c r="O56" s="9" t="s">
        <v>73</v>
      </c>
      <c r="P56" s="9" t="s">
        <v>73</v>
      </c>
      <c r="Q56" s="9" t="s">
        <v>163</v>
      </c>
      <c r="R56" s="9" t="s">
        <v>75</v>
      </c>
    </row>
    <row r="57" spans="1:18" ht="25" customHeight="1">
      <c r="A57" s="5"/>
      <c r="B57" s="352"/>
      <c r="C57" s="341"/>
      <c r="D57" s="342"/>
      <c r="E57" s="236"/>
      <c r="F57" s="5"/>
      <c r="G57" s="5"/>
      <c r="H57" s="5"/>
      <c r="I57" s="5"/>
      <c r="J57" s="5"/>
      <c r="K57" s="5"/>
      <c r="L57" s="9" t="s">
        <v>73</v>
      </c>
      <c r="M57" s="9" t="s">
        <v>73</v>
      </c>
      <c r="N57" s="9" t="s">
        <v>73</v>
      </c>
      <c r="O57" s="9" t="s">
        <v>73</v>
      </c>
      <c r="P57" s="9" t="s">
        <v>73</v>
      </c>
      <c r="Q57" s="9" t="s">
        <v>163</v>
      </c>
      <c r="R57" s="9" t="s">
        <v>75</v>
      </c>
    </row>
    <row r="58" spans="1:18" ht="25" customHeight="1">
      <c r="A58" s="5"/>
      <c r="B58" s="5"/>
      <c r="C58" s="5"/>
      <c r="D58" s="5"/>
      <c r="E58" s="5"/>
      <c r="F58" s="5"/>
      <c r="G58" s="5"/>
      <c r="H58" s="5"/>
      <c r="I58" s="5"/>
      <c r="J58" s="5"/>
      <c r="K58" s="5"/>
      <c r="L58" s="9" t="s">
        <v>75</v>
      </c>
      <c r="M58" s="9" t="s">
        <v>75</v>
      </c>
      <c r="N58" s="9" t="s">
        <v>75</v>
      </c>
      <c r="O58" s="9" t="s">
        <v>75</v>
      </c>
      <c r="P58" s="9" t="s">
        <v>75</v>
      </c>
      <c r="Q58" s="9" t="s">
        <v>75</v>
      </c>
      <c r="R58" s="9" t="s">
        <v>75</v>
      </c>
    </row>
    <row r="59" spans="1:18" ht="50" customHeight="1">
      <c r="A59" s="5"/>
      <c r="B59" s="39"/>
      <c r="C59" s="238"/>
      <c r="D59" s="40"/>
      <c r="E59" s="17" t="s">
        <v>196</v>
      </c>
      <c r="F59" s="33" t="s">
        <v>197</v>
      </c>
      <c r="G59" s="5"/>
      <c r="H59" s="5"/>
      <c r="I59" s="5"/>
      <c r="J59" s="5"/>
      <c r="K59" s="5"/>
      <c r="L59" s="9" t="s">
        <v>75</v>
      </c>
      <c r="M59" s="9" t="s">
        <v>75</v>
      </c>
      <c r="N59" s="9" t="s">
        <v>75</v>
      </c>
      <c r="O59" s="9" t="s">
        <v>75</v>
      </c>
      <c r="P59" s="9" t="s">
        <v>75</v>
      </c>
      <c r="Q59" s="9" t="s">
        <v>75</v>
      </c>
      <c r="R59" s="9" t="s">
        <v>75</v>
      </c>
    </row>
    <row r="60" spans="1:18" ht="25" customHeight="1">
      <c r="A60" s="5"/>
      <c r="B60" s="353" t="s">
        <v>198</v>
      </c>
      <c r="C60" s="329" t="s">
        <v>199</v>
      </c>
      <c r="D60" s="336"/>
      <c r="E60" s="79"/>
      <c r="F60" s="79"/>
      <c r="G60" s="5"/>
      <c r="H60" s="5"/>
      <c r="I60" s="5"/>
      <c r="J60" s="5"/>
      <c r="K60" s="5"/>
      <c r="L60" s="9" t="s">
        <v>73</v>
      </c>
      <c r="M60" s="9" t="s">
        <v>73</v>
      </c>
      <c r="N60" s="9" t="s">
        <v>73</v>
      </c>
      <c r="O60" s="9" t="s">
        <v>73</v>
      </c>
      <c r="P60" s="9" t="s">
        <v>73</v>
      </c>
      <c r="Q60" s="9" t="s">
        <v>163</v>
      </c>
      <c r="R60" s="9" t="s">
        <v>201</v>
      </c>
    </row>
    <row r="61" spans="1:18" ht="25" customHeight="1">
      <c r="A61" s="5"/>
      <c r="B61" s="354"/>
      <c r="C61" s="329" t="s">
        <v>202</v>
      </c>
      <c r="D61" s="336"/>
      <c r="E61" s="79"/>
      <c r="F61" s="79"/>
      <c r="G61" s="5"/>
      <c r="H61" s="5"/>
      <c r="I61" s="5"/>
      <c r="J61" s="5"/>
      <c r="K61" s="5"/>
      <c r="L61" s="9" t="s">
        <v>73</v>
      </c>
      <c r="M61" s="9" t="s">
        <v>73</v>
      </c>
      <c r="N61" s="9" t="s">
        <v>73</v>
      </c>
      <c r="O61" s="9" t="s">
        <v>73</v>
      </c>
      <c r="P61" s="9" t="s">
        <v>73</v>
      </c>
      <c r="Q61" s="9" t="s">
        <v>163</v>
      </c>
      <c r="R61" s="9" t="s">
        <v>201</v>
      </c>
    </row>
    <row r="62" spans="1:18" ht="25" customHeight="1">
      <c r="A62" s="5"/>
      <c r="B62" s="354"/>
      <c r="C62" s="329" t="s">
        <v>204</v>
      </c>
      <c r="D62" s="336"/>
      <c r="E62" s="79"/>
      <c r="F62" s="79"/>
      <c r="G62" s="5"/>
      <c r="H62" s="5"/>
      <c r="I62" s="5"/>
      <c r="J62" s="5"/>
      <c r="K62" s="5"/>
      <c r="L62" s="9" t="s">
        <v>73</v>
      </c>
      <c r="M62" s="9" t="s">
        <v>73</v>
      </c>
      <c r="N62" s="9" t="s">
        <v>73</v>
      </c>
      <c r="O62" s="9" t="s">
        <v>73</v>
      </c>
      <c r="P62" s="9" t="s">
        <v>73</v>
      </c>
      <c r="Q62" s="9" t="s">
        <v>163</v>
      </c>
      <c r="R62" s="9" t="s">
        <v>201</v>
      </c>
    </row>
    <row r="63" spans="1:18" ht="25" customHeight="1">
      <c r="A63" s="5"/>
      <c r="B63" s="354"/>
      <c r="C63" s="329" t="s">
        <v>206</v>
      </c>
      <c r="D63" s="336"/>
      <c r="E63" s="79"/>
      <c r="F63" s="79"/>
      <c r="G63" s="5"/>
      <c r="H63" s="5"/>
      <c r="I63" s="5"/>
      <c r="J63" s="5"/>
      <c r="K63" s="5"/>
      <c r="L63" s="9" t="s">
        <v>73</v>
      </c>
      <c r="M63" s="9" t="s">
        <v>73</v>
      </c>
      <c r="N63" s="9" t="s">
        <v>73</v>
      </c>
      <c r="O63" s="9" t="s">
        <v>73</v>
      </c>
      <c r="P63" s="9" t="s">
        <v>73</v>
      </c>
      <c r="Q63" s="9" t="s">
        <v>163</v>
      </c>
      <c r="R63" s="9" t="s">
        <v>201</v>
      </c>
    </row>
    <row r="64" spans="1:18" ht="25" customHeight="1">
      <c r="A64" s="5"/>
      <c r="B64" s="354"/>
      <c r="C64" s="329" t="s">
        <v>207</v>
      </c>
      <c r="D64" s="336"/>
      <c r="E64" s="79"/>
      <c r="F64" s="79"/>
      <c r="G64" s="5"/>
      <c r="H64" s="5"/>
      <c r="I64" s="5"/>
      <c r="J64" s="5"/>
      <c r="K64" s="5"/>
      <c r="L64" s="9" t="s">
        <v>73</v>
      </c>
      <c r="M64" s="9" t="s">
        <v>73</v>
      </c>
      <c r="N64" s="9" t="s">
        <v>73</v>
      </c>
      <c r="O64" s="9" t="s">
        <v>73</v>
      </c>
      <c r="P64" s="9" t="s">
        <v>73</v>
      </c>
      <c r="Q64" s="9" t="s">
        <v>163</v>
      </c>
      <c r="R64" s="9" t="s">
        <v>201</v>
      </c>
    </row>
    <row r="65" spans="1:18" ht="25" customHeight="1">
      <c r="A65" s="5"/>
      <c r="B65" s="354"/>
      <c r="C65" s="329" t="s">
        <v>208</v>
      </c>
      <c r="D65" s="336"/>
      <c r="E65" s="79"/>
      <c r="F65" s="79"/>
      <c r="G65" s="5"/>
      <c r="H65" s="5"/>
      <c r="I65" s="5"/>
      <c r="J65" s="5"/>
      <c r="K65" s="5"/>
      <c r="L65" s="9" t="s">
        <v>73</v>
      </c>
      <c r="M65" s="9" t="s">
        <v>73</v>
      </c>
      <c r="N65" s="9" t="s">
        <v>73</v>
      </c>
      <c r="O65" s="9" t="s">
        <v>73</v>
      </c>
      <c r="P65" s="9" t="s">
        <v>73</v>
      </c>
      <c r="Q65" s="9" t="s">
        <v>163</v>
      </c>
      <c r="R65" s="9" t="s">
        <v>201</v>
      </c>
    </row>
    <row r="66" spans="1:18" ht="25" customHeight="1">
      <c r="A66" s="5"/>
      <c r="B66" s="354"/>
      <c r="C66" s="329" t="s">
        <v>209</v>
      </c>
      <c r="D66" s="336"/>
      <c r="E66" s="79"/>
      <c r="F66" s="79"/>
      <c r="G66" s="5"/>
      <c r="H66" s="5"/>
      <c r="I66" s="5"/>
      <c r="J66" s="5"/>
      <c r="K66" s="5"/>
      <c r="L66" s="9" t="s">
        <v>73</v>
      </c>
      <c r="M66" s="9" t="s">
        <v>73</v>
      </c>
      <c r="N66" s="9" t="s">
        <v>73</v>
      </c>
      <c r="O66" s="9" t="s">
        <v>73</v>
      </c>
      <c r="P66" s="9" t="s">
        <v>73</v>
      </c>
      <c r="Q66" s="9" t="s">
        <v>163</v>
      </c>
      <c r="R66" s="9" t="s">
        <v>201</v>
      </c>
    </row>
    <row r="67" spans="1:18" ht="25" customHeight="1">
      <c r="A67" s="5"/>
      <c r="B67" s="354"/>
      <c r="C67" s="329" t="s">
        <v>210</v>
      </c>
      <c r="D67" s="336"/>
      <c r="E67" s="79"/>
      <c r="F67" s="79"/>
      <c r="G67" s="5"/>
      <c r="H67" s="5"/>
      <c r="I67" s="5"/>
      <c r="J67" s="5"/>
      <c r="K67" s="5"/>
      <c r="L67" s="9" t="s">
        <v>73</v>
      </c>
      <c r="M67" s="9" t="s">
        <v>73</v>
      </c>
      <c r="N67" s="9" t="s">
        <v>73</v>
      </c>
      <c r="O67" s="9" t="s">
        <v>73</v>
      </c>
      <c r="P67" s="9" t="s">
        <v>73</v>
      </c>
      <c r="Q67" s="9" t="s">
        <v>163</v>
      </c>
      <c r="R67" s="9" t="s">
        <v>201</v>
      </c>
    </row>
    <row r="68" spans="1:18" ht="25" customHeight="1">
      <c r="A68" s="5"/>
      <c r="B68" s="354"/>
      <c r="C68" s="329" t="s">
        <v>211</v>
      </c>
      <c r="D68" s="336"/>
      <c r="E68" s="79"/>
      <c r="F68" s="79"/>
      <c r="G68" s="5"/>
      <c r="H68" s="5"/>
      <c r="I68" s="5"/>
      <c r="J68" s="5"/>
      <c r="K68" s="5"/>
      <c r="L68" s="9" t="s">
        <v>73</v>
      </c>
      <c r="M68" s="9" t="s">
        <v>73</v>
      </c>
      <c r="N68" s="9" t="s">
        <v>73</v>
      </c>
      <c r="O68" s="9" t="s">
        <v>73</v>
      </c>
      <c r="P68" s="9" t="s">
        <v>73</v>
      </c>
      <c r="Q68" s="9" t="s">
        <v>163</v>
      </c>
      <c r="R68" s="9" t="s">
        <v>201</v>
      </c>
    </row>
    <row r="69" spans="1:18" ht="25" customHeight="1">
      <c r="A69" s="5"/>
      <c r="B69" s="355"/>
      <c r="C69" s="329" t="s">
        <v>212</v>
      </c>
      <c r="D69" s="336"/>
      <c r="E69" s="79"/>
      <c r="F69" s="79"/>
      <c r="G69" s="5"/>
      <c r="H69" s="5"/>
      <c r="I69" s="5"/>
      <c r="J69" s="5"/>
      <c r="K69" s="5"/>
      <c r="L69" s="9" t="s">
        <v>73</v>
      </c>
      <c r="M69" s="9" t="s">
        <v>73</v>
      </c>
      <c r="N69" s="9" t="s">
        <v>73</v>
      </c>
      <c r="O69" s="9" t="s">
        <v>73</v>
      </c>
      <c r="P69" s="9" t="s">
        <v>73</v>
      </c>
      <c r="Q69" s="9" t="s">
        <v>163</v>
      </c>
      <c r="R69" s="9" t="s">
        <v>201</v>
      </c>
    </row>
    <row r="70" spans="1:18" ht="25" customHeight="1">
      <c r="A70" s="5"/>
      <c r="B70" s="5"/>
      <c r="C70" s="5"/>
      <c r="D70" s="5"/>
      <c r="E70" s="5"/>
      <c r="F70" s="5"/>
      <c r="G70" s="5"/>
      <c r="H70" s="5"/>
      <c r="I70" s="5"/>
      <c r="J70" s="5"/>
      <c r="K70" s="5"/>
      <c r="L70" s="9" t="s">
        <v>75</v>
      </c>
      <c r="M70" s="9" t="s">
        <v>75</v>
      </c>
      <c r="N70" s="9" t="s">
        <v>75</v>
      </c>
      <c r="O70" s="9" t="s">
        <v>75</v>
      </c>
      <c r="P70" s="9" t="s">
        <v>75</v>
      </c>
      <c r="Q70" s="9" t="s">
        <v>75</v>
      </c>
      <c r="R70" s="9" t="s">
        <v>75</v>
      </c>
    </row>
    <row r="71" spans="1:18" ht="51" customHeight="1">
      <c r="A71" s="5"/>
      <c r="B71" s="39"/>
      <c r="C71" s="40"/>
      <c r="D71" s="231" t="s">
        <v>213</v>
      </c>
      <c r="E71" s="17" t="s">
        <v>196</v>
      </c>
      <c r="F71" s="33" t="s">
        <v>214</v>
      </c>
      <c r="G71" s="17" t="s">
        <v>604</v>
      </c>
      <c r="H71" s="33" t="s">
        <v>216</v>
      </c>
      <c r="I71" s="33" t="s">
        <v>217</v>
      </c>
      <c r="J71" s="17" t="s">
        <v>218</v>
      </c>
      <c r="K71" s="5"/>
      <c r="L71" s="9" t="s">
        <v>75</v>
      </c>
      <c r="M71" s="9" t="s">
        <v>75</v>
      </c>
      <c r="N71" s="9" t="s">
        <v>75</v>
      </c>
      <c r="O71" s="9" t="s">
        <v>75</v>
      </c>
      <c r="P71" s="9" t="s">
        <v>75</v>
      </c>
      <c r="Q71" s="9" t="s">
        <v>75</v>
      </c>
      <c r="R71" s="9" t="s">
        <v>75</v>
      </c>
    </row>
    <row r="72" spans="1:18" ht="25" customHeight="1">
      <c r="A72" s="5"/>
      <c r="B72" s="350" t="s">
        <v>219</v>
      </c>
      <c r="C72" s="344" t="s">
        <v>220</v>
      </c>
      <c r="D72" s="234"/>
      <c r="E72" s="234"/>
      <c r="F72" s="260"/>
      <c r="G72" s="234"/>
      <c r="H72" s="261"/>
      <c r="I72" s="262"/>
      <c r="J72" s="200">
        <f t="shared" ref="J72:J133" si="0">IFERROR(H72*I72,"E")</f>
        <v>0</v>
      </c>
      <c r="K72" s="5"/>
      <c r="L72" s="9" t="s">
        <v>73</v>
      </c>
      <c r="M72" s="9" t="s">
        <v>73</v>
      </c>
      <c r="N72" s="9" t="s">
        <v>73</v>
      </c>
      <c r="O72" s="9" t="s">
        <v>73</v>
      </c>
      <c r="P72" s="9" t="s">
        <v>73</v>
      </c>
      <c r="Q72" s="9" t="s">
        <v>163</v>
      </c>
      <c r="R72" s="9" t="s">
        <v>75</v>
      </c>
    </row>
    <row r="73" spans="1:18" ht="25" customHeight="1">
      <c r="A73" s="5"/>
      <c r="B73" s="351"/>
      <c r="C73" s="345"/>
      <c r="D73" s="237"/>
      <c r="E73" s="237"/>
      <c r="F73" s="263"/>
      <c r="G73" s="237"/>
      <c r="H73" s="264"/>
      <c r="I73" s="265"/>
      <c r="J73" s="202">
        <f t="shared" si="0"/>
        <v>0</v>
      </c>
      <c r="K73" s="5"/>
      <c r="L73" s="9" t="s">
        <v>73</v>
      </c>
      <c r="M73" s="9" t="s">
        <v>73</v>
      </c>
      <c r="N73" s="9" t="s">
        <v>73</v>
      </c>
      <c r="O73" s="9" t="s">
        <v>73</v>
      </c>
      <c r="P73" s="9" t="s">
        <v>73</v>
      </c>
      <c r="Q73" s="9" t="s">
        <v>163</v>
      </c>
      <c r="R73" s="9" t="s">
        <v>75</v>
      </c>
    </row>
    <row r="74" spans="1:18" ht="25" customHeight="1">
      <c r="A74" s="5"/>
      <c r="B74" s="351"/>
      <c r="C74" s="346"/>
      <c r="D74" s="236"/>
      <c r="E74" s="236"/>
      <c r="F74" s="266"/>
      <c r="G74" s="236"/>
      <c r="H74" s="267"/>
      <c r="I74" s="268"/>
      <c r="J74" s="204">
        <f t="shared" si="0"/>
        <v>0</v>
      </c>
      <c r="K74" s="5"/>
      <c r="L74" s="9" t="s">
        <v>73</v>
      </c>
      <c r="M74" s="9" t="s">
        <v>73</v>
      </c>
      <c r="N74" s="9" t="s">
        <v>73</v>
      </c>
      <c r="O74" s="9" t="s">
        <v>73</v>
      </c>
      <c r="P74" s="9" t="s">
        <v>73</v>
      </c>
      <c r="Q74" s="9" t="s">
        <v>163</v>
      </c>
      <c r="R74" s="9" t="s">
        <v>75</v>
      </c>
    </row>
    <row r="75" spans="1:18" ht="25" customHeight="1">
      <c r="A75" s="5"/>
      <c r="B75" s="351"/>
      <c r="C75" s="344" t="s">
        <v>225</v>
      </c>
      <c r="D75" s="234"/>
      <c r="E75" s="234"/>
      <c r="F75" s="260"/>
      <c r="G75" s="234"/>
      <c r="H75" s="261"/>
      <c r="I75" s="262"/>
      <c r="J75" s="200">
        <f t="shared" si="0"/>
        <v>0</v>
      </c>
      <c r="K75" s="5"/>
      <c r="L75" s="9" t="s">
        <v>73</v>
      </c>
      <c r="M75" s="9" t="s">
        <v>73</v>
      </c>
      <c r="N75" s="9" t="s">
        <v>73</v>
      </c>
      <c r="O75" s="9" t="s">
        <v>73</v>
      </c>
      <c r="P75" s="9" t="s">
        <v>73</v>
      </c>
      <c r="Q75" s="9" t="s">
        <v>163</v>
      </c>
      <c r="R75" s="9" t="s">
        <v>75</v>
      </c>
    </row>
    <row r="76" spans="1:18" ht="25" customHeight="1">
      <c r="A76" s="5"/>
      <c r="B76" s="351"/>
      <c r="C76" s="345"/>
      <c r="D76" s="237"/>
      <c r="E76" s="237"/>
      <c r="F76" s="263"/>
      <c r="G76" s="237"/>
      <c r="H76" s="264"/>
      <c r="I76" s="265"/>
      <c r="J76" s="202">
        <f t="shared" si="0"/>
        <v>0</v>
      </c>
      <c r="K76" s="5"/>
      <c r="L76" s="9" t="s">
        <v>73</v>
      </c>
      <c r="M76" s="9" t="s">
        <v>73</v>
      </c>
      <c r="N76" s="9" t="s">
        <v>73</v>
      </c>
      <c r="O76" s="9" t="s">
        <v>73</v>
      </c>
      <c r="P76" s="9" t="s">
        <v>73</v>
      </c>
      <c r="Q76" s="9" t="s">
        <v>163</v>
      </c>
      <c r="R76" s="9" t="s">
        <v>75</v>
      </c>
    </row>
    <row r="77" spans="1:18" ht="25" customHeight="1">
      <c r="A77" s="5"/>
      <c r="B77" s="351"/>
      <c r="C77" s="346"/>
      <c r="D77" s="236"/>
      <c r="E77" s="236"/>
      <c r="F77" s="266"/>
      <c r="G77" s="236"/>
      <c r="H77" s="267"/>
      <c r="I77" s="268"/>
      <c r="J77" s="204">
        <f t="shared" si="0"/>
        <v>0</v>
      </c>
      <c r="K77" s="5"/>
      <c r="L77" s="9" t="s">
        <v>73</v>
      </c>
      <c r="M77" s="9" t="s">
        <v>73</v>
      </c>
      <c r="N77" s="9" t="s">
        <v>73</v>
      </c>
      <c r="O77" s="9" t="s">
        <v>73</v>
      </c>
      <c r="P77" s="9" t="s">
        <v>73</v>
      </c>
      <c r="Q77" s="9" t="s">
        <v>163</v>
      </c>
      <c r="R77" s="9" t="s">
        <v>75</v>
      </c>
    </row>
    <row r="78" spans="1:18" ht="25" customHeight="1">
      <c r="A78" s="5"/>
      <c r="B78" s="351"/>
      <c r="C78" s="344" t="s">
        <v>228</v>
      </c>
      <c r="D78" s="234"/>
      <c r="E78" s="234"/>
      <c r="F78" s="260"/>
      <c r="G78" s="234"/>
      <c r="H78" s="261"/>
      <c r="I78" s="262"/>
      <c r="J78" s="200">
        <f t="shared" si="0"/>
        <v>0</v>
      </c>
      <c r="K78" s="5"/>
      <c r="L78" s="9" t="s">
        <v>73</v>
      </c>
      <c r="M78" s="9" t="s">
        <v>73</v>
      </c>
      <c r="N78" s="9" t="s">
        <v>73</v>
      </c>
      <c r="O78" s="9" t="s">
        <v>73</v>
      </c>
      <c r="P78" s="9" t="s">
        <v>73</v>
      </c>
      <c r="Q78" s="9" t="s">
        <v>163</v>
      </c>
      <c r="R78" s="9" t="s">
        <v>75</v>
      </c>
    </row>
    <row r="79" spans="1:18" ht="25" customHeight="1">
      <c r="A79" s="5"/>
      <c r="B79" s="351"/>
      <c r="C79" s="345"/>
      <c r="D79" s="237"/>
      <c r="E79" s="237"/>
      <c r="F79" s="263"/>
      <c r="G79" s="237"/>
      <c r="H79" s="264"/>
      <c r="I79" s="265"/>
      <c r="J79" s="202">
        <f t="shared" si="0"/>
        <v>0</v>
      </c>
      <c r="K79" s="5"/>
      <c r="L79" s="9" t="s">
        <v>73</v>
      </c>
      <c r="M79" s="9" t="s">
        <v>73</v>
      </c>
      <c r="N79" s="9" t="s">
        <v>73</v>
      </c>
      <c r="O79" s="9" t="s">
        <v>73</v>
      </c>
      <c r="P79" s="9" t="s">
        <v>73</v>
      </c>
      <c r="Q79" s="9" t="s">
        <v>163</v>
      </c>
      <c r="R79" s="9" t="s">
        <v>75</v>
      </c>
    </row>
    <row r="80" spans="1:18" ht="25" customHeight="1">
      <c r="A80" s="5"/>
      <c r="B80" s="351"/>
      <c r="C80" s="346"/>
      <c r="D80" s="236"/>
      <c r="E80" s="236"/>
      <c r="F80" s="266"/>
      <c r="G80" s="236"/>
      <c r="H80" s="267"/>
      <c r="I80" s="268"/>
      <c r="J80" s="204">
        <f t="shared" si="0"/>
        <v>0</v>
      </c>
      <c r="K80" s="5"/>
      <c r="L80" s="9" t="s">
        <v>73</v>
      </c>
      <c r="M80" s="9" t="s">
        <v>73</v>
      </c>
      <c r="N80" s="9" t="s">
        <v>73</v>
      </c>
      <c r="O80" s="9" t="s">
        <v>73</v>
      </c>
      <c r="P80" s="9" t="s">
        <v>73</v>
      </c>
      <c r="Q80" s="9" t="s">
        <v>163</v>
      </c>
      <c r="R80" s="9" t="s">
        <v>75</v>
      </c>
    </row>
    <row r="81" spans="1:18" ht="25" customHeight="1">
      <c r="A81" s="5"/>
      <c r="B81" s="351"/>
      <c r="C81" s="344" t="s">
        <v>230</v>
      </c>
      <c r="D81" s="234"/>
      <c r="E81" s="234"/>
      <c r="F81" s="260"/>
      <c r="G81" s="234"/>
      <c r="H81" s="261"/>
      <c r="I81" s="262"/>
      <c r="J81" s="200">
        <f t="shared" si="0"/>
        <v>0</v>
      </c>
      <c r="K81" s="5"/>
      <c r="L81" s="9" t="s">
        <v>73</v>
      </c>
      <c r="M81" s="9" t="s">
        <v>73</v>
      </c>
      <c r="N81" s="9" t="s">
        <v>73</v>
      </c>
      <c r="O81" s="9" t="s">
        <v>73</v>
      </c>
      <c r="P81" s="9" t="s">
        <v>73</v>
      </c>
      <c r="Q81" s="9" t="s">
        <v>163</v>
      </c>
      <c r="R81" s="9" t="s">
        <v>75</v>
      </c>
    </row>
    <row r="82" spans="1:18" ht="25" customHeight="1">
      <c r="A82" s="5"/>
      <c r="B82" s="351"/>
      <c r="C82" s="345"/>
      <c r="D82" s="237"/>
      <c r="E82" s="237"/>
      <c r="F82" s="263"/>
      <c r="G82" s="237"/>
      <c r="H82" s="264"/>
      <c r="I82" s="265"/>
      <c r="J82" s="202">
        <f t="shared" si="0"/>
        <v>0</v>
      </c>
      <c r="K82" s="5"/>
      <c r="L82" s="9" t="s">
        <v>73</v>
      </c>
      <c r="M82" s="9" t="s">
        <v>73</v>
      </c>
      <c r="N82" s="9" t="s">
        <v>73</v>
      </c>
      <c r="O82" s="9" t="s">
        <v>73</v>
      </c>
      <c r="P82" s="9" t="s">
        <v>73</v>
      </c>
      <c r="Q82" s="9" t="s">
        <v>163</v>
      </c>
      <c r="R82" s="9" t="s">
        <v>75</v>
      </c>
    </row>
    <row r="83" spans="1:18" ht="25" customHeight="1">
      <c r="A83" s="5"/>
      <c r="B83" s="351"/>
      <c r="C83" s="346"/>
      <c r="D83" s="236"/>
      <c r="E83" s="236"/>
      <c r="F83" s="266"/>
      <c r="G83" s="236"/>
      <c r="H83" s="267"/>
      <c r="I83" s="268"/>
      <c r="J83" s="204">
        <f t="shared" si="0"/>
        <v>0</v>
      </c>
      <c r="K83" s="5"/>
      <c r="L83" s="9" t="s">
        <v>73</v>
      </c>
      <c r="M83" s="9" t="s">
        <v>73</v>
      </c>
      <c r="N83" s="9" t="s">
        <v>73</v>
      </c>
      <c r="O83" s="9" t="s">
        <v>73</v>
      </c>
      <c r="P83" s="9" t="s">
        <v>73</v>
      </c>
      <c r="Q83" s="9" t="s">
        <v>163</v>
      </c>
      <c r="R83" s="9" t="s">
        <v>75</v>
      </c>
    </row>
    <row r="84" spans="1:18" ht="25" customHeight="1">
      <c r="A84" s="5"/>
      <c r="B84" s="351"/>
      <c r="C84" s="344" t="s">
        <v>235</v>
      </c>
      <c r="D84" s="234"/>
      <c r="E84" s="234"/>
      <c r="F84" s="260"/>
      <c r="G84" s="234"/>
      <c r="H84" s="261"/>
      <c r="I84" s="262"/>
      <c r="J84" s="200">
        <f t="shared" si="0"/>
        <v>0</v>
      </c>
      <c r="K84" s="5"/>
      <c r="L84" s="9" t="s">
        <v>73</v>
      </c>
      <c r="M84" s="9" t="s">
        <v>73</v>
      </c>
      <c r="N84" s="9" t="s">
        <v>73</v>
      </c>
      <c r="O84" s="9" t="s">
        <v>73</v>
      </c>
      <c r="P84" s="9" t="s">
        <v>73</v>
      </c>
      <c r="Q84" s="9" t="s">
        <v>163</v>
      </c>
      <c r="R84" s="9" t="s">
        <v>75</v>
      </c>
    </row>
    <row r="85" spans="1:18" ht="25" customHeight="1">
      <c r="A85" s="5"/>
      <c r="B85" s="351"/>
      <c r="C85" s="345"/>
      <c r="D85" s="237"/>
      <c r="E85" s="237"/>
      <c r="F85" s="263"/>
      <c r="G85" s="237"/>
      <c r="H85" s="264"/>
      <c r="I85" s="265"/>
      <c r="J85" s="202">
        <f t="shared" si="0"/>
        <v>0</v>
      </c>
      <c r="K85" s="5"/>
      <c r="L85" s="9" t="s">
        <v>73</v>
      </c>
      <c r="M85" s="9" t="s">
        <v>73</v>
      </c>
      <c r="N85" s="9" t="s">
        <v>73</v>
      </c>
      <c r="O85" s="9" t="s">
        <v>73</v>
      </c>
      <c r="P85" s="9" t="s">
        <v>73</v>
      </c>
      <c r="Q85" s="9" t="s">
        <v>163</v>
      </c>
      <c r="R85" s="9" t="s">
        <v>75</v>
      </c>
    </row>
    <row r="86" spans="1:18" ht="25" customHeight="1">
      <c r="A86" s="5"/>
      <c r="B86" s="351"/>
      <c r="C86" s="346"/>
      <c r="D86" s="236"/>
      <c r="E86" s="236"/>
      <c r="F86" s="266"/>
      <c r="G86" s="236"/>
      <c r="H86" s="267"/>
      <c r="I86" s="268"/>
      <c r="J86" s="204">
        <f t="shared" si="0"/>
        <v>0</v>
      </c>
      <c r="K86" s="5"/>
      <c r="L86" s="9" t="s">
        <v>73</v>
      </c>
      <c r="M86" s="9" t="s">
        <v>73</v>
      </c>
      <c r="N86" s="9" t="s">
        <v>73</v>
      </c>
      <c r="O86" s="9" t="s">
        <v>73</v>
      </c>
      <c r="P86" s="9" t="s">
        <v>73</v>
      </c>
      <c r="Q86" s="9" t="s">
        <v>163</v>
      </c>
      <c r="R86" s="9" t="s">
        <v>75</v>
      </c>
    </row>
    <row r="87" spans="1:18" ht="25" customHeight="1">
      <c r="A87" s="5"/>
      <c r="B87" s="351"/>
      <c r="C87" s="344" t="s">
        <v>240</v>
      </c>
      <c r="D87" s="234"/>
      <c r="E87" s="234"/>
      <c r="F87" s="260"/>
      <c r="G87" s="234"/>
      <c r="H87" s="261"/>
      <c r="I87" s="262"/>
      <c r="J87" s="200">
        <f t="shared" si="0"/>
        <v>0</v>
      </c>
      <c r="K87" s="5"/>
      <c r="L87" s="9" t="s">
        <v>73</v>
      </c>
      <c r="M87" s="9" t="s">
        <v>73</v>
      </c>
      <c r="N87" s="9" t="s">
        <v>73</v>
      </c>
      <c r="O87" s="9" t="s">
        <v>73</v>
      </c>
      <c r="P87" s="9" t="s">
        <v>73</v>
      </c>
      <c r="Q87" s="9" t="s">
        <v>163</v>
      </c>
      <c r="R87" s="9" t="s">
        <v>75</v>
      </c>
    </row>
    <row r="88" spans="1:18" ht="25" customHeight="1">
      <c r="A88" s="5"/>
      <c r="B88" s="351"/>
      <c r="C88" s="345"/>
      <c r="D88" s="237"/>
      <c r="E88" s="237"/>
      <c r="F88" s="263"/>
      <c r="G88" s="237"/>
      <c r="H88" s="264"/>
      <c r="I88" s="265"/>
      <c r="J88" s="202">
        <f t="shared" si="0"/>
        <v>0</v>
      </c>
      <c r="K88" s="5"/>
      <c r="L88" s="9" t="s">
        <v>73</v>
      </c>
      <c r="M88" s="9" t="s">
        <v>73</v>
      </c>
      <c r="N88" s="9" t="s">
        <v>73</v>
      </c>
      <c r="O88" s="9" t="s">
        <v>73</v>
      </c>
      <c r="P88" s="9" t="s">
        <v>73</v>
      </c>
      <c r="Q88" s="9" t="s">
        <v>163</v>
      </c>
      <c r="R88" s="9" t="s">
        <v>75</v>
      </c>
    </row>
    <row r="89" spans="1:18" ht="25" customHeight="1">
      <c r="A89" s="5"/>
      <c r="B89" s="351"/>
      <c r="C89" s="346"/>
      <c r="D89" s="236"/>
      <c r="E89" s="236"/>
      <c r="F89" s="266"/>
      <c r="G89" s="236"/>
      <c r="H89" s="267"/>
      <c r="I89" s="268"/>
      <c r="J89" s="204">
        <f t="shared" si="0"/>
        <v>0</v>
      </c>
      <c r="K89" s="5"/>
      <c r="L89" s="9" t="s">
        <v>73</v>
      </c>
      <c r="M89" s="9" t="s">
        <v>73</v>
      </c>
      <c r="N89" s="9" t="s">
        <v>73</v>
      </c>
      <c r="O89" s="9" t="s">
        <v>73</v>
      </c>
      <c r="P89" s="9" t="s">
        <v>73</v>
      </c>
      <c r="Q89" s="9" t="s">
        <v>163</v>
      </c>
      <c r="R89" s="9" t="s">
        <v>75</v>
      </c>
    </row>
    <row r="90" spans="1:18" ht="25" customHeight="1">
      <c r="A90" s="5"/>
      <c r="B90" s="351"/>
      <c r="C90" s="344" t="s">
        <v>243</v>
      </c>
      <c r="D90" s="234"/>
      <c r="E90" s="234"/>
      <c r="F90" s="260"/>
      <c r="G90" s="234"/>
      <c r="H90" s="261"/>
      <c r="I90" s="262"/>
      <c r="J90" s="200">
        <f t="shared" si="0"/>
        <v>0</v>
      </c>
      <c r="K90" s="5"/>
      <c r="L90" s="9" t="s">
        <v>73</v>
      </c>
      <c r="M90" s="9" t="s">
        <v>73</v>
      </c>
      <c r="N90" s="9" t="s">
        <v>73</v>
      </c>
      <c r="O90" s="9" t="s">
        <v>73</v>
      </c>
      <c r="P90" s="9" t="s">
        <v>73</v>
      </c>
      <c r="Q90" s="9" t="s">
        <v>163</v>
      </c>
      <c r="R90" s="9" t="s">
        <v>75</v>
      </c>
    </row>
    <row r="91" spans="1:18" ht="25" customHeight="1">
      <c r="A91" s="5"/>
      <c r="B91" s="351"/>
      <c r="C91" s="345"/>
      <c r="D91" s="237"/>
      <c r="E91" s="237"/>
      <c r="F91" s="263"/>
      <c r="G91" s="237"/>
      <c r="H91" s="264"/>
      <c r="I91" s="265"/>
      <c r="J91" s="202">
        <f t="shared" si="0"/>
        <v>0</v>
      </c>
      <c r="K91" s="5"/>
      <c r="L91" s="9" t="s">
        <v>73</v>
      </c>
      <c r="M91" s="9" t="s">
        <v>73</v>
      </c>
      <c r="N91" s="9" t="s">
        <v>73</v>
      </c>
      <c r="O91" s="9" t="s">
        <v>73</v>
      </c>
      <c r="P91" s="9" t="s">
        <v>73</v>
      </c>
      <c r="Q91" s="9" t="s">
        <v>163</v>
      </c>
      <c r="R91" s="9" t="s">
        <v>75</v>
      </c>
    </row>
    <row r="92" spans="1:18" ht="25" customHeight="1">
      <c r="A92" s="5"/>
      <c r="B92" s="351"/>
      <c r="C92" s="346"/>
      <c r="D92" s="236"/>
      <c r="E92" s="236"/>
      <c r="F92" s="266"/>
      <c r="G92" s="236"/>
      <c r="H92" s="267"/>
      <c r="I92" s="268"/>
      <c r="J92" s="204">
        <f t="shared" si="0"/>
        <v>0</v>
      </c>
      <c r="K92" s="5"/>
      <c r="L92" s="9" t="s">
        <v>73</v>
      </c>
      <c r="M92" s="9" t="s">
        <v>73</v>
      </c>
      <c r="N92" s="9" t="s">
        <v>73</v>
      </c>
      <c r="O92" s="9" t="s">
        <v>73</v>
      </c>
      <c r="P92" s="9" t="s">
        <v>73</v>
      </c>
      <c r="Q92" s="9" t="s">
        <v>163</v>
      </c>
      <c r="R92" s="9" t="s">
        <v>75</v>
      </c>
    </row>
    <row r="93" spans="1:18" ht="25" customHeight="1">
      <c r="A93" s="5"/>
      <c r="B93" s="351"/>
      <c r="C93" s="344" t="s">
        <v>247</v>
      </c>
      <c r="D93" s="234"/>
      <c r="E93" s="234"/>
      <c r="F93" s="260"/>
      <c r="G93" s="234"/>
      <c r="H93" s="261"/>
      <c r="I93" s="262"/>
      <c r="J93" s="200">
        <f t="shared" si="0"/>
        <v>0</v>
      </c>
      <c r="K93" s="5"/>
      <c r="L93" s="9" t="s">
        <v>73</v>
      </c>
      <c r="M93" s="9" t="s">
        <v>73</v>
      </c>
      <c r="N93" s="9" t="s">
        <v>73</v>
      </c>
      <c r="O93" s="9" t="s">
        <v>73</v>
      </c>
      <c r="P93" s="9" t="s">
        <v>73</v>
      </c>
      <c r="Q93" s="9" t="s">
        <v>163</v>
      </c>
      <c r="R93" s="9" t="s">
        <v>75</v>
      </c>
    </row>
    <row r="94" spans="1:18" ht="25" customHeight="1">
      <c r="A94" s="5"/>
      <c r="B94" s="351"/>
      <c r="C94" s="345"/>
      <c r="D94" s="237"/>
      <c r="E94" s="237"/>
      <c r="F94" s="263"/>
      <c r="G94" s="237"/>
      <c r="H94" s="264"/>
      <c r="I94" s="265"/>
      <c r="J94" s="202">
        <f t="shared" si="0"/>
        <v>0</v>
      </c>
      <c r="K94" s="5"/>
      <c r="L94" s="9" t="s">
        <v>73</v>
      </c>
      <c r="M94" s="9" t="s">
        <v>73</v>
      </c>
      <c r="N94" s="9" t="s">
        <v>73</v>
      </c>
      <c r="O94" s="9" t="s">
        <v>73</v>
      </c>
      <c r="P94" s="9" t="s">
        <v>73</v>
      </c>
      <c r="Q94" s="9" t="s">
        <v>163</v>
      </c>
      <c r="R94" s="9" t="s">
        <v>75</v>
      </c>
    </row>
    <row r="95" spans="1:18" ht="25" customHeight="1">
      <c r="A95" s="5"/>
      <c r="B95" s="351"/>
      <c r="C95" s="346"/>
      <c r="D95" s="236"/>
      <c r="E95" s="236"/>
      <c r="F95" s="266"/>
      <c r="G95" s="236"/>
      <c r="H95" s="267"/>
      <c r="I95" s="268"/>
      <c r="J95" s="204">
        <f t="shared" si="0"/>
        <v>0</v>
      </c>
      <c r="K95" s="5"/>
      <c r="L95" s="9" t="s">
        <v>73</v>
      </c>
      <c r="M95" s="9" t="s">
        <v>73</v>
      </c>
      <c r="N95" s="9" t="s">
        <v>73</v>
      </c>
      <c r="O95" s="9" t="s">
        <v>73</v>
      </c>
      <c r="P95" s="9" t="s">
        <v>73</v>
      </c>
      <c r="Q95" s="9" t="s">
        <v>163</v>
      </c>
      <c r="R95" s="9" t="s">
        <v>75</v>
      </c>
    </row>
    <row r="96" spans="1:18" ht="25" customHeight="1">
      <c r="A96" s="5"/>
      <c r="B96" s="351"/>
      <c r="C96" s="344" t="s">
        <v>250</v>
      </c>
      <c r="D96" s="234"/>
      <c r="E96" s="234"/>
      <c r="F96" s="260"/>
      <c r="G96" s="234"/>
      <c r="H96" s="261"/>
      <c r="I96" s="262"/>
      <c r="J96" s="200">
        <f t="shared" si="0"/>
        <v>0</v>
      </c>
      <c r="K96" s="5"/>
      <c r="L96" s="9" t="s">
        <v>73</v>
      </c>
      <c r="M96" s="9" t="s">
        <v>73</v>
      </c>
      <c r="N96" s="9" t="s">
        <v>73</v>
      </c>
      <c r="O96" s="9" t="s">
        <v>73</v>
      </c>
      <c r="P96" s="9" t="s">
        <v>73</v>
      </c>
      <c r="Q96" s="9" t="s">
        <v>163</v>
      </c>
      <c r="R96" s="9" t="s">
        <v>75</v>
      </c>
    </row>
    <row r="97" spans="1:18" ht="25" customHeight="1">
      <c r="A97" s="5"/>
      <c r="B97" s="351"/>
      <c r="C97" s="345"/>
      <c r="D97" s="237"/>
      <c r="E97" s="237"/>
      <c r="F97" s="263"/>
      <c r="G97" s="237"/>
      <c r="H97" s="264"/>
      <c r="I97" s="265"/>
      <c r="J97" s="202">
        <f t="shared" si="0"/>
        <v>0</v>
      </c>
      <c r="K97" s="5"/>
      <c r="L97" s="9" t="s">
        <v>73</v>
      </c>
      <c r="M97" s="9" t="s">
        <v>73</v>
      </c>
      <c r="N97" s="9" t="s">
        <v>73</v>
      </c>
      <c r="O97" s="9" t="s">
        <v>73</v>
      </c>
      <c r="P97" s="9" t="s">
        <v>73</v>
      </c>
      <c r="Q97" s="9" t="s">
        <v>163</v>
      </c>
      <c r="R97" s="9" t="s">
        <v>75</v>
      </c>
    </row>
    <row r="98" spans="1:18" ht="25" customHeight="1">
      <c r="A98" s="5"/>
      <c r="B98" s="351"/>
      <c r="C98" s="346"/>
      <c r="D98" s="236"/>
      <c r="E98" s="236"/>
      <c r="F98" s="266"/>
      <c r="G98" s="236"/>
      <c r="H98" s="267"/>
      <c r="I98" s="268"/>
      <c r="J98" s="204">
        <f t="shared" si="0"/>
        <v>0</v>
      </c>
      <c r="K98" s="5"/>
      <c r="L98" s="9" t="s">
        <v>73</v>
      </c>
      <c r="M98" s="9" t="s">
        <v>73</v>
      </c>
      <c r="N98" s="9" t="s">
        <v>73</v>
      </c>
      <c r="O98" s="9" t="s">
        <v>73</v>
      </c>
      <c r="P98" s="9" t="s">
        <v>73</v>
      </c>
      <c r="Q98" s="9" t="s">
        <v>163</v>
      </c>
      <c r="R98" s="9" t="s">
        <v>75</v>
      </c>
    </row>
    <row r="99" spans="1:18" ht="25" customHeight="1">
      <c r="A99" s="5"/>
      <c r="B99" s="351"/>
      <c r="C99" s="344" t="s">
        <v>255</v>
      </c>
      <c r="D99" s="234"/>
      <c r="E99" s="234"/>
      <c r="F99" s="260"/>
      <c r="G99" s="234"/>
      <c r="H99" s="261"/>
      <c r="I99" s="262"/>
      <c r="J99" s="200">
        <f t="shared" si="0"/>
        <v>0</v>
      </c>
      <c r="K99" s="5"/>
      <c r="L99" s="9" t="s">
        <v>73</v>
      </c>
      <c r="M99" s="9" t="s">
        <v>73</v>
      </c>
      <c r="N99" s="9" t="s">
        <v>73</v>
      </c>
      <c r="O99" s="9" t="s">
        <v>73</v>
      </c>
      <c r="P99" s="9" t="s">
        <v>73</v>
      </c>
      <c r="Q99" s="9" t="s">
        <v>163</v>
      </c>
      <c r="R99" s="9" t="s">
        <v>75</v>
      </c>
    </row>
    <row r="100" spans="1:18" ht="25" customHeight="1">
      <c r="A100" s="5"/>
      <c r="B100" s="351"/>
      <c r="C100" s="345"/>
      <c r="D100" s="237"/>
      <c r="E100" s="237"/>
      <c r="F100" s="263"/>
      <c r="G100" s="237"/>
      <c r="H100" s="264"/>
      <c r="I100" s="265"/>
      <c r="J100" s="202">
        <f t="shared" si="0"/>
        <v>0</v>
      </c>
      <c r="K100" s="5"/>
      <c r="L100" s="9" t="s">
        <v>73</v>
      </c>
      <c r="M100" s="9" t="s">
        <v>73</v>
      </c>
      <c r="N100" s="9" t="s">
        <v>73</v>
      </c>
      <c r="O100" s="9" t="s">
        <v>73</v>
      </c>
      <c r="P100" s="9" t="s">
        <v>73</v>
      </c>
      <c r="Q100" s="9" t="s">
        <v>163</v>
      </c>
      <c r="R100" s="9" t="s">
        <v>75</v>
      </c>
    </row>
    <row r="101" spans="1:18" ht="25" customHeight="1">
      <c r="A101" s="5"/>
      <c r="B101" s="351"/>
      <c r="C101" s="346"/>
      <c r="D101" s="236"/>
      <c r="E101" s="236"/>
      <c r="F101" s="266"/>
      <c r="G101" s="236"/>
      <c r="H101" s="267"/>
      <c r="I101" s="268"/>
      <c r="J101" s="204">
        <f t="shared" si="0"/>
        <v>0</v>
      </c>
      <c r="K101" s="5"/>
      <c r="L101" s="9" t="s">
        <v>73</v>
      </c>
      <c r="M101" s="9" t="s">
        <v>73</v>
      </c>
      <c r="N101" s="9" t="s">
        <v>73</v>
      </c>
      <c r="O101" s="9" t="s">
        <v>73</v>
      </c>
      <c r="P101" s="9" t="s">
        <v>73</v>
      </c>
      <c r="Q101" s="9" t="s">
        <v>163</v>
      </c>
      <c r="R101" s="9" t="s">
        <v>75</v>
      </c>
    </row>
    <row r="102" spans="1:18" ht="25" customHeight="1">
      <c r="A102" s="5"/>
      <c r="B102" s="351"/>
      <c r="C102" s="344" t="s">
        <v>260</v>
      </c>
      <c r="D102" s="234"/>
      <c r="E102" s="234"/>
      <c r="F102" s="260"/>
      <c r="G102" s="234"/>
      <c r="H102" s="261"/>
      <c r="I102" s="262"/>
      <c r="J102" s="200">
        <f t="shared" si="0"/>
        <v>0</v>
      </c>
      <c r="K102" s="5"/>
      <c r="L102" s="9" t="s">
        <v>73</v>
      </c>
      <c r="M102" s="9" t="s">
        <v>73</v>
      </c>
      <c r="N102" s="9" t="s">
        <v>73</v>
      </c>
      <c r="O102" s="9" t="s">
        <v>73</v>
      </c>
      <c r="P102" s="9" t="s">
        <v>73</v>
      </c>
      <c r="Q102" s="9" t="s">
        <v>163</v>
      </c>
      <c r="R102" s="9" t="s">
        <v>75</v>
      </c>
    </row>
    <row r="103" spans="1:18" ht="25" customHeight="1">
      <c r="A103" s="5"/>
      <c r="B103" s="351"/>
      <c r="C103" s="345"/>
      <c r="D103" s="237"/>
      <c r="E103" s="237"/>
      <c r="F103" s="263"/>
      <c r="G103" s="237"/>
      <c r="H103" s="264"/>
      <c r="I103" s="265"/>
      <c r="J103" s="202">
        <f>IFERROR(H103*I103,"E")</f>
        <v>0</v>
      </c>
      <c r="K103" s="5"/>
      <c r="L103" s="9" t="s">
        <v>73</v>
      </c>
      <c r="M103" s="9" t="s">
        <v>73</v>
      </c>
      <c r="N103" s="9" t="s">
        <v>73</v>
      </c>
      <c r="O103" s="9" t="s">
        <v>73</v>
      </c>
      <c r="P103" s="9" t="s">
        <v>73</v>
      </c>
      <c r="Q103" s="9" t="s">
        <v>163</v>
      </c>
      <c r="R103" s="9" t="s">
        <v>75</v>
      </c>
    </row>
    <row r="104" spans="1:18" ht="25" customHeight="1">
      <c r="A104" s="5"/>
      <c r="B104" s="351"/>
      <c r="C104" s="346"/>
      <c r="D104" s="236"/>
      <c r="E104" s="236"/>
      <c r="F104" s="266"/>
      <c r="G104" s="236"/>
      <c r="H104" s="267"/>
      <c r="I104" s="268"/>
      <c r="J104" s="204">
        <f t="shared" si="0"/>
        <v>0</v>
      </c>
      <c r="K104" s="5"/>
      <c r="L104" s="9" t="s">
        <v>73</v>
      </c>
      <c r="M104" s="9" t="s">
        <v>73</v>
      </c>
      <c r="N104" s="9" t="s">
        <v>73</v>
      </c>
      <c r="O104" s="9" t="s">
        <v>73</v>
      </c>
      <c r="P104" s="9" t="s">
        <v>73</v>
      </c>
      <c r="Q104" s="9" t="s">
        <v>163</v>
      </c>
      <c r="R104" s="9" t="s">
        <v>75</v>
      </c>
    </row>
    <row r="105" spans="1:18" ht="25" customHeight="1">
      <c r="A105" s="5"/>
      <c r="B105" s="351"/>
      <c r="C105" s="344" t="s">
        <v>266</v>
      </c>
      <c r="D105" s="234"/>
      <c r="E105" s="234"/>
      <c r="F105" s="260"/>
      <c r="G105" s="234"/>
      <c r="H105" s="261"/>
      <c r="I105" s="262"/>
      <c r="J105" s="200">
        <f t="shared" si="0"/>
        <v>0</v>
      </c>
      <c r="K105" s="5"/>
      <c r="L105" s="9" t="s">
        <v>73</v>
      </c>
      <c r="M105" s="9" t="s">
        <v>73</v>
      </c>
      <c r="N105" s="9" t="s">
        <v>73</v>
      </c>
      <c r="O105" s="9" t="s">
        <v>73</v>
      </c>
      <c r="P105" s="9" t="s">
        <v>73</v>
      </c>
      <c r="Q105" s="9" t="s">
        <v>163</v>
      </c>
      <c r="R105" s="9" t="s">
        <v>75</v>
      </c>
    </row>
    <row r="106" spans="1:18" ht="25" customHeight="1">
      <c r="A106" s="5"/>
      <c r="B106" s="351"/>
      <c r="C106" s="345"/>
      <c r="D106" s="237"/>
      <c r="E106" s="237"/>
      <c r="F106" s="263"/>
      <c r="G106" s="237"/>
      <c r="H106" s="264"/>
      <c r="I106" s="265"/>
      <c r="J106" s="202">
        <f t="shared" si="0"/>
        <v>0</v>
      </c>
      <c r="K106" s="5"/>
      <c r="L106" s="9" t="s">
        <v>73</v>
      </c>
      <c r="M106" s="9" t="s">
        <v>73</v>
      </c>
      <c r="N106" s="9" t="s">
        <v>73</v>
      </c>
      <c r="O106" s="9" t="s">
        <v>73</v>
      </c>
      <c r="P106" s="9" t="s">
        <v>73</v>
      </c>
      <c r="Q106" s="9" t="s">
        <v>163</v>
      </c>
      <c r="R106" s="9" t="s">
        <v>75</v>
      </c>
    </row>
    <row r="107" spans="1:18" ht="25" customHeight="1">
      <c r="A107" s="5"/>
      <c r="B107" s="351"/>
      <c r="C107" s="346"/>
      <c r="D107" s="236"/>
      <c r="E107" s="236"/>
      <c r="F107" s="266"/>
      <c r="G107" s="236"/>
      <c r="H107" s="267"/>
      <c r="I107" s="268"/>
      <c r="J107" s="204">
        <f t="shared" si="0"/>
        <v>0</v>
      </c>
      <c r="K107" s="5"/>
      <c r="L107" s="9" t="s">
        <v>73</v>
      </c>
      <c r="M107" s="9" t="s">
        <v>73</v>
      </c>
      <c r="N107" s="9" t="s">
        <v>73</v>
      </c>
      <c r="O107" s="9" t="s">
        <v>73</v>
      </c>
      <c r="P107" s="9" t="s">
        <v>73</v>
      </c>
      <c r="Q107" s="9" t="s">
        <v>163</v>
      </c>
      <c r="R107" s="9" t="s">
        <v>75</v>
      </c>
    </row>
    <row r="108" spans="1:18" ht="25" customHeight="1">
      <c r="A108" s="5"/>
      <c r="B108" s="351"/>
      <c r="C108" s="344" t="s">
        <v>270</v>
      </c>
      <c r="D108" s="234"/>
      <c r="E108" s="234"/>
      <c r="F108" s="260"/>
      <c r="G108" s="234"/>
      <c r="H108" s="261"/>
      <c r="I108" s="262"/>
      <c r="J108" s="200">
        <f t="shared" si="0"/>
        <v>0</v>
      </c>
      <c r="K108" s="5"/>
      <c r="L108" s="9" t="s">
        <v>73</v>
      </c>
      <c r="M108" s="9" t="s">
        <v>73</v>
      </c>
      <c r="N108" s="9" t="s">
        <v>73</v>
      </c>
      <c r="O108" s="9" t="s">
        <v>73</v>
      </c>
      <c r="P108" s="9" t="s">
        <v>73</v>
      </c>
      <c r="Q108" s="9" t="s">
        <v>163</v>
      </c>
      <c r="R108" s="9" t="s">
        <v>75</v>
      </c>
    </row>
    <row r="109" spans="1:18" ht="25" customHeight="1">
      <c r="A109" s="5"/>
      <c r="B109" s="351"/>
      <c r="C109" s="345"/>
      <c r="D109" s="237"/>
      <c r="E109" s="237"/>
      <c r="F109" s="263"/>
      <c r="G109" s="237"/>
      <c r="H109" s="264"/>
      <c r="I109" s="265"/>
      <c r="J109" s="202">
        <f t="shared" si="0"/>
        <v>0</v>
      </c>
      <c r="K109" s="5"/>
      <c r="L109" s="9" t="s">
        <v>73</v>
      </c>
      <c r="M109" s="9" t="s">
        <v>73</v>
      </c>
      <c r="N109" s="9" t="s">
        <v>73</v>
      </c>
      <c r="O109" s="9" t="s">
        <v>73</v>
      </c>
      <c r="P109" s="9" t="s">
        <v>73</v>
      </c>
      <c r="Q109" s="9" t="s">
        <v>163</v>
      </c>
      <c r="R109" s="9" t="s">
        <v>75</v>
      </c>
    </row>
    <row r="110" spans="1:18" ht="25" customHeight="1">
      <c r="A110" s="5"/>
      <c r="B110" s="351"/>
      <c r="C110" s="346"/>
      <c r="D110" s="236"/>
      <c r="E110" s="236"/>
      <c r="F110" s="266"/>
      <c r="G110" s="236"/>
      <c r="H110" s="267"/>
      <c r="I110" s="268"/>
      <c r="J110" s="204">
        <f t="shared" si="0"/>
        <v>0</v>
      </c>
      <c r="K110" s="5"/>
      <c r="L110" s="9" t="s">
        <v>73</v>
      </c>
      <c r="M110" s="9" t="s">
        <v>73</v>
      </c>
      <c r="N110" s="9" t="s">
        <v>73</v>
      </c>
      <c r="O110" s="9" t="s">
        <v>73</v>
      </c>
      <c r="P110" s="9" t="s">
        <v>73</v>
      </c>
      <c r="Q110" s="9" t="s">
        <v>163</v>
      </c>
      <c r="R110" s="9" t="s">
        <v>75</v>
      </c>
    </row>
    <row r="111" spans="1:18" ht="25" customHeight="1">
      <c r="A111" s="5"/>
      <c r="B111" s="351"/>
      <c r="C111" s="344" t="s">
        <v>272</v>
      </c>
      <c r="D111" s="234"/>
      <c r="E111" s="234"/>
      <c r="F111" s="260"/>
      <c r="G111" s="234"/>
      <c r="H111" s="261"/>
      <c r="I111" s="262"/>
      <c r="J111" s="200">
        <f t="shared" si="0"/>
        <v>0</v>
      </c>
      <c r="K111" s="5"/>
      <c r="L111" s="9" t="s">
        <v>73</v>
      </c>
      <c r="M111" s="9" t="s">
        <v>73</v>
      </c>
      <c r="N111" s="9" t="s">
        <v>73</v>
      </c>
      <c r="O111" s="9" t="s">
        <v>73</v>
      </c>
      <c r="P111" s="9" t="s">
        <v>73</v>
      </c>
      <c r="Q111" s="9" t="s">
        <v>163</v>
      </c>
      <c r="R111" s="9" t="s">
        <v>75</v>
      </c>
    </row>
    <row r="112" spans="1:18" ht="25" customHeight="1">
      <c r="A112" s="5"/>
      <c r="B112" s="351"/>
      <c r="C112" s="345"/>
      <c r="D112" s="237"/>
      <c r="E112" s="237"/>
      <c r="F112" s="263"/>
      <c r="G112" s="237"/>
      <c r="H112" s="264"/>
      <c r="I112" s="265"/>
      <c r="J112" s="202">
        <f t="shared" si="0"/>
        <v>0</v>
      </c>
      <c r="K112" s="5"/>
      <c r="L112" s="9" t="s">
        <v>73</v>
      </c>
      <c r="M112" s="9" t="s">
        <v>73</v>
      </c>
      <c r="N112" s="9" t="s">
        <v>73</v>
      </c>
      <c r="O112" s="9" t="s">
        <v>73</v>
      </c>
      <c r="P112" s="9" t="s">
        <v>73</v>
      </c>
      <c r="Q112" s="9" t="s">
        <v>163</v>
      </c>
      <c r="R112" s="9" t="s">
        <v>75</v>
      </c>
    </row>
    <row r="113" spans="1:18" ht="25" customHeight="1">
      <c r="A113" s="5"/>
      <c r="B113" s="351"/>
      <c r="C113" s="346"/>
      <c r="D113" s="236"/>
      <c r="E113" s="236"/>
      <c r="F113" s="266"/>
      <c r="G113" s="236"/>
      <c r="H113" s="267"/>
      <c r="I113" s="268"/>
      <c r="J113" s="204">
        <f t="shared" si="0"/>
        <v>0</v>
      </c>
      <c r="K113" s="5"/>
      <c r="L113" s="9" t="s">
        <v>73</v>
      </c>
      <c r="M113" s="9" t="s">
        <v>73</v>
      </c>
      <c r="N113" s="9" t="s">
        <v>73</v>
      </c>
      <c r="O113" s="9" t="s">
        <v>73</v>
      </c>
      <c r="P113" s="9" t="s">
        <v>73</v>
      </c>
      <c r="Q113" s="9" t="s">
        <v>163</v>
      </c>
      <c r="R113" s="9" t="s">
        <v>75</v>
      </c>
    </row>
    <row r="114" spans="1:18" ht="26" customHeight="1">
      <c r="A114" s="5"/>
      <c r="B114" s="351"/>
      <c r="C114" s="344" t="s">
        <v>277</v>
      </c>
      <c r="D114" s="234"/>
      <c r="E114" s="234"/>
      <c r="F114" s="260"/>
      <c r="G114" s="234"/>
      <c r="H114" s="261"/>
      <c r="I114" s="262"/>
      <c r="J114" s="200">
        <f t="shared" si="0"/>
        <v>0</v>
      </c>
      <c r="K114" s="5"/>
      <c r="L114" s="9" t="s">
        <v>73</v>
      </c>
      <c r="M114" s="9" t="s">
        <v>73</v>
      </c>
      <c r="N114" s="9" t="s">
        <v>115</v>
      </c>
      <c r="O114" s="9" t="s">
        <v>115</v>
      </c>
      <c r="P114" s="9" t="s">
        <v>75</v>
      </c>
      <c r="Q114" s="9" t="s">
        <v>163</v>
      </c>
      <c r="R114" s="9" t="s">
        <v>75</v>
      </c>
    </row>
    <row r="115" spans="1:18" ht="26" customHeight="1">
      <c r="A115" s="5"/>
      <c r="B115" s="351"/>
      <c r="C115" s="345"/>
      <c r="D115" s="237"/>
      <c r="E115" s="237"/>
      <c r="F115" s="263"/>
      <c r="G115" s="237"/>
      <c r="H115" s="264"/>
      <c r="I115" s="265"/>
      <c r="J115" s="202">
        <f t="shared" si="0"/>
        <v>0</v>
      </c>
      <c r="K115" s="5"/>
      <c r="L115" s="9" t="s">
        <v>73</v>
      </c>
      <c r="M115" s="9" t="s">
        <v>73</v>
      </c>
      <c r="N115" s="9" t="s">
        <v>115</v>
      </c>
      <c r="O115" s="9" t="s">
        <v>115</v>
      </c>
      <c r="P115" s="9" t="s">
        <v>75</v>
      </c>
      <c r="Q115" s="9" t="s">
        <v>163</v>
      </c>
      <c r="R115" s="9" t="s">
        <v>75</v>
      </c>
    </row>
    <row r="116" spans="1:18" ht="26" customHeight="1">
      <c r="A116" s="5"/>
      <c r="B116" s="351"/>
      <c r="C116" s="346"/>
      <c r="D116" s="236"/>
      <c r="E116" s="236"/>
      <c r="F116" s="266"/>
      <c r="G116" s="236"/>
      <c r="H116" s="267"/>
      <c r="I116" s="268"/>
      <c r="J116" s="204">
        <f t="shared" si="0"/>
        <v>0</v>
      </c>
      <c r="K116" s="5"/>
      <c r="L116" s="9" t="s">
        <v>73</v>
      </c>
      <c r="M116" s="9" t="s">
        <v>73</v>
      </c>
      <c r="N116" s="9" t="s">
        <v>115</v>
      </c>
      <c r="O116" s="9" t="s">
        <v>115</v>
      </c>
      <c r="P116" s="9" t="s">
        <v>75</v>
      </c>
      <c r="Q116" s="9" t="s">
        <v>163</v>
      </c>
      <c r="R116" s="9" t="s">
        <v>75</v>
      </c>
    </row>
    <row r="117" spans="1:18" ht="25" customHeight="1">
      <c r="A117" s="5"/>
      <c r="B117" s="351"/>
      <c r="C117" s="344" t="s">
        <v>282</v>
      </c>
      <c r="D117" s="234"/>
      <c r="E117" s="234"/>
      <c r="F117" s="260"/>
      <c r="G117" s="234"/>
      <c r="H117" s="261"/>
      <c r="I117" s="262"/>
      <c r="J117" s="200">
        <f t="shared" si="0"/>
        <v>0</v>
      </c>
      <c r="K117" s="5"/>
      <c r="L117" s="9" t="s">
        <v>115</v>
      </c>
      <c r="M117" s="9" t="s">
        <v>73</v>
      </c>
      <c r="N117" s="9" t="s">
        <v>115</v>
      </c>
      <c r="O117" s="9" t="s">
        <v>75</v>
      </c>
      <c r="P117" s="9" t="s">
        <v>75</v>
      </c>
      <c r="Q117" s="9" t="s">
        <v>163</v>
      </c>
      <c r="R117" s="9" t="s">
        <v>75</v>
      </c>
    </row>
    <row r="118" spans="1:18" ht="25" customHeight="1">
      <c r="A118" s="5"/>
      <c r="B118" s="351"/>
      <c r="C118" s="345"/>
      <c r="D118" s="237"/>
      <c r="E118" s="237"/>
      <c r="F118" s="263"/>
      <c r="G118" s="237"/>
      <c r="H118" s="264"/>
      <c r="I118" s="265"/>
      <c r="J118" s="202">
        <f t="shared" si="0"/>
        <v>0</v>
      </c>
      <c r="K118" s="5"/>
      <c r="L118" s="9" t="s">
        <v>115</v>
      </c>
      <c r="M118" s="9" t="s">
        <v>73</v>
      </c>
      <c r="N118" s="9" t="s">
        <v>115</v>
      </c>
      <c r="O118" s="9" t="s">
        <v>75</v>
      </c>
      <c r="P118" s="9" t="s">
        <v>75</v>
      </c>
      <c r="Q118" s="9" t="s">
        <v>163</v>
      </c>
      <c r="R118" s="9" t="s">
        <v>75</v>
      </c>
    </row>
    <row r="119" spans="1:18" ht="25" customHeight="1">
      <c r="A119" s="5"/>
      <c r="B119" s="351"/>
      <c r="C119" s="346"/>
      <c r="D119" s="236"/>
      <c r="E119" s="236"/>
      <c r="F119" s="266"/>
      <c r="G119" s="236"/>
      <c r="H119" s="267"/>
      <c r="I119" s="268"/>
      <c r="J119" s="204">
        <f t="shared" si="0"/>
        <v>0</v>
      </c>
      <c r="K119" s="5"/>
      <c r="L119" s="9" t="s">
        <v>115</v>
      </c>
      <c r="M119" s="9" t="s">
        <v>73</v>
      </c>
      <c r="N119" s="9" t="s">
        <v>115</v>
      </c>
      <c r="O119" s="9" t="s">
        <v>75</v>
      </c>
      <c r="P119" s="9" t="s">
        <v>75</v>
      </c>
      <c r="Q119" s="9" t="s">
        <v>163</v>
      </c>
      <c r="R119" s="9" t="s">
        <v>75</v>
      </c>
    </row>
    <row r="120" spans="1:18" ht="25" customHeight="1">
      <c r="A120" s="5"/>
      <c r="B120" s="351"/>
      <c r="C120" s="344" t="s">
        <v>285</v>
      </c>
      <c r="D120" s="234"/>
      <c r="E120" s="234"/>
      <c r="F120" s="260"/>
      <c r="G120" s="234"/>
      <c r="H120" s="261"/>
      <c r="I120" s="262"/>
      <c r="J120" s="200">
        <f t="shared" si="0"/>
        <v>0</v>
      </c>
      <c r="K120" s="5"/>
      <c r="L120" s="9" t="s">
        <v>115</v>
      </c>
      <c r="M120" s="9" t="s">
        <v>75</v>
      </c>
      <c r="N120" s="9" t="s">
        <v>73</v>
      </c>
      <c r="O120" s="9" t="s">
        <v>75</v>
      </c>
      <c r="P120" s="9" t="s">
        <v>75</v>
      </c>
      <c r="Q120" s="9" t="s">
        <v>163</v>
      </c>
      <c r="R120" s="9" t="s">
        <v>75</v>
      </c>
    </row>
    <row r="121" spans="1:18" ht="25" customHeight="1">
      <c r="A121" s="5"/>
      <c r="B121" s="351"/>
      <c r="C121" s="345"/>
      <c r="D121" s="237"/>
      <c r="E121" s="237"/>
      <c r="F121" s="263"/>
      <c r="G121" s="237"/>
      <c r="H121" s="264"/>
      <c r="I121" s="265"/>
      <c r="J121" s="202">
        <f t="shared" si="0"/>
        <v>0</v>
      </c>
      <c r="K121" s="5"/>
      <c r="L121" s="9" t="s">
        <v>115</v>
      </c>
      <c r="M121" s="9" t="s">
        <v>75</v>
      </c>
      <c r="N121" s="9" t="s">
        <v>73</v>
      </c>
      <c r="O121" s="9" t="s">
        <v>75</v>
      </c>
      <c r="P121" s="9" t="s">
        <v>75</v>
      </c>
      <c r="Q121" s="9" t="s">
        <v>163</v>
      </c>
      <c r="R121" s="9" t="s">
        <v>75</v>
      </c>
    </row>
    <row r="122" spans="1:18" ht="25" customHeight="1">
      <c r="A122" s="5"/>
      <c r="B122" s="351"/>
      <c r="C122" s="346"/>
      <c r="D122" s="236"/>
      <c r="E122" s="236"/>
      <c r="F122" s="266"/>
      <c r="G122" s="236"/>
      <c r="H122" s="267"/>
      <c r="I122" s="268"/>
      <c r="J122" s="204">
        <f t="shared" si="0"/>
        <v>0</v>
      </c>
      <c r="K122" s="5"/>
      <c r="L122" s="9" t="s">
        <v>115</v>
      </c>
      <c r="M122" s="9" t="s">
        <v>75</v>
      </c>
      <c r="N122" s="9" t="s">
        <v>73</v>
      </c>
      <c r="O122" s="9" t="s">
        <v>75</v>
      </c>
      <c r="P122" s="9" t="s">
        <v>75</v>
      </c>
      <c r="Q122" s="9" t="s">
        <v>163</v>
      </c>
      <c r="R122" s="9" t="s">
        <v>75</v>
      </c>
    </row>
    <row r="123" spans="1:18" ht="25" customHeight="1">
      <c r="A123" s="5"/>
      <c r="B123" s="351"/>
      <c r="C123" s="344" t="s">
        <v>288</v>
      </c>
      <c r="D123" s="234"/>
      <c r="E123" s="234"/>
      <c r="F123" s="260"/>
      <c r="G123" s="234"/>
      <c r="H123" s="261"/>
      <c r="I123" s="262"/>
      <c r="J123" s="200">
        <f t="shared" si="0"/>
        <v>0</v>
      </c>
      <c r="K123" s="5"/>
      <c r="L123" s="9" t="s">
        <v>115</v>
      </c>
      <c r="M123" s="9" t="s">
        <v>75</v>
      </c>
      <c r="N123" s="9" t="s">
        <v>75</v>
      </c>
      <c r="O123" s="9" t="s">
        <v>73</v>
      </c>
      <c r="P123" s="9" t="s">
        <v>73</v>
      </c>
      <c r="Q123" s="9" t="s">
        <v>163</v>
      </c>
      <c r="R123" s="9" t="s">
        <v>75</v>
      </c>
    </row>
    <row r="124" spans="1:18" ht="25" customHeight="1">
      <c r="A124" s="5"/>
      <c r="B124" s="351"/>
      <c r="C124" s="345"/>
      <c r="D124" s="237"/>
      <c r="E124" s="237"/>
      <c r="F124" s="263"/>
      <c r="G124" s="237"/>
      <c r="H124" s="264"/>
      <c r="I124" s="265"/>
      <c r="J124" s="202">
        <f t="shared" si="0"/>
        <v>0</v>
      </c>
      <c r="K124" s="5"/>
      <c r="L124" s="9" t="s">
        <v>115</v>
      </c>
      <c r="M124" s="9" t="s">
        <v>75</v>
      </c>
      <c r="N124" s="9" t="s">
        <v>75</v>
      </c>
      <c r="O124" s="9" t="s">
        <v>73</v>
      </c>
      <c r="P124" s="9" t="s">
        <v>73</v>
      </c>
      <c r="Q124" s="9" t="s">
        <v>163</v>
      </c>
      <c r="R124" s="9" t="s">
        <v>75</v>
      </c>
    </row>
    <row r="125" spans="1:18" ht="25" customHeight="1">
      <c r="A125" s="5"/>
      <c r="B125" s="351"/>
      <c r="C125" s="346"/>
      <c r="D125" s="236"/>
      <c r="E125" s="236"/>
      <c r="F125" s="266"/>
      <c r="G125" s="236"/>
      <c r="H125" s="267"/>
      <c r="I125" s="268"/>
      <c r="J125" s="204">
        <f t="shared" si="0"/>
        <v>0</v>
      </c>
      <c r="K125" s="5"/>
      <c r="L125" s="9" t="s">
        <v>115</v>
      </c>
      <c r="M125" s="9" t="s">
        <v>75</v>
      </c>
      <c r="N125" s="9" t="s">
        <v>75</v>
      </c>
      <c r="O125" s="9" t="s">
        <v>73</v>
      </c>
      <c r="P125" s="9" t="s">
        <v>73</v>
      </c>
      <c r="Q125" s="9" t="s">
        <v>163</v>
      </c>
      <c r="R125" s="9" t="s">
        <v>75</v>
      </c>
    </row>
    <row r="126" spans="1:18" ht="25" customHeight="1">
      <c r="A126" s="5"/>
      <c r="B126" s="351"/>
      <c r="C126" s="344" t="s">
        <v>299</v>
      </c>
      <c r="D126" s="234"/>
      <c r="E126" s="234"/>
      <c r="F126" s="260"/>
      <c r="G126" s="234"/>
      <c r="H126" s="261"/>
      <c r="I126" s="262"/>
      <c r="J126" s="200">
        <f>IFERROR(H126*I126,"E")</f>
        <v>0</v>
      </c>
      <c r="K126" s="5"/>
      <c r="L126" s="9" t="s">
        <v>73</v>
      </c>
      <c r="M126" s="9" t="s">
        <v>73</v>
      </c>
      <c r="N126" s="9" t="s">
        <v>73</v>
      </c>
      <c r="O126" s="9" t="s">
        <v>73</v>
      </c>
      <c r="P126" s="9" t="s">
        <v>73</v>
      </c>
      <c r="Q126" s="9" t="s">
        <v>163</v>
      </c>
      <c r="R126" s="9" t="s">
        <v>75</v>
      </c>
    </row>
    <row r="127" spans="1:18" ht="25" customHeight="1">
      <c r="A127" s="5"/>
      <c r="B127" s="351"/>
      <c r="C127" s="345"/>
      <c r="D127" s="237"/>
      <c r="E127" s="237"/>
      <c r="F127" s="263"/>
      <c r="G127" s="237"/>
      <c r="H127" s="264"/>
      <c r="I127" s="265"/>
      <c r="J127" s="202">
        <f>IFERROR(H127*I127,"E")</f>
        <v>0</v>
      </c>
      <c r="K127" s="5"/>
      <c r="L127" s="9" t="s">
        <v>73</v>
      </c>
      <c r="M127" s="9" t="s">
        <v>73</v>
      </c>
      <c r="N127" s="9" t="s">
        <v>73</v>
      </c>
      <c r="O127" s="9" t="s">
        <v>73</v>
      </c>
      <c r="P127" s="9" t="s">
        <v>73</v>
      </c>
      <c r="Q127" s="9" t="s">
        <v>163</v>
      </c>
      <c r="R127" s="9" t="s">
        <v>75</v>
      </c>
    </row>
    <row r="128" spans="1:18" ht="25" customHeight="1">
      <c r="A128" s="5"/>
      <c r="B128" s="351"/>
      <c r="C128" s="346"/>
      <c r="D128" s="236"/>
      <c r="E128" s="236"/>
      <c r="F128" s="266"/>
      <c r="G128" s="236"/>
      <c r="H128" s="267"/>
      <c r="I128" s="268"/>
      <c r="J128" s="204">
        <f>IFERROR(H128*I128,"E")</f>
        <v>0</v>
      </c>
      <c r="K128" s="5"/>
      <c r="L128" s="9" t="s">
        <v>73</v>
      </c>
      <c r="M128" s="9" t="s">
        <v>73</v>
      </c>
      <c r="N128" s="9" t="s">
        <v>73</v>
      </c>
      <c r="O128" s="9" t="s">
        <v>73</v>
      </c>
      <c r="P128" s="9" t="s">
        <v>73</v>
      </c>
      <c r="Q128" s="9" t="s">
        <v>163</v>
      </c>
      <c r="R128" s="9" t="s">
        <v>75</v>
      </c>
    </row>
    <row r="129" spans="1:18" ht="25" customHeight="1">
      <c r="A129" s="5"/>
      <c r="B129" s="351"/>
      <c r="C129" s="344" t="s">
        <v>194</v>
      </c>
      <c r="D129" s="234"/>
      <c r="E129" s="234"/>
      <c r="F129" s="260"/>
      <c r="G129" s="234"/>
      <c r="H129" s="261"/>
      <c r="I129" s="262"/>
      <c r="J129" s="200">
        <f t="shared" si="0"/>
        <v>0</v>
      </c>
      <c r="K129" s="5"/>
      <c r="L129" s="9" t="s">
        <v>73</v>
      </c>
      <c r="M129" s="9" t="s">
        <v>73</v>
      </c>
      <c r="N129" s="9" t="s">
        <v>73</v>
      </c>
      <c r="O129" s="9" t="s">
        <v>73</v>
      </c>
      <c r="P129" s="9" t="s">
        <v>73</v>
      </c>
      <c r="Q129" s="9" t="s">
        <v>163</v>
      </c>
      <c r="R129" s="9" t="s">
        <v>75</v>
      </c>
    </row>
    <row r="130" spans="1:18" ht="25" customHeight="1">
      <c r="A130" s="5"/>
      <c r="B130" s="351"/>
      <c r="C130" s="345"/>
      <c r="D130" s="243"/>
      <c r="E130" s="243"/>
      <c r="F130" s="269"/>
      <c r="G130" s="243"/>
      <c r="H130" s="270"/>
      <c r="I130" s="271"/>
      <c r="J130" s="202">
        <f t="shared" si="0"/>
        <v>0</v>
      </c>
      <c r="K130" s="5"/>
      <c r="L130" s="9" t="s">
        <v>73</v>
      </c>
      <c r="M130" s="9" t="s">
        <v>73</v>
      </c>
      <c r="N130" s="9" t="s">
        <v>73</v>
      </c>
      <c r="O130" s="9" t="s">
        <v>73</v>
      </c>
      <c r="P130" s="9" t="s">
        <v>73</v>
      </c>
      <c r="Q130" s="9" t="s">
        <v>163</v>
      </c>
      <c r="R130" s="9" t="s">
        <v>75</v>
      </c>
    </row>
    <row r="131" spans="1:18" ht="25" customHeight="1">
      <c r="A131" s="5"/>
      <c r="B131" s="351"/>
      <c r="C131" s="345"/>
      <c r="D131" s="243"/>
      <c r="E131" s="243"/>
      <c r="F131" s="269"/>
      <c r="G131" s="243"/>
      <c r="H131" s="270"/>
      <c r="I131" s="271"/>
      <c r="J131" s="202">
        <f t="shared" si="0"/>
        <v>0</v>
      </c>
      <c r="K131" s="5"/>
      <c r="L131" s="9" t="s">
        <v>73</v>
      </c>
      <c r="M131" s="9" t="s">
        <v>73</v>
      </c>
      <c r="N131" s="9" t="s">
        <v>73</v>
      </c>
      <c r="O131" s="9" t="s">
        <v>73</v>
      </c>
      <c r="P131" s="9" t="s">
        <v>73</v>
      </c>
      <c r="Q131" s="9" t="s">
        <v>163</v>
      </c>
      <c r="R131" s="9" t="s">
        <v>75</v>
      </c>
    </row>
    <row r="132" spans="1:18" ht="25" customHeight="1">
      <c r="A132" s="5"/>
      <c r="B132" s="351"/>
      <c r="C132" s="345"/>
      <c r="D132" s="237"/>
      <c r="E132" s="237"/>
      <c r="F132" s="263"/>
      <c r="G132" s="237"/>
      <c r="H132" s="264"/>
      <c r="I132" s="265"/>
      <c r="J132" s="202">
        <f t="shared" si="0"/>
        <v>0</v>
      </c>
      <c r="K132" s="5"/>
      <c r="L132" s="9" t="s">
        <v>73</v>
      </c>
      <c r="M132" s="9" t="s">
        <v>73</v>
      </c>
      <c r="N132" s="9" t="s">
        <v>73</v>
      </c>
      <c r="O132" s="9" t="s">
        <v>73</v>
      </c>
      <c r="P132" s="9" t="s">
        <v>73</v>
      </c>
      <c r="Q132" s="9" t="s">
        <v>163</v>
      </c>
      <c r="R132" s="9" t="s">
        <v>75</v>
      </c>
    </row>
    <row r="133" spans="1:18" ht="25" customHeight="1">
      <c r="A133" s="5"/>
      <c r="B133" s="352"/>
      <c r="C133" s="346"/>
      <c r="D133" s="236"/>
      <c r="E133" s="236"/>
      <c r="F133" s="266"/>
      <c r="G133" s="236"/>
      <c r="H133" s="267"/>
      <c r="I133" s="268"/>
      <c r="J133" s="204">
        <f t="shared" si="0"/>
        <v>0</v>
      </c>
      <c r="K133" s="5"/>
      <c r="L133" s="9" t="s">
        <v>73</v>
      </c>
      <c r="M133" s="9" t="s">
        <v>73</v>
      </c>
      <c r="N133" s="9" t="s">
        <v>73</v>
      </c>
      <c r="O133" s="9" t="s">
        <v>73</v>
      </c>
      <c r="P133" s="9" t="s">
        <v>73</v>
      </c>
      <c r="Q133" s="9" t="s">
        <v>163</v>
      </c>
      <c r="R133" s="9" t="s">
        <v>75</v>
      </c>
    </row>
    <row r="134" spans="1:18">
      <c r="A134" s="5"/>
      <c r="B134" s="5"/>
      <c r="C134" s="5"/>
      <c r="D134" s="5"/>
      <c r="E134" s="5"/>
      <c r="F134" s="5"/>
      <c r="G134" s="5"/>
      <c r="H134" s="5"/>
      <c r="I134" s="5"/>
      <c r="J134" s="5"/>
      <c r="K134" s="5"/>
      <c r="L134" s="5"/>
      <c r="M134" s="5"/>
      <c r="N134" s="5"/>
      <c r="O134" s="5"/>
      <c r="P134" s="5"/>
      <c r="Q134" s="5"/>
      <c r="R134" s="5"/>
    </row>
  </sheetData>
  <autoFilter ref="L7:R133" xr:uid="{61AD3610-3D54-B04B-9F98-E231F2D43E34}"/>
  <mergeCells count="49">
    <mergeCell ref="C123:C125"/>
    <mergeCell ref="C129:C133"/>
    <mergeCell ref="C111:C113"/>
    <mergeCell ref="C114:C116"/>
    <mergeCell ref="C117:C119"/>
    <mergeCell ref="C120:C122"/>
    <mergeCell ref="C126:C128"/>
    <mergeCell ref="C96:C98"/>
    <mergeCell ref="C99:C101"/>
    <mergeCell ref="C102:C104"/>
    <mergeCell ref="C105:C107"/>
    <mergeCell ref="C108:C110"/>
    <mergeCell ref="C81:C83"/>
    <mergeCell ref="C84:C86"/>
    <mergeCell ref="C87:C89"/>
    <mergeCell ref="C90:C92"/>
    <mergeCell ref="C93:C95"/>
    <mergeCell ref="B72:B133"/>
    <mergeCell ref="B60:B69"/>
    <mergeCell ref="B8:B57"/>
    <mergeCell ref="C72:C74"/>
    <mergeCell ref="C75:C77"/>
    <mergeCell ref="C78:C80"/>
    <mergeCell ref="C60:D60"/>
    <mergeCell ref="C61:D61"/>
    <mergeCell ref="C62:D62"/>
    <mergeCell ref="C63:D63"/>
    <mergeCell ref="C64:D64"/>
    <mergeCell ref="C65:D65"/>
    <mergeCell ref="C66:D66"/>
    <mergeCell ref="C67:D67"/>
    <mergeCell ref="C68:D68"/>
    <mergeCell ref="C69:D69"/>
    <mergeCell ref="C8:D10"/>
    <mergeCell ref="C11:D13"/>
    <mergeCell ref="C14:D16"/>
    <mergeCell ref="C17:D19"/>
    <mergeCell ref="C20:D22"/>
    <mergeCell ref="C23:D25"/>
    <mergeCell ref="C26:D28"/>
    <mergeCell ref="C29:D31"/>
    <mergeCell ref="C32:D34"/>
    <mergeCell ref="C35:D37"/>
    <mergeCell ref="C38:D40"/>
    <mergeCell ref="C41:D43"/>
    <mergeCell ref="C44:D46"/>
    <mergeCell ref="C47:D49"/>
    <mergeCell ref="C53:D57"/>
    <mergeCell ref="C50:D52"/>
  </mergeCells>
  <phoneticPr fontId="1"/>
  <pageMargins left="0.7" right="0.7" top="0.75" bottom="0.75" header="0.3" footer="0.3"/>
  <pageSetup paperSize="9" scale="56" fitToHeight="0" orientation="landscape" r:id="rId1"/>
  <rowBreaks count="1" manualBreakCount="1">
    <brk id="57" min="1"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E55D976-B799-9A40-B97D-9EC3AA70EAA0}">
          <x14:formula1>
            <xm:f>【記入方法・例】③組織役員!$D$139:$D$142</xm:f>
          </x14:formula1>
          <xm:sqref>D72:D133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BAFF3-21A1-8A48-85C7-48711F0A0FC6}">
  <sheetPr>
    <tabColor theme="0" tint="-0.14999847407452621"/>
    <pageSetUpPr fitToPage="1"/>
  </sheetPr>
  <dimension ref="A1:S88"/>
  <sheetViews>
    <sheetView view="pageBreakPreview" topLeftCell="A14" zoomScale="75" zoomScaleNormal="55" workbookViewId="0">
      <selection activeCell="B33" sqref="B33"/>
    </sheetView>
  </sheetViews>
  <sheetFormatPr baseColWidth="10" defaultColWidth="11.140625" defaultRowHeight="20"/>
  <cols>
    <col min="1" max="1" width="5.140625" customWidth="1"/>
    <col min="2" max="2" width="27.7109375" customWidth="1"/>
    <col min="3" max="3" width="32.28515625" customWidth="1"/>
    <col min="4" max="4" width="35.5703125" style="2" customWidth="1"/>
    <col min="5" max="5" width="36.42578125" style="2" customWidth="1"/>
    <col min="11" max="12" width="17" customWidth="1"/>
    <col min="13" max="15" width="9.85546875" customWidth="1"/>
    <col min="16" max="17" width="17.28515625" customWidth="1"/>
  </cols>
  <sheetData>
    <row r="1" spans="1:18">
      <c r="A1" s="5"/>
      <c r="B1" s="29"/>
      <c r="C1" s="29"/>
      <c r="D1" s="29"/>
      <c r="E1" s="29"/>
      <c r="F1" s="5"/>
      <c r="G1" s="5"/>
      <c r="H1" s="5"/>
      <c r="I1" s="5"/>
      <c r="J1" s="5"/>
      <c r="K1" s="5"/>
      <c r="L1" s="5"/>
      <c r="M1" s="5"/>
      <c r="N1" s="5"/>
      <c r="O1" s="5"/>
      <c r="P1" s="5"/>
      <c r="Q1" s="5"/>
      <c r="R1" s="5"/>
    </row>
    <row r="2" spans="1:18">
      <c r="A2" s="5"/>
      <c r="B2" s="5"/>
      <c r="C2" s="5"/>
      <c r="D2" s="29"/>
      <c r="E2" s="29"/>
      <c r="F2" s="8" t="s">
        <v>62</v>
      </c>
      <c r="G2" s="8"/>
      <c r="H2" s="8"/>
      <c r="I2" s="8"/>
      <c r="J2" s="8"/>
      <c r="K2" s="8" t="s">
        <v>28</v>
      </c>
      <c r="L2" s="8"/>
      <c r="M2" s="5"/>
    </row>
    <row r="3" spans="1:18" ht="21">
      <c r="A3" s="5"/>
      <c r="B3" s="75" t="s">
        <v>300</v>
      </c>
      <c r="C3" s="75" t="s">
        <v>301</v>
      </c>
      <c r="D3" s="29"/>
      <c r="E3" s="29"/>
      <c r="F3" s="9" t="s">
        <v>64</v>
      </c>
      <c r="G3" s="9" t="s">
        <v>65</v>
      </c>
      <c r="H3" s="9" t="s">
        <v>66</v>
      </c>
      <c r="I3" s="31" t="s">
        <v>67</v>
      </c>
      <c r="J3" s="9" t="s">
        <v>68</v>
      </c>
      <c r="K3" s="9" t="s">
        <v>31</v>
      </c>
      <c r="L3" s="9" t="s">
        <v>32</v>
      </c>
      <c r="M3" s="5"/>
    </row>
    <row r="4" spans="1:18" ht="40" customHeight="1">
      <c r="A4" s="5"/>
      <c r="B4" s="9" t="s">
        <v>302</v>
      </c>
      <c r="C4" s="32" t="s">
        <v>303</v>
      </c>
      <c r="D4" s="29"/>
      <c r="E4" s="29"/>
      <c r="F4" s="9" t="s">
        <v>73</v>
      </c>
      <c r="G4" s="9" t="s">
        <v>73</v>
      </c>
      <c r="H4" s="9" t="s">
        <v>73</v>
      </c>
      <c r="I4" s="9" t="s">
        <v>73</v>
      </c>
      <c r="J4" s="9" t="s">
        <v>73</v>
      </c>
      <c r="K4" s="9" t="s">
        <v>97</v>
      </c>
      <c r="L4" s="31" t="s">
        <v>75</v>
      </c>
      <c r="M4" s="5"/>
    </row>
    <row r="5" spans="1:18" ht="40" customHeight="1">
      <c r="A5" s="5"/>
      <c r="B5" s="9" t="s">
        <v>304</v>
      </c>
      <c r="C5" s="32" t="s">
        <v>305</v>
      </c>
      <c r="D5" s="29"/>
      <c r="E5" s="29"/>
      <c r="F5" s="9" t="s">
        <v>73</v>
      </c>
      <c r="G5" s="9" t="s">
        <v>73</v>
      </c>
      <c r="H5" s="9" t="s">
        <v>73</v>
      </c>
      <c r="I5" s="9" t="s">
        <v>73</v>
      </c>
      <c r="J5" s="9" t="s">
        <v>73</v>
      </c>
      <c r="K5" s="9" t="s">
        <v>97</v>
      </c>
      <c r="L5" s="31" t="s">
        <v>75</v>
      </c>
      <c r="M5" s="5"/>
    </row>
    <row r="6" spans="1:18" ht="63">
      <c r="A6" s="5"/>
      <c r="B6" s="9" t="s">
        <v>306</v>
      </c>
      <c r="C6" s="32" t="s">
        <v>307</v>
      </c>
      <c r="D6" s="29"/>
      <c r="E6" s="29"/>
      <c r="F6" s="9" t="s">
        <v>73</v>
      </c>
      <c r="G6" s="9" t="s">
        <v>73</v>
      </c>
      <c r="H6" s="9" t="s">
        <v>73</v>
      </c>
      <c r="I6" s="9" t="s">
        <v>73</v>
      </c>
      <c r="J6" s="9" t="s">
        <v>73</v>
      </c>
      <c r="K6" s="9" t="s">
        <v>97</v>
      </c>
      <c r="L6" s="31" t="s">
        <v>308</v>
      </c>
      <c r="M6" s="5"/>
    </row>
    <row r="7" spans="1:18" ht="42">
      <c r="A7" s="5"/>
      <c r="B7" s="31" t="s">
        <v>309</v>
      </c>
      <c r="C7" s="32" t="s">
        <v>310</v>
      </c>
      <c r="D7" s="29"/>
      <c r="E7" s="29"/>
      <c r="F7" s="9" t="s">
        <v>73</v>
      </c>
      <c r="G7" s="9" t="s">
        <v>73</v>
      </c>
      <c r="H7" s="9" t="s">
        <v>73</v>
      </c>
      <c r="I7" s="9" t="s">
        <v>115</v>
      </c>
      <c r="J7" s="9" t="s">
        <v>75</v>
      </c>
      <c r="K7" s="9" t="s">
        <v>97</v>
      </c>
      <c r="L7" s="31" t="s">
        <v>311</v>
      </c>
      <c r="M7" s="5"/>
    </row>
    <row r="8" spans="1:18" ht="41" customHeight="1">
      <c r="A8" s="5"/>
      <c r="B8" s="31" t="s">
        <v>312</v>
      </c>
      <c r="C8" s="32" t="s">
        <v>313</v>
      </c>
      <c r="D8" s="29"/>
      <c r="E8" s="29"/>
      <c r="F8" s="9" t="s">
        <v>73</v>
      </c>
      <c r="G8" s="9" t="s">
        <v>75</v>
      </c>
      <c r="H8" s="9" t="s">
        <v>115</v>
      </c>
      <c r="I8" s="9" t="s">
        <v>75</v>
      </c>
      <c r="J8" s="9" t="s">
        <v>75</v>
      </c>
      <c r="K8" s="9" t="s">
        <v>97</v>
      </c>
      <c r="L8" s="31" t="s">
        <v>314</v>
      </c>
      <c r="M8" s="5"/>
    </row>
    <row r="9" spans="1:18" ht="40" customHeight="1">
      <c r="A9" s="5"/>
      <c r="B9" s="9" t="s">
        <v>315</v>
      </c>
      <c r="C9" s="32" t="s">
        <v>316</v>
      </c>
      <c r="D9" s="29"/>
      <c r="E9" s="29"/>
      <c r="F9" s="9" t="s">
        <v>73</v>
      </c>
      <c r="G9" s="9" t="s">
        <v>73</v>
      </c>
      <c r="H9" s="9" t="s">
        <v>115</v>
      </c>
      <c r="I9" s="9" t="s">
        <v>115</v>
      </c>
      <c r="J9" s="9" t="s">
        <v>75</v>
      </c>
      <c r="K9" s="9" t="s">
        <v>97</v>
      </c>
      <c r="L9" s="31" t="s">
        <v>308</v>
      </c>
      <c r="M9" s="5"/>
    </row>
    <row r="10" spans="1:18" ht="40" customHeight="1">
      <c r="A10" s="5"/>
      <c r="B10" s="9" t="s">
        <v>317</v>
      </c>
      <c r="C10" s="32" t="s">
        <v>316</v>
      </c>
      <c r="D10" s="29"/>
      <c r="E10" s="29"/>
      <c r="F10" s="9" t="s">
        <v>115</v>
      </c>
      <c r="G10" s="9" t="s">
        <v>73</v>
      </c>
      <c r="H10" s="9" t="s">
        <v>115</v>
      </c>
      <c r="I10" s="9" t="s">
        <v>75</v>
      </c>
      <c r="J10" s="9" t="s">
        <v>75</v>
      </c>
      <c r="K10" s="9" t="s">
        <v>97</v>
      </c>
      <c r="L10" s="31" t="s">
        <v>308</v>
      </c>
      <c r="M10" s="5"/>
    </row>
    <row r="11" spans="1:18" ht="40" customHeight="1">
      <c r="A11" s="5"/>
      <c r="B11" s="9" t="s">
        <v>318</v>
      </c>
      <c r="C11" s="32" t="s">
        <v>316</v>
      </c>
      <c r="D11" s="29"/>
      <c r="E11" s="29"/>
      <c r="F11" s="9" t="s">
        <v>115</v>
      </c>
      <c r="G11" s="9" t="s">
        <v>75</v>
      </c>
      <c r="H11" s="9" t="s">
        <v>73</v>
      </c>
      <c r="I11" s="9" t="s">
        <v>75</v>
      </c>
      <c r="J11" s="9" t="s">
        <v>75</v>
      </c>
      <c r="K11" s="9" t="s">
        <v>97</v>
      </c>
      <c r="L11" s="31" t="s">
        <v>308</v>
      </c>
      <c r="M11" s="5"/>
    </row>
    <row r="12" spans="1:18" ht="40" customHeight="1">
      <c r="A12" s="5"/>
      <c r="B12" s="9" t="s">
        <v>319</v>
      </c>
      <c r="C12" s="32" t="s">
        <v>320</v>
      </c>
      <c r="D12" s="29"/>
      <c r="E12" s="29"/>
      <c r="F12" s="9" t="s">
        <v>73</v>
      </c>
      <c r="G12" s="9" t="s">
        <v>73</v>
      </c>
      <c r="H12" s="9" t="s">
        <v>73</v>
      </c>
      <c r="I12" s="9" t="s">
        <v>73</v>
      </c>
      <c r="J12" s="9" t="s">
        <v>73</v>
      </c>
      <c r="K12" s="9" t="s">
        <v>97</v>
      </c>
      <c r="L12" s="31" t="s">
        <v>75</v>
      </c>
      <c r="M12" s="5"/>
    </row>
    <row r="13" spans="1:18" ht="40" customHeight="1">
      <c r="A13" s="5"/>
      <c r="B13" s="9" t="s">
        <v>321</v>
      </c>
      <c r="C13" s="32" t="s">
        <v>322</v>
      </c>
      <c r="D13" s="29"/>
      <c r="E13" s="29"/>
      <c r="F13" s="9" t="s">
        <v>73</v>
      </c>
      <c r="G13" s="9" t="s">
        <v>73</v>
      </c>
      <c r="H13" s="9" t="s">
        <v>73</v>
      </c>
      <c r="I13" s="9" t="s">
        <v>73</v>
      </c>
      <c r="J13" s="9" t="s">
        <v>73</v>
      </c>
      <c r="K13" s="9" t="s">
        <v>97</v>
      </c>
      <c r="L13" s="31" t="s">
        <v>75</v>
      </c>
      <c r="M13" s="5"/>
    </row>
    <row r="14" spans="1:18" ht="40" customHeight="1">
      <c r="A14" s="5"/>
      <c r="B14" s="9" t="s">
        <v>323</v>
      </c>
      <c r="C14" s="32" t="s">
        <v>324</v>
      </c>
      <c r="D14" s="29"/>
      <c r="E14" s="29"/>
      <c r="F14" s="9" t="s">
        <v>73</v>
      </c>
      <c r="G14" s="9" t="s">
        <v>73</v>
      </c>
      <c r="H14" s="9" t="s">
        <v>73</v>
      </c>
      <c r="I14" s="9" t="s">
        <v>73</v>
      </c>
      <c r="J14" s="9" t="s">
        <v>73</v>
      </c>
      <c r="K14" s="9" t="s">
        <v>97</v>
      </c>
      <c r="L14" s="31" t="s">
        <v>75</v>
      </c>
      <c r="M14" s="5"/>
    </row>
    <row r="15" spans="1:18" ht="40" customHeight="1">
      <c r="A15" s="5"/>
      <c r="B15" s="9" t="s">
        <v>325</v>
      </c>
      <c r="C15" s="32" t="s">
        <v>326</v>
      </c>
      <c r="D15" s="29"/>
      <c r="E15" s="29"/>
      <c r="F15" s="9" t="s">
        <v>73</v>
      </c>
      <c r="G15" s="9" t="s">
        <v>73</v>
      </c>
      <c r="H15" s="9" t="s">
        <v>73</v>
      </c>
      <c r="I15" s="9" t="s">
        <v>73</v>
      </c>
      <c r="J15" s="9" t="s">
        <v>73</v>
      </c>
      <c r="K15" s="9" t="s">
        <v>97</v>
      </c>
      <c r="L15" s="31" t="s">
        <v>75</v>
      </c>
      <c r="M15" s="5"/>
    </row>
    <row r="16" spans="1:18" ht="42">
      <c r="A16" s="5"/>
      <c r="B16" s="9" t="s">
        <v>327</v>
      </c>
      <c r="C16" s="32" t="s">
        <v>328</v>
      </c>
      <c r="D16" s="29"/>
      <c r="E16" s="29"/>
      <c r="F16" s="9" t="s">
        <v>73</v>
      </c>
      <c r="G16" s="9" t="s">
        <v>73</v>
      </c>
      <c r="H16" s="9" t="s">
        <v>73</v>
      </c>
      <c r="I16" s="9" t="s">
        <v>73</v>
      </c>
      <c r="J16" s="9" t="s">
        <v>73</v>
      </c>
      <c r="K16" s="9" t="s">
        <v>97</v>
      </c>
      <c r="L16" s="31" t="s">
        <v>75</v>
      </c>
      <c r="M16" s="5"/>
    </row>
    <row r="17" spans="1:19" ht="40" customHeight="1">
      <c r="A17" s="5"/>
      <c r="B17" s="9" t="s">
        <v>329</v>
      </c>
      <c r="C17" s="32" t="s">
        <v>330</v>
      </c>
      <c r="D17" s="29"/>
      <c r="E17" s="29"/>
      <c r="F17" s="9" t="s">
        <v>73</v>
      </c>
      <c r="G17" s="9" t="s">
        <v>73</v>
      </c>
      <c r="H17" s="9" t="s">
        <v>73</v>
      </c>
      <c r="I17" s="9" t="s">
        <v>73</v>
      </c>
      <c r="J17" s="9" t="s">
        <v>73</v>
      </c>
      <c r="K17" s="9" t="s">
        <v>97</v>
      </c>
      <c r="L17" s="31" t="s">
        <v>331</v>
      </c>
      <c r="M17" s="5"/>
    </row>
    <row r="18" spans="1:19">
      <c r="A18" s="5"/>
      <c r="B18" s="29"/>
      <c r="C18" s="29"/>
      <c r="D18" s="29"/>
      <c r="E18" s="29"/>
      <c r="F18" s="5"/>
      <c r="G18" s="5"/>
      <c r="H18" s="5"/>
      <c r="I18" s="5"/>
      <c r="J18" s="5"/>
      <c r="K18" s="5"/>
      <c r="L18" s="5"/>
      <c r="M18" s="5"/>
      <c r="N18" s="5"/>
      <c r="O18" s="5"/>
      <c r="P18" s="5"/>
      <c r="Q18" s="5"/>
      <c r="R18" s="5"/>
    </row>
    <row r="19" spans="1:19">
      <c r="A19" s="5"/>
      <c r="B19" s="29"/>
      <c r="C19" s="29"/>
      <c r="D19" s="29"/>
      <c r="E19" s="29"/>
      <c r="F19" s="5"/>
      <c r="G19" s="5"/>
      <c r="H19" s="5"/>
      <c r="I19" s="5"/>
      <c r="J19" s="5"/>
      <c r="K19" s="5"/>
      <c r="L19" s="5"/>
      <c r="M19" s="5"/>
      <c r="N19" s="5"/>
      <c r="O19" s="5"/>
      <c r="P19" s="5"/>
      <c r="Q19" s="5"/>
      <c r="R19" s="5"/>
    </row>
    <row r="20" spans="1:19">
      <c r="A20" s="5"/>
      <c r="B20" s="29"/>
      <c r="C20" s="29"/>
      <c r="D20" s="29"/>
      <c r="E20" s="29"/>
      <c r="F20" s="5"/>
      <c r="G20" s="5"/>
      <c r="H20" s="5"/>
      <c r="I20" s="5"/>
      <c r="J20" s="5"/>
      <c r="K20" s="5"/>
      <c r="L20" s="5"/>
      <c r="M20" s="5"/>
      <c r="N20" s="5"/>
      <c r="O20" s="5"/>
      <c r="P20" s="5"/>
      <c r="Q20" s="5"/>
      <c r="R20" s="5"/>
    </row>
    <row r="21" spans="1:19" ht="21" customHeight="1">
      <c r="A21" s="5"/>
      <c r="B21" s="5"/>
      <c r="C21" s="5"/>
      <c r="D21" s="29"/>
      <c r="E21" s="29"/>
      <c r="F21" s="5"/>
      <c r="G21" s="5"/>
      <c r="H21" s="5"/>
      <c r="I21" s="5"/>
      <c r="J21" s="5"/>
      <c r="K21" s="5"/>
      <c r="L21" s="5"/>
      <c r="M21" s="5"/>
      <c r="N21" s="5"/>
      <c r="O21" s="5"/>
      <c r="P21" s="5"/>
      <c r="Q21" s="5"/>
      <c r="R21" s="5"/>
    </row>
    <row r="22" spans="1:19" ht="33">
      <c r="A22" s="5"/>
      <c r="B22" s="49" t="s">
        <v>332</v>
      </c>
      <c r="C22" s="52"/>
      <c r="D22" s="53"/>
      <c r="E22" s="53"/>
      <c r="F22" s="54"/>
      <c r="G22" s="54"/>
      <c r="H22" s="54"/>
      <c r="I22" s="54"/>
      <c r="J22" s="191"/>
      <c r="K22" s="5"/>
      <c r="L22" s="5"/>
      <c r="M22" s="227"/>
      <c r="N22" s="5"/>
      <c r="O22" s="5"/>
      <c r="P22" s="5"/>
      <c r="Q22" s="5"/>
      <c r="R22" s="5"/>
    </row>
    <row r="23" spans="1:19">
      <c r="A23" s="5"/>
      <c r="B23" s="29"/>
      <c r="C23" s="29"/>
      <c r="D23" s="29"/>
      <c r="E23" s="29"/>
      <c r="F23" s="5"/>
      <c r="G23" s="5"/>
      <c r="H23" s="5"/>
      <c r="I23" s="5"/>
      <c r="J23" s="5"/>
      <c r="K23" s="5"/>
      <c r="L23" s="5"/>
      <c r="M23" s="5"/>
      <c r="N23" s="5"/>
      <c r="O23" s="5"/>
      <c r="P23" s="5"/>
      <c r="Q23" s="5"/>
      <c r="R23" s="5"/>
    </row>
    <row r="24" spans="1:19" ht="21">
      <c r="A24" s="5"/>
      <c r="B24" s="38"/>
      <c r="C24" s="33" t="s">
        <v>333</v>
      </c>
      <c r="D24" s="33" t="s">
        <v>334</v>
      </c>
      <c r="E24" s="29"/>
      <c r="F24" s="5"/>
      <c r="G24" s="5"/>
      <c r="H24" s="5"/>
      <c r="I24" s="5"/>
      <c r="J24" s="5"/>
      <c r="K24" s="5"/>
      <c r="L24" s="5"/>
      <c r="M24" s="5"/>
      <c r="N24" s="5"/>
      <c r="O24" s="5"/>
      <c r="P24" s="5"/>
      <c r="Q24" s="5"/>
      <c r="R24" s="5"/>
    </row>
    <row r="25" spans="1:19" ht="61" customHeight="1">
      <c r="A25" s="5"/>
      <c r="B25" s="223" t="s">
        <v>335</v>
      </c>
      <c r="C25" s="69" t="s">
        <v>336</v>
      </c>
      <c r="D25" s="70" t="s">
        <v>337</v>
      </c>
      <c r="E25" s="29"/>
      <c r="F25" s="5"/>
      <c r="G25" s="5"/>
      <c r="H25" s="5"/>
      <c r="I25" s="5"/>
      <c r="J25" s="5"/>
      <c r="K25" s="5"/>
      <c r="L25" s="5"/>
      <c r="M25" s="5"/>
      <c r="N25" s="5"/>
      <c r="O25" s="5"/>
      <c r="P25" s="5"/>
      <c r="Q25" s="5"/>
      <c r="R25" s="5"/>
    </row>
    <row r="26" spans="1:19">
      <c r="A26" s="5"/>
      <c r="B26" s="5"/>
      <c r="C26" s="5"/>
      <c r="D26" s="29"/>
      <c r="E26" s="29"/>
      <c r="F26" s="5"/>
      <c r="G26" s="5"/>
      <c r="H26" s="5"/>
      <c r="I26" s="5"/>
      <c r="J26" s="5"/>
      <c r="K26" s="5"/>
      <c r="L26" s="5"/>
      <c r="M26" s="5"/>
      <c r="N26" s="5"/>
      <c r="O26" s="5"/>
      <c r="P26" s="5"/>
      <c r="Q26" s="5"/>
      <c r="R26" s="5"/>
    </row>
    <row r="27" spans="1:19">
      <c r="A27" s="5"/>
      <c r="B27" s="356" t="s">
        <v>338</v>
      </c>
      <c r="C27" s="356" t="s">
        <v>339</v>
      </c>
      <c r="D27" s="358" t="s">
        <v>340</v>
      </c>
      <c r="E27" s="358" t="s">
        <v>341</v>
      </c>
      <c r="F27" s="16" t="s">
        <v>342</v>
      </c>
      <c r="G27" s="16"/>
      <c r="H27" s="16"/>
      <c r="I27" s="16"/>
      <c r="J27" s="359" t="s">
        <v>343</v>
      </c>
      <c r="K27" s="5"/>
      <c r="L27" s="5"/>
      <c r="M27" s="5"/>
      <c r="N27" s="5"/>
      <c r="O27" s="5"/>
      <c r="P27" s="5"/>
      <c r="Q27" s="5"/>
      <c r="R27" s="5"/>
      <c r="S27" s="5"/>
    </row>
    <row r="28" spans="1:19" ht="40" customHeight="1">
      <c r="A28" s="5"/>
      <c r="B28" s="357"/>
      <c r="C28" s="357"/>
      <c r="D28" s="358"/>
      <c r="E28" s="358"/>
      <c r="F28" s="34" t="s">
        <v>344</v>
      </c>
      <c r="G28" s="35" t="s">
        <v>345</v>
      </c>
      <c r="H28" s="36" t="s">
        <v>346</v>
      </c>
      <c r="I28" s="37" t="s">
        <v>347</v>
      </c>
      <c r="J28" s="359"/>
      <c r="K28" s="5"/>
      <c r="L28" s="65"/>
      <c r="M28" s="227" t="s">
        <v>23</v>
      </c>
      <c r="N28" s="5"/>
      <c r="O28" s="5"/>
      <c r="P28" s="5"/>
      <c r="Q28" s="5"/>
      <c r="R28" s="5"/>
      <c r="S28" s="5"/>
    </row>
    <row r="29" spans="1:19" ht="42">
      <c r="A29" s="5"/>
      <c r="B29" s="71" t="s">
        <v>348</v>
      </c>
      <c r="C29" s="71" t="s">
        <v>349</v>
      </c>
      <c r="D29" s="70" t="s">
        <v>350</v>
      </c>
      <c r="E29" s="70" t="s">
        <v>351</v>
      </c>
      <c r="F29" s="72">
        <v>30</v>
      </c>
      <c r="G29" s="73">
        <v>2</v>
      </c>
      <c r="H29" s="74">
        <v>1</v>
      </c>
      <c r="I29" s="228">
        <f>IFERROR(F29*G29*H29,"-")</f>
        <v>60</v>
      </c>
      <c r="J29" s="221">
        <f>IFERROR(F29*H29,"")</f>
        <v>30</v>
      </c>
      <c r="K29" s="5"/>
      <c r="L29" s="5"/>
      <c r="M29" s="5"/>
      <c r="N29" s="5"/>
      <c r="O29" s="5"/>
      <c r="P29" s="5"/>
      <c r="Q29" s="5"/>
      <c r="R29" s="5"/>
      <c r="S29" s="5"/>
    </row>
    <row r="30" spans="1:19" ht="25" customHeight="1">
      <c r="A30" s="5"/>
      <c r="B30" s="71" t="s">
        <v>348</v>
      </c>
      <c r="C30" s="71" t="s">
        <v>349</v>
      </c>
      <c r="D30" s="70" t="s">
        <v>352</v>
      </c>
      <c r="E30" s="70"/>
      <c r="F30" s="72">
        <v>8</v>
      </c>
      <c r="G30" s="73">
        <v>1</v>
      </c>
      <c r="H30" s="74">
        <v>12</v>
      </c>
      <c r="I30" s="228">
        <f t="shared" ref="I30:I87" si="0">IFERROR(F30*G30*H30,"-")</f>
        <v>96</v>
      </c>
      <c r="J30" s="221">
        <f t="shared" ref="J30:J87" si="1">IFERROR(F30*H30,"")</f>
        <v>96</v>
      </c>
      <c r="K30" s="5"/>
      <c r="L30" s="5"/>
      <c r="M30" s="5"/>
      <c r="N30" s="5"/>
      <c r="O30" s="5"/>
      <c r="P30" s="5"/>
      <c r="Q30" s="5"/>
      <c r="R30" s="5"/>
      <c r="S30" s="5"/>
    </row>
    <row r="31" spans="1:19" ht="25" customHeight="1">
      <c r="A31" s="5"/>
      <c r="B31" s="71" t="s">
        <v>348</v>
      </c>
      <c r="C31" s="71" t="s">
        <v>200</v>
      </c>
      <c r="D31" s="70" t="s">
        <v>350</v>
      </c>
      <c r="E31" s="70"/>
      <c r="F31" s="72">
        <v>5</v>
      </c>
      <c r="G31" s="73">
        <v>1.5</v>
      </c>
      <c r="H31" s="74">
        <v>1</v>
      </c>
      <c r="I31" s="228">
        <f t="shared" si="0"/>
        <v>7.5</v>
      </c>
      <c r="J31" s="221">
        <f t="shared" si="1"/>
        <v>5</v>
      </c>
      <c r="K31" s="5"/>
      <c r="L31" s="5"/>
      <c r="M31" s="5"/>
      <c r="N31" s="5"/>
      <c r="O31" s="5"/>
      <c r="P31" s="5"/>
      <c r="Q31" s="5"/>
      <c r="R31" s="5"/>
      <c r="S31" s="5"/>
    </row>
    <row r="32" spans="1:19" ht="25" customHeight="1">
      <c r="A32" s="5"/>
      <c r="B32" s="71" t="s">
        <v>348</v>
      </c>
      <c r="C32" s="71" t="s">
        <v>200</v>
      </c>
      <c r="D32" s="70" t="s">
        <v>353</v>
      </c>
      <c r="E32" s="70"/>
      <c r="F32" s="72">
        <v>5</v>
      </c>
      <c r="G32" s="73">
        <v>1</v>
      </c>
      <c r="H32" s="74">
        <v>4</v>
      </c>
      <c r="I32" s="228">
        <f t="shared" si="0"/>
        <v>20</v>
      </c>
      <c r="J32" s="221">
        <f t="shared" si="1"/>
        <v>20</v>
      </c>
      <c r="K32" s="5"/>
      <c r="L32" s="5"/>
      <c r="M32" s="5"/>
      <c r="N32" s="5"/>
      <c r="O32" s="5"/>
      <c r="P32" s="5"/>
      <c r="Q32" s="5"/>
      <c r="R32" s="5"/>
      <c r="S32" s="5"/>
    </row>
    <row r="33" spans="1:19" ht="25" customHeight="1">
      <c r="A33" s="5"/>
      <c r="B33" s="71" t="s">
        <v>348</v>
      </c>
      <c r="C33" s="71" t="s">
        <v>203</v>
      </c>
      <c r="D33" s="70" t="s">
        <v>350</v>
      </c>
      <c r="E33" s="70"/>
      <c r="F33" s="72">
        <v>8</v>
      </c>
      <c r="G33" s="73">
        <v>2</v>
      </c>
      <c r="H33" s="74">
        <v>1</v>
      </c>
      <c r="I33" s="228">
        <f t="shared" si="0"/>
        <v>16</v>
      </c>
      <c r="J33" s="221">
        <f t="shared" si="1"/>
        <v>8</v>
      </c>
      <c r="K33" s="5"/>
      <c r="L33" s="5"/>
      <c r="M33" s="5"/>
      <c r="N33" s="5"/>
      <c r="O33" s="5"/>
      <c r="P33" s="5"/>
      <c r="Q33" s="5"/>
      <c r="R33" s="5"/>
      <c r="S33" s="5"/>
    </row>
    <row r="34" spans="1:19" ht="25" customHeight="1">
      <c r="A34" s="5"/>
      <c r="B34" s="71" t="s">
        <v>348</v>
      </c>
      <c r="C34" s="71" t="s">
        <v>205</v>
      </c>
      <c r="D34" s="70" t="s">
        <v>350</v>
      </c>
      <c r="E34" s="70"/>
      <c r="F34" s="72">
        <v>6</v>
      </c>
      <c r="G34" s="73">
        <v>1.5</v>
      </c>
      <c r="H34" s="74">
        <v>1</v>
      </c>
      <c r="I34" s="228">
        <f t="shared" si="0"/>
        <v>9</v>
      </c>
      <c r="J34" s="221">
        <f t="shared" si="1"/>
        <v>6</v>
      </c>
      <c r="K34" s="5"/>
      <c r="L34" s="5"/>
      <c r="M34" s="5"/>
      <c r="N34" s="5"/>
      <c r="O34" s="5"/>
      <c r="P34" s="5"/>
      <c r="Q34" s="5"/>
      <c r="R34" s="5"/>
      <c r="S34" s="5"/>
    </row>
    <row r="35" spans="1:19" ht="25" customHeight="1">
      <c r="A35" s="5"/>
      <c r="B35" s="71" t="s">
        <v>348</v>
      </c>
      <c r="C35" s="71" t="s">
        <v>354</v>
      </c>
      <c r="D35" s="70" t="s">
        <v>352</v>
      </c>
      <c r="E35" s="70"/>
      <c r="F35" s="72">
        <v>12</v>
      </c>
      <c r="G35" s="73">
        <v>1</v>
      </c>
      <c r="H35" s="74">
        <v>3</v>
      </c>
      <c r="I35" s="228">
        <f t="shared" si="0"/>
        <v>36</v>
      </c>
      <c r="J35" s="221">
        <f t="shared" si="1"/>
        <v>36</v>
      </c>
      <c r="K35" s="5"/>
      <c r="L35" s="5"/>
      <c r="M35" s="5"/>
      <c r="N35" s="5"/>
      <c r="O35" s="5"/>
      <c r="P35" s="5"/>
      <c r="Q35" s="5"/>
      <c r="R35" s="5"/>
      <c r="S35" s="5"/>
    </row>
    <row r="36" spans="1:19" ht="25" customHeight="1">
      <c r="A36" s="5"/>
      <c r="B36" s="71" t="s">
        <v>348</v>
      </c>
      <c r="C36" s="71" t="s">
        <v>354</v>
      </c>
      <c r="D36" s="70" t="s">
        <v>355</v>
      </c>
      <c r="E36" s="70"/>
      <c r="F36" s="72">
        <v>30</v>
      </c>
      <c r="G36" s="73">
        <v>1</v>
      </c>
      <c r="H36" s="74">
        <v>2</v>
      </c>
      <c r="I36" s="228">
        <f t="shared" si="0"/>
        <v>60</v>
      </c>
      <c r="J36" s="221">
        <f t="shared" si="1"/>
        <v>60</v>
      </c>
      <c r="K36" s="5"/>
      <c r="L36" s="5"/>
      <c r="M36" s="5"/>
      <c r="N36" s="5"/>
      <c r="O36" s="5"/>
      <c r="P36" s="5"/>
      <c r="Q36" s="5"/>
      <c r="R36" s="5"/>
      <c r="S36" s="5"/>
    </row>
    <row r="37" spans="1:19" ht="25" customHeight="1">
      <c r="A37" s="5"/>
      <c r="B37" s="71" t="s">
        <v>348</v>
      </c>
      <c r="C37" s="71" t="s">
        <v>184</v>
      </c>
      <c r="D37" s="70" t="s">
        <v>350</v>
      </c>
      <c r="E37" s="70" t="s">
        <v>356</v>
      </c>
      <c r="F37" s="72">
        <v>20</v>
      </c>
      <c r="G37" s="73">
        <v>2</v>
      </c>
      <c r="H37" s="74">
        <v>1</v>
      </c>
      <c r="I37" s="228">
        <f t="shared" si="0"/>
        <v>40</v>
      </c>
      <c r="J37" s="221">
        <f t="shared" si="1"/>
        <v>20</v>
      </c>
      <c r="K37" s="5"/>
      <c r="L37" s="5"/>
      <c r="M37" s="5"/>
      <c r="N37" s="5"/>
      <c r="O37" s="5"/>
      <c r="P37" s="5"/>
      <c r="Q37" s="5"/>
      <c r="R37" s="5"/>
      <c r="S37" s="5"/>
    </row>
    <row r="38" spans="1:19" ht="25" customHeight="1">
      <c r="A38" s="5"/>
      <c r="B38" s="71" t="s">
        <v>348</v>
      </c>
      <c r="C38" s="71" t="s">
        <v>184</v>
      </c>
      <c r="D38" s="70" t="s">
        <v>352</v>
      </c>
      <c r="E38" s="70"/>
      <c r="F38" s="72">
        <v>5</v>
      </c>
      <c r="G38" s="73">
        <v>1.5</v>
      </c>
      <c r="H38" s="74">
        <v>2</v>
      </c>
      <c r="I38" s="228">
        <f t="shared" si="0"/>
        <v>15</v>
      </c>
      <c r="J38" s="221">
        <f t="shared" si="1"/>
        <v>10</v>
      </c>
      <c r="K38" s="5"/>
      <c r="L38" s="5"/>
      <c r="M38" s="5"/>
      <c r="N38" s="5"/>
      <c r="O38" s="5"/>
      <c r="P38" s="5"/>
      <c r="Q38" s="5"/>
      <c r="R38" s="5"/>
      <c r="S38" s="5"/>
    </row>
    <row r="39" spans="1:19" ht="25" customHeight="1">
      <c r="A39" s="5"/>
      <c r="B39" s="71" t="s">
        <v>348</v>
      </c>
      <c r="C39" s="71" t="s">
        <v>176</v>
      </c>
      <c r="D39" s="70" t="s">
        <v>352</v>
      </c>
      <c r="E39" s="70" t="s">
        <v>357</v>
      </c>
      <c r="F39" s="72">
        <v>3</v>
      </c>
      <c r="G39" s="73">
        <v>2</v>
      </c>
      <c r="H39" s="74">
        <v>4</v>
      </c>
      <c r="I39" s="228">
        <f t="shared" si="0"/>
        <v>24</v>
      </c>
      <c r="J39" s="221">
        <f t="shared" si="1"/>
        <v>12</v>
      </c>
      <c r="K39" s="5"/>
      <c r="L39" s="5"/>
      <c r="M39" s="5"/>
      <c r="N39" s="5"/>
      <c r="O39" s="5"/>
      <c r="P39" s="5"/>
      <c r="Q39" s="5"/>
      <c r="R39" s="5"/>
      <c r="S39" s="5"/>
    </row>
    <row r="40" spans="1:19" ht="25" customHeight="1">
      <c r="A40" s="5"/>
      <c r="B40" s="71" t="s">
        <v>348</v>
      </c>
      <c r="C40" s="71" t="s">
        <v>273</v>
      </c>
      <c r="D40" s="70" t="s">
        <v>358</v>
      </c>
      <c r="E40" s="70" t="s">
        <v>359</v>
      </c>
      <c r="F40" s="72">
        <v>1</v>
      </c>
      <c r="G40" s="73">
        <v>3</v>
      </c>
      <c r="H40" s="74">
        <v>6</v>
      </c>
      <c r="I40" s="228">
        <f t="shared" si="0"/>
        <v>18</v>
      </c>
      <c r="J40" s="221">
        <f t="shared" si="1"/>
        <v>6</v>
      </c>
      <c r="K40" s="5"/>
      <c r="L40" s="5"/>
      <c r="M40" s="5"/>
      <c r="N40" s="5"/>
      <c r="O40" s="5"/>
      <c r="P40" s="5"/>
      <c r="Q40" s="5"/>
      <c r="R40" s="5"/>
      <c r="S40" s="5"/>
    </row>
    <row r="41" spans="1:19" ht="25" customHeight="1">
      <c r="A41" s="5"/>
      <c r="B41" s="71" t="s">
        <v>360</v>
      </c>
      <c r="C41" s="71" t="s">
        <v>361</v>
      </c>
      <c r="D41" s="70" t="s">
        <v>362</v>
      </c>
      <c r="E41" s="70" t="s">
        <v>363</v>
      </c>
      <c r="F41" s="72">
        <v>15</v>
      </c>
      <c r="G41" s="73">
        <v>2</v>
      </c>
      <c r="H41" s="74">
        <v>1</v>
      </c>
      <c r="I41" s="228">
        <f t="shared" si="0"/>
        <v>30</v>
      </c>
      <c r="J41" s="221">
        <f t="shared" si="1"/>
        <v>15</v>
      </c>
      <c r="K41" s="5"/>
      <c r="L41" s="5"/>
      <c r="M41" s="5"/>
      <c r="N41" s="5"/>
      <c r="O41" s="5"/>
      <c r="P41" s="5"/>
      <c r="Q41" s="5"/>
      <c r="R41" s="5"/>
      <c r="S41" s="5"/>
    </row>
    <row r="42" spans="1:19" ht="25" customHeight="1">
      <c r="A42" s="5"/>
      <c r="B42" s="71" t="s">
        <v>360</v>
      </c>
      <c r="C42" s="71" t="s">
        <v>361</v>
      </c>
      <c r="D42" s="70" t="s">
        <v>362</v>
      </c>
      <c r="E42" s="70" t="s">
        <v>364</v>
      </c>
      <c r="F42" s="72">
        <v>10</v>
      </c>
      <c r="G42" s="73">
        <v>5</v>
      </c>
      <c r="H42" s="74">
        <v>1</v>
      </c>
      <c r="I42" s="228">
        <f t="shared" si="0"/>
        <v>50</v>
      </c>
      <c r="J42" s="221">
        <f t="shared" si="1"/>
        <v>10</v>
      </c>
      <c r="K42" s="5"/>
      <c r="L42" s="5"/>
      <c r="M42" s="5"/>
      <c r="N42" s="5"/>
      <c r="O42" s="5"/>
      <c r="P42" s="5"/>
      <c r="Q42" s="5"/>
      <c r="R42" s="5"/>
      <c r="S42" s="5"/>
    </row>
    <row r="43" spans="1:19" ht="25" customHeight="1">
      <c r="A43" s="5"/>
      <c r="B43" s="71" t="s">
        <v>360</v>
      </c>
      <c r="C43" s="71" t="s">
        <v>349</v>
      </c>
      <c r="D43" s="70" t="s">
        <v>365</v>
      </c>
      <c r="E43" s="70" t="s">
        <v>366</v>
      </c>
      <c r="F43" s="72">
        <v>40</v>
      </c>
      <c r="G43" s="73">
        <v>2</v>
      </c>
      <c r="H43" s="74">
        <v>12</v>
      </c>
      <c r="I43" s="228">
        <f t="shared" si="0"/>
        <v>960</v>
      </c>
      <c r="J43" s="221">
        <f t="shared" si="1"/>
        <v>480</v>
      </c>
      <c r="K43" s="5"/>
      <c r="L43" s="5"/>
      <c r="M43" s="5"/>
      <c r="N43" s="5"/>
      <c r="O43" s="5"/>
      <c r="P43" s="5"/>
      <c r="Q43" s="5"/>
      <c r="R43" s="5"/>
      <c r="S43" s="5"/>
    </row>
    <row r="44" spans="1:19" ht="25" customHeight="1">
      <c r="A44" s="5"/>
      <c r="B44" s="71" t="s">
        <v>360</v>
      </c>
      <c r="C44" s="71" t="s">
        <v>349</v>
      </c>
      <c r="D44" s="70" t="s">
        <v>365</v>
      </c>
      <c r="E44" s="70" t="s">
        <v>367</v>
      </c>
      <c r="F44" s="72">
        <v>20</v>
      </c>
      <c r="G44" s="73">
        <v>20</v>
      </c>
      <c r="H44" s="74">
        <v>1</v>
      </c>
      <c r="I44" s="228">
        <f t="shared" si="0"/>
        <v>400</v>
      </c>
      <c r="J44" s="221">
        <f t="shared" si="1"/>
        <v>20</v>
      </c>
      <c r="K44" s="5"/>
      <c r="L44" s="5"/>
      <c r="M44" s="5"/>
      <c r="N44" s="5"/>
      <c r="O44" s="5"/>
      <c r="P44" s="5"/>
      <c r="Q44" s="5"/>
      <c r="R44" s="5"/>
      <c r="S44" s="5"/>
    </row>
    <row r="45" spans="1:19" ht="25" customHeight="1">
      <c r="A45" s="5"/>
      <c r="B45" s="71" t="s">
        <v>360</v>
      </c>
      <c r="C45" s="71" t="s">
        <v>349</v>
      </c>
      <c r="D45" s="70" t="s">
        <v>365</v>
      </c>
      <c r="E45" s="70" t="s">
        <v>364</v>
      </c>
      <c r="F45" s="72">
        <v>10</v>
      </c>
      <c r="G45" s="73">
        <v>8</v>
      </c>
      <c r="H45" s="74">
        <v>1</v>
      </c>
      <c r="I45" s="228">
        <f t="shared" si="0"/>
        <v>80</v>
      </c>
      <c r="J45" s="221">
        <f t="shared" si="1"/>
        <v>10</v>
      </c>
      <c r="K45" s="5"/>
      <c r="L45" s="5"/>
      <c r="M45" s="5"/>
      <c r="N45" s="5"/>
      <c r="O45" s="5"/>
      <c r="P45" s="5"/>
      <c r="Q45" s="5"/>
      <c r="R45" s="5"/>
      <c r="S45" s="5"/>
    </row>
    <row r="46" spans="1:19" ht="25" customHeight="1">
      <c r="A46" s="5"/>
      <c r="B46" s="71" t="s">
        <v>360</v>
      </c>
      <c r="C46" s="71" t="s">
        <v>349</v>
      </c>
      <c r="D46" s="70" t="s">
        <v>365</v>
      </c>
      <c r="E46" s="70" t="s">
        <v>368</v>
      </c>
      <c r="F46" s="72">
        <v>15</v>
      </c>
      <c r="G46" s="73">
        <v>3</v>
      </c>
      <c r="H46" s="74">
        <v>1</v>
      </c>
      <c r="I46" s="228">
        <f t="shared" si="0"/>
        <v>45</v>
      </c>
      <c r="J46" s="221">
        <f t="shared" si="1"/>
        <v>15</v>
      </c>
      <c r="K46" s="5"/>
      <c r="L46" s="5"/>
      <c r="M46" s="5"/>
      <c r="N46" s="5"/>
      <c r="O46" s="5"/>
      <c r="P46" s="5"/>
      <c r="Q46" s="5"/>
      <c r="R46" s="5"/>
      <c r="S46" s="5"/>
    </row>
    <row r="47" spans="1:19" ht="25" customHeight="1">
      <c r="A47" s="5"/>
      <c r="B47" s="71" t="s">
        <v>369</v>
      </c>
      <c r="C47" s="71" t="s">
        <v>349</v>
      </c>
      <c r="D47" s="70" t="s">
        <v>370</v>
      </c>
      <c r="E47" s="70" t="s">
        <v>371</v>
      </c>
      <c r="F47" s="72">
        <v>50</v>
      </c>
      <c r="G47" s="73">
        <v>4</v>
      </c>
      <c r="H47" s="74">
        <v>1</v>
      </c>
      <c r="I47" s="228">
        <f t="shared" si="0"/>
        <v>200</v>
      </c>
      <c r="J47" s="221">
        <f t="shared" si="1"/>
        <v>50</v>
      </c>
      <c r="K47" s="5"/>
      <c r="L47" s="5"/>
      <c r="M47" s="5"/>
      <c r="N47" s="5"/>
      <c r="O47" s="5"/>
      <c r="P47" s="5"/>
      <c r="Q47" s="5"/>
      <c r="R47" s="5"/>
      <c r="S47" s="5"/>
    </row>
    <row r="48" spans="1:19" ht="25" customHeight="1">
      <c r="A48" s="5"/>
      <c r="B48" s="71" t="s">
        <v>369</v>
      </c>
      <c r="C48" s="71" t="s">
        <v>349</v>
      </c>
      <c r="D48" s="70" t="s">
        <v>370</v>
      </c>
      <c r="E48" s="70" t="s">
        <v>372</v>
      </c>
      <c r="F48" s="72">
        <v>5</v>
      </c>
      <c r="G48" s="73">
        <v>2</v>
      </c>
      <c r="H48" s="74">
        <v>1</v>
      </c>
      <c r="I48" s="228">
        <f t="shared" si="0"/>
        <v>10</v>
      </c>
      <c r="J48" s="221">
        <f t="shared" si="1"/>
        <v>5</v>
      </c>
      <c r="K48" s="5"/>
      <c r="L48" s="5"/>
      <c r="M48" s="5"/>
      <c r="N48" s="5"/>
      <c r="O48" s="5"/>
      <c r="P48" s="5"/>
      <c r="Q48" s="5"/>
      <c r="R48" s="5"/>
      <c r="S48" s="5"/>
    </row>
    <row r="49" spans="1:19" ht="25" customHeight="1">
      <c r="A49" s="5"/>
      <c r="B49" s="71" t="s">
        <v>369</v>
      </c>
      <c r="C49" s="71" t="s">
        <v>349</v>
      </c>
      <c r="D49" s="70" t="s">
        <v>373</v>
      </c>
      <c r="E49" s="70" t="s">
        <v>374</v>
      </c>
      <c r="F49" s="72">
        <v>10</v>
      </c>
      <c r="G49" s="73">
        <v>3</v>
      </c>
      <c r="H49" s="74">
        <v>1</v>
      </c>
      <c r="I49" s="228">
        <f t="shared" si="0"/>
        <v>30</v>
      </c>
      <c r="J49" s="221">
        <f t="shared" si="1"/>
        <v>10</v>
      </c>
      <c r="K49" s="5"/>
      <c r="L49" s="5"/>
      <c r="M49" s="5"/>
      <c r="N49" s="5"/>
      <c r="O49" s="5"/>
      <c r="P49" s="5"/>
      <c r="Q49" s="5"/>
      <c r="R49" s="5"/>
      <c r="S49" s="5"/>
    </row>
    <row r="50" spans="1:19" ht="25" customHeight="1">
      <c r="A50" s="5"/>
      <c r="B50" s="71" t="s">
        <v>369</v>
      </c>
      <c r="C50" s="71" t="s">
        <v>349</v>
      </c>
      <c r="D50" s="70" t="s">
        <v>375</v>
      </c>
      <c r="E50" s="70" t="s">
        <v>376</v>
      </c>
      <c r="F50" s="72">
        <v>5</v>
      </c>
      <c r="G50" s="73">
        <v>3</v>
      </c>
      <c r="H50" s="74">
        <v>2</v>
      </c>
      <c r="I50" s="228">
        <f t="shared" si="0"/>
        <v>30</v>
      </c>
      <c r="J50" s="221">
        <f t="shared" si="1"/>
        <v>10</v>
      </c>
      <c r="K50" s="5"/>
      <c r="L50" s="5"/>
      <c r="M50" s="5"/>
      <c r="N50" s="5"/>
      <c r="O50" s="5"/>
      <c r="P50" s="5"/>
      <c r="Q50" s="5"/>
      <c r="R50" s="5"/>
      <c r="S50" s="5"/>
    </row>
    <row r="51" spans="1:19" ht="25" customHeight="1">
      <c r="A51" s="5"/>
      <c r="B51" s="71" t="s">
        <v>369</v>
      </c>
      <c r="C51" s="71" t="s">
        <v>168</v>
      </c>
      <c r="D51" s="70" t="s">
        <v>377</v>
      </c>
      <c r="E51" s="70" t="s">
        <v>378</v>
      </c>
      <c r="F51" s="72">
        <v>1</v>
      </c>
      <c r="G51" s="73">
        <v>1</v>
      </c>
      <c r="H51" s="74">
        <v>48</v>
      </c>
      <c r="I51" s="228">
        <f t="shared" si="0"/>
        <v>48</v>
      </c>
      <c r="J51" s="221">
        <f t="shared" si="1"/>
        <v>48</v>
      </c>
      <c r="K51" s="5"/>
      <c r="L51" s="5"/>
      <c r="M51" s="5"/>
      <c r="N51" s="5"/>
      <c r="O51" s="5"/>
      <c r="P51" s="5"/>
      <c r="Q51" s="5"/>
      <c r="R51" s="5"/>
      <c r="S51" s="5"/>
    </row>
    <row r="52" spans="1:19" ht="25" customHeight="1">
      <c r="A52" s="5"/>
      <c r="B52" s="71" t="s">
        <v>369</v>
      </c>
      <c r="C52" s="71" t="s">
        <v>168</v>
      </c>
      <c r="D52" s="70" t="s">
        <v>377</v>
      </c>
      <c r="E52" s="70" t="s">
        <v>379</v>
      </c>
      <c r="F52" s="72">
        <v>15</v>
      </c>
      <c r="G52" s="73">
        <v>2</v>
      </c>
      <c r="H52" s="74">
        <v>1</v>
      </c>
      <c r="I52" s="228">
        <f t="shared" si="0"/>
        <v>30</v>
      </c>
      <c r="J52" s="221">
        <f t="shared" si="1"/>
        <v>15</v>
      </c>
      <c r="K52" s="5"/>
      <c r="L52" s="5"/>
      <c r="M52" s="5"/>
      <c r="N52" s="5"/>
      <c r="O52" s="5"/>
      <c r="P52" s="5"/>
      <c r="Q52" s="5"/>
      <c r="R52" s="5"/>
      <c r="S52" s="5"/>
    </row>
    <row r="53" spans="1:19" ht="25" customHeight="1">
      <c r="A53" s="5"/>
      <c r="B53" s="71" t="s">
        <v>369</v>
      </c>
      <c r="C53" s="71" t="s">
        <v>380</v>
      </c>
      <c r="D53" s="71" t="s">
        <v>381</v>
      </c>
      <c r="E53" s="70" t="s">
        <v>382</v>
      </c>
      <c r="F53" s="72">
        <v>20</v>
      </c>
      <c r="G53" s="73">
        <v>3</v>
      </c>
      <c r="H53" s="74">
        <v>1</v>
      </c>
      <c r="I53" s="228">
        <f t="shared" si="0"/>
        <v>60</v>
      </c>
      <c r="J53" s="221">
        <f t="shared" si="1"/>
        <v>20</v>
      </c>
      <c r="K53" s="5"/>
      <c r="L53" s="5"/>
      <c r="M53" s="5"/>
      <c r="N53" s="5"/>
      <c r="O53" s="5"/>
      <c r="P53" s="5"/>
      <c r="Q53" s="5"/>
      <c r="R53" s="5"/>
      <c r="S53" s="5"/>
    </row>
    <row r="54" spans="1:19" ht="21">
      <c r="A54" s="5"/>
      <c r="B54" s="71" t="s">
        <v>383</v>
      </c>
      <c r="C54" s="71" t="s">
        <v>349</v>
      </c>
      <c r="D54" s="70" t="s">
        <v>384</v>
      </c>
      <c r="E54" s="70" t="s">
        <v>385</v>
      </c>
      <c r="F54" s="72">
        <v>10</v>
      </c>
      <c r="G54" s="73">
        <v>3</v>
      </c>
      <c r="H54" s="74">
        <v>1</v>
      </c>
      <c r="I54" s="228">
        <f t="shared" si="0"/>
        <v>30</v>
      </c>
      <c r="J54" s="221">
        <f t="shared" si="1"/>
        <v>10</v>
      </c>
      <c r="K54" s="5"/>
      <c r="L54" s="5"/>
      <c r="M54" s="5"/>
      <c r="N54" s="5"/>
      <c r="O54" s="5"/>
      <c r="P54" s="5"/>
      <c r="Q54" s="5"/>
      <c r="R54" s="5"/>
      <c r="S54" s="5"/>
    </row>
    <row r="55" spans="1:19" ht="42">
      <c r="A55" s="5"/>
      <c r="B55" s="71" t="s">
        <v>383</v>
      </c>
      <c r="C55" s="71" t="s">
        <v>349</v>
      </c>
      <c r="D55" s="70" t="s">
        <v>386</v>
      </c>
      <c r="E55" s="70" t="s">
        <v>387</v>
      </c>
      <c r="F55" s="72">
        <v>3</v>
      </c>
      <c r="G55" s="73">
        <v>2</v>
      </c>
      <c r="H55" s="74">
        <v>4</v>
      </c>
      <c r="I55" s="228">
        <f t="shared" si="0"/>
        <v>24</v>
      </c>
      <c r="J55" s="221">
        <f t="shared" si="1"/>
        <v>12</v>
      </c>
      <c r="K55" s="5"/>
      <c r="L55" s="5"/>
      <c r="M55" s="5"/>
      <c r="N55" s="5"/>
      <c r="O55" s="5"/>
      <c r="P55" s="5"/>
      <c r="Q55" s="5"/>
      <c r="R55" s="5"/>
      <c r="S55" s="5"/>
    </row>
    <row r="56" spans="1:19" ht="42">
      <c r="A56" s="5"/>
      <c r="B56" s="71" t="s">
        <v>383</v>
      </c>
      <c r="C56" s="71" t="s">
        <v>349</v>
      </c>
      <c r="D56" s="70" t="s">
        <v>388</v>
      </c>
      <c r="E56" s="70" t="s">
        <v>389</v>
      </c>
      <c r="F56" s="72">
        <v>5</v>
      </c>
      <c r="G56" s="73">
        <v>5</v>
      </c>
      <c r="H56" s="74">
        <v>3</v>
      </c>
      <c r="I56" s="228">
        <f t="shared" si="0"/>
        <v>75</v>
      </c>
      <c r="J56" s="221">
        <f t="shared" si="1"/>
        <v>15</v>
      </c>
      <c r="K56" s="5"/>
      <c r="L56" s="5"/>
      <c r="M56" s="5"/>
      <c r="N56" s="5"/>
      <c r="O56" s="5"/>
      <c r="P56" s="5"/>
      <c r="Q56" s="5"/>
      <c r="R56" s="5"/>
      <c r="S56" s="5"/>
    </row>
    <row r="57" spans="1:19" ht="25" customHeight="1">
      <c r="A57" s="5"/>
      <c r="B57" s="71" t="s">
        <v>383</v>
      </c>
      <c r="C57" s="71" t="s">
        <v>168</v>
      </c>
      <c r="D57" s="71" t="s">
        <v>390</v>
      </c>
      <c r="E57" s="70" t="s">
        <v>391</v>
      </c>
      <c r="F57" s="72">
        <v>4</v>
      </c>
      <c r="G57" s="73">
        <v>1.5</v>
      </c>
      <c r="H57" s="74">
        <v>5</v>
      </c>
      <c r="I57" s="228">
        <f t="shared" si="0"/>
        <v>30</v>
      </c>
      <c r="J57" s="221">
        <f t="shared" si="1"/>
        <v>20</v>
      </c>
      <c r="K57" s="5"/>
      <c r="L57" s="5"/>
      <c r="M57" s="5"/>
      <c r="N57" s="5"/>
      <c r="O57" s="5"/>
      <c r="P57" s="5"/>
      <c r="Q57" s="5"/>
      <c r="R57" s="5"/>
      <c r="S57" s="5"/>
    </row>
    <row r="58" spans="1:19" ht="25" customHeight="1">
      <c r="A58" s="5"/>
      <c r="B58" s="71" t="s">
        <v>392</v>
      </c>
      <c r="C58" s="71" t="s">
        <v>380</v>
      </c>
      <c r="D58" s="71" t="s">
        <v>381</v>
      </c>
      <c r="E58" s="70" t="s">
        <v>393</v>
      </c>
      <c r="F58" s="72">
        <v>2</v>
      </c>
      <c r="G58" s="73">
        <v>0.5</v>
      </c>
      <c r="H58" s="74">
        <v>24</v>
      </c>
      <c r="I58" s="228">
        <f t="shared" si="0"/>
        <v>24</v>
      </c>
      <c r="J58" s="221">
        <f t="shared" si="1"/>
        <v>48</v>
      </c>
      <c r="K58" s="5"/>
      <c r="L58" s="5"/>
      <c r="M58" s="5"/>
      <c r="N58" s="5"/>
      <c r="O58" s="5"/>
      <c r="P58" s="5"/>
      <c r="Q58" s="5"/>
      <c r="R58" s="5"/>
      <c r="S58" s="5"/>
    </row>
    <row r="59" spans="1:19" ht="25" customHeight="1">
      <c r="A59" s="5"/>
      <c r="B59" s="71" t="s">
        <v>392</v>
      </c>
      <c r="C59" s="71" t="s">
        <v>203</v>
      </c>
      <c r="D59" s="71" t="s">
        <v>394</v>
      </c>
      <c r="E59" s="70"/>
      <c r="F59" s="72">
        <v>4</v>
      </c>
      <c r="G59" s="73">
        <v>2.5</v>
      </c>
      <c r="H59" s="74">
        <v>2</v>
      </c>
      <c r="I59" s="228">
        <f t="shared" si="0"/>
        <v>20</v>
      </c>
      <c r="J59" s="221">
        <f t="shared" si="1"/>
        <v>8</v>
      </c>
      <c r="K59" s="5"/>
      <c r="L59" s="5"/>
      <c r="M59" s="5"/>
      <c r="N59" s="5"/>
      <c r="O59" s="5"/>
      <c r="P59" s="5"/>
      <c r="Q59" s="5"/>
      <c r="R59" s="5"/>
      <c r="S59" s="5"/>
    </row>
    <row r="60" spans="1:19" ht="25" customHeight="1">
      <c r="A60" s="5"/>
      <c r="B60" s="71" t="s">
        <v>395</v>
      </c>
      <c r="C60" s="71" t="s">
        <v>396</v>
      </c>
      <c r="D60" s="71" t="s">
        <v>397</v>
      </c>
      <c r="E60" s="70" t="s">
        <v>398</v>
      </c>
      <c r="F60" s="72">
        <v>3</v>
      </c>
      <c r="G60" s="73">
        <v>2</v>
      </c>
      <c r="H60" s="74">
        <v>5</v>
      </c>
      <c r="I60" s="228">
        <f t="shared" si="0"/>
        <v>30</v>
      </c>
      <c r="J60" s="221">
        <f t="shared" si="1"/>
        <v>15</v>
      </c>
      <c r="K60" s="5"/>
      <c r="L60" s="5"/>
      <c r="M60" s="5"/>
      <c r="N60" s="5"/>
      <c r="O60" s="5"/>
      <c r="P60" s="5"/>
      <c r="Q60" s="5"/>
      <c r="R60" s="5"/>
      <c r="S60" s="5"/>
    </row>
    <row r="61" spans="1:19" ht="25" customHeight="1">
      <c r="A61" s="5"/>
      <c r="B61" s="71" t="s">
        <v>395</v>
      </c>
      <c r="C61" s="71" t="s">
        <v>396</v>
      </c>
      <c r="D61" s="71" t="s">
        <v>399</v>
      </c>
      <c r="E61" s="70" t="s">
        <v>400</v>
      </c>
      <c r="F61" s="72">
        <v>3</v>
      </c>
      <c r="G61" s="73">
        <v>3</v>
      </c>
      <c r="H61" s="74">
        <v>2</v>
      </c>
      <c r="I61" s="228">
        <f t="shared" si="0"/>
        <v>18</v>
      </c>
      <c r="J61" s="221">
        <f t="shared" si="1"/>
        <v>6</v>
      </c>
      <c r="K61" s="5"/>
      <c r="L61" s="5"/>
      <c r="M61" s="5"/>
      <c r="N61" s="5"/>
      <c r="O61" s="5"/>
      <c r="P61" s="5"/>
      <c r="Q61" s="5"/>
      <c r="R61" s="5"/>
      <c r="S61" s="5"/>
    </row>
    <row r="62" spans="1:19" ht="25" customHeight="1">
      <c r="A62" s="5"/>
      <c r="B62" s="71" t="s">
        <v>395</v>
      </c>
      <c r="C62" s="71" t="s">
        <v>396</v>
      </c>
      <c r="D62" s="71" t="s">
        <v>399</v>
      </c>
      <c r="E62" s="70" t="s">
        <v>401</v>
      </c>
      <c r="F62" s="72">
        <v>3</v>
      </c>
      <c r="G62" s="73">
        <v>4</v>
      </c>
      <c r="H62" s="74">
        <v>1</v>
      </c>
      <c r="I62" s="228">
        <f t="shared" si="0"/>
        <v>12</v>
      </c>
      <c r="J62" s="221">
        <f t="shared" si="1"/>
        <v>3</v>
      </c>
      <c r="K62" s="5"/>
      <c r="L62" s="5"/>
      <c r="M62" s="5"/>
      <c r="N62" s="5"/>
      <c r="O62" s="5"/>
      <c r="P62" s="5"/>
      <c r="Q62" s="5"/>
      <c r="R62" s="5"/>
      <c r="S62" s="5"/>
    </row>
    <row r="63" spans="1:19" ht="25" customHeight="1">
      <c r="A63" s="5"/>
      <c r="B63" s="71" t="s">
        <v>402</v>
      </c>
      <c r="C63" s="65" t="s">
        <v>403</v>
      </c>
      <c r="D63" s="70" t="s">
        <v>404</v>
      </c>
      <c r="E63" s="70" t="s">
        <v>405</v>
      </c>
      <c r="F63" s="72">
        <v>5</v>
      </c>
      <c r="G63" s="73">
        <v>7</v>
      </c>
      <c r="H63" s="74">
        <v>6</v>
      </c>
      <c r="I63" s="228">
        <f t="shared" si="0"/>
        <v>210</v>
      </c>
      <c r="J63" s="221">
        <f t="shared" si="1"/>
        <v>30</v>
      </c>
      <c r="K63" s="5"/>
      <c r="L63" s="5"/>
      <c r="M63" s="5"/>
      <c r="N63" s="5"/>
      <c r="O63" s="5"/>
      <c r="P63" s="5"/>
      <c r="Q63" s="5"/>
      <c r="R63" s="5"/>
      <c r="S63" s="5"/>
    </row>
    <row r="64" spans="1:19" ht="25" customHeight="1">
      <c r="A64" s="5"/>
      <c r="B64" s="71" t="s">
        <v>402</v>
      </c>
      <c r="C64" s="65" t="s">
        <v>403</v>
      </c>
      <c r="D64" s="70" t="s">
        <v>404</v>
      </c>
      <c r="E64" s="70" t="s">
        <v>406</v>
      </c>
      <c r="F64" s="72">
        <v>3</v>
      </c>
      <c r="G64" s="73">
        <v>3</v>
      </c>
      <c r="H64" s="74">
        <v>6</v>
      </c>
      <c r="I64" s="228">
        <f t="shared" si="0"/>
        <v>54</v>
      </c>
      <c r="J64" s="221">
        <f t="shared" si="1"/>
        <v>18</v>
      </c>
      <c r="K64" s="5"/>
      <c r="L64" s="5"/>
      <c r="M64" s="5"/>
      <c r="N64" s="5"/>
      <c r="O64" s="5"/>
      <c r="P64" s="5"/>
      <c r="Q64" s="5"/>
      <c r="R64" s="5"/>
      <c r="S64" s="5"/>
    </row>
    <row r="65" spans="1:19" ht="25" customHeight="1">
      <c r="A65" s="5"/>
      <c r="B65" s="71" t="s">
        <v>402</v>
      </c>
      <c r="C65" s="65" t="s">
        <v>403</v>
      </c>
      <c r="D65" s="70" t="s">
        <v>404</v>
      </c>
      <c r="E65" s="70" t="s">
        <v>407</v>
      </c>
      <c r="F65" s="72">
        <v>2</v>
      </c>
      <c r="G65" s="73">
        <v>3</v>
      </c>
      <c r="H65" s="74">
        <v>1</v>
      </c>
      <c r="I65" s="228">
        <f t="shared" si="0"/>
        <v>6</v>
      </c>
      <c r="J65" s="221">
        <f t="shared" si="1"/>
        <v>2</v>
      </c>
      <c r="K65" s="5"/>
      <c r="L65" s="5"/>
      <c r="M65" s="5"/>
      <c r="N65" s="5"/>
      <c r="O65" s="5"/>
      <c r="P65" s="5"/>
      <c r="Q65" s="5"/>
      <c r="R65" s="5"/>
      <c r="S65" s="5"/>
    </row>
    <row r="66" spans="1:19" ht="25" customHeight="1">
      <c r="A66" s="5"/>
      <c r="B66" s="71" t="s">
        <v>408</v>
      </c>
      <c r="C66" s="71" t="s">
        <v>409</v>
      </c>
      <c r="D66" s="70" t="s">
        <v>410</v>
      </c>
      <c r="E66" s="70" t="s">
        <v>411</v>
      </c>
      <c r="F66" s="72">
        <v>4</v>
      </c>
      <c r="G66" s="73">
        <v>7</v>
      </c>
      <c r="H66" s="74">
        <v>36</v>
      </c>
      <c r="I66" s="228">
        <f t="shared" si="0"/>
        <v>1008</v>
      </c>
      <c r="J66" s="221">
        <f t="shared" si="1"/>
        <v>144</v>
      </c>
      <c r="K66" s="5"/>
      <c r="L66" s="5"/>
      <c r="M66" s="5"/>
      <c r="N66" s="5"/>
      <c r="O66" s="5"/>
      <c r="P66" s="5"/>
      <c r="Q66" s="5"/>
      <c r="R66" s="5"/>
      <c r="S66" s="5"/>
    </row>
    <row r="67" spans="1:19" ht="25" customHeight="1">
      <c r="A67" s="5"/>
      <c r="B67" s="71" t="s">
        <v>408</v>
      </c>
      <c r="C67" s="71" t="s">
        <v>409</v>
      </c>
      <c r="D67" s="70" t="s">
        <v>410</v>
      </c>
      <c r="E67" s="70" t="s">
        <v>412</v>
      </c>
      <c r="F67" s="72">
        <v>2</v>
      </c>
      <c r="G67" s="73">
        <v>7</v>
      </c>
      <c r="H67" s="74">
        <v>36</v>
      </c>
      <c r="I67" s="228">
        <f t="shared" si="0"/>
        <v>504</v>
      </c>
      <c r="J67" s="221">
        <f t="shared" si="1"/>
        <v>72</v>
      </c>
      <c r="K67" s="5"/>
      <c r="L67" s="5"/>
      <c r="M67" s="5"/>
      <c r="N67" s="5"/>
      <c r="O67" s="5"/>
      <c r="P67" s="5"/>
      <c r="Q67" s="5"/>
      <c r="R67" s="5"/>
      <c r="S67" s="5"/>
    </row>
    <row r="68" spans="1:19" ht="25" customHeight="1">
      <c r="A68" s="5"/>
      <c r="B68" s="71" t="s">
        <v>413</v>
      </c>
      <c r="C68" s="71" t="s">
        <v>349</v>
      </c>
      <c r="D68" s="70" t="s">
        <v>414</v>
      </c>
      <c r="E68" s="70" t="s">
        <v>415</v>
      </c>
      <c r="F68" s="72">
        <v>3</v>
      </c>
      <c r="G68" s="73">
        <v>3</v>
      </c>
      <c r="H68" s="74">
        <v>2</v>
      </c>
      <c r="I68" s="228">
        <f t="shared" si="0"/>
        <v>18</v>
      </c>
      <c r="J68" s="221">
        <f t="shared" si="1"/>
        <v>6</v>
      </c>
      <c r="K68" s="5"/>
      <c r="L68" s="5"/>
      <c r="M68" s="5"/>
      <c r="N68" s="5"/>
      <c r="O68" s="5"/>
      <c r="P68" s="5"/>
      <c r="Q68" s="5"/>
      <c r="R68" s="5"/>
      <c r="S68" s="5"/>
    </row>
    <row r="69" spans="1:19" ht="25" customHeight="1">
      <c r="A69" s="5"/>
      <c r="B69" s="71" t="s">
        <v>413</v>
      </c>
      <c r="C69" s="71" t="s">
        <v>349</v>
      </c>
      <c r="D69" s="70" t="s">
        <v>414</v>
      </c>
      <c r="E69" s="70" t="s">
        <v>416</v>
      </c>
      <c r="F69" s="72">
        <v>120</v>
      </c>
      <c r="G69" s="73">
        <v>2</v>
      </c>
      <c r="H69" s="74">
        <v>1</v>
      </c>
      <c r="I69" s="228">
        <f t="shared" si="0"/>
        <v>240</v>
      </c>
      <c r="J69" s="221">
        <f t="shared" si="1"/>
        <v>120</v>
      </c>
      <c r="K69" s="5"/>
      <c r="L69" s="5"/>
      <c r="M69" s="5"/>
      <c r="N69" s="5"/>
      <c r="O69" s="5"/>
      <c r="P69" s="5"/>
      <c r="Q69" s="5"/>
      <c r="R69" s="5"/>
      <c r="S69" s="5"/>
    </row>
    <row r="70" spans="1:19" ht="25" customHeight="1">
      <c r="A70" s="5"/>
      <c r="B70" s="71" t="s">
        <v>417</v>
      </c>
      <c r="C70" s="71" t="s">
        <v>168</v>
      </c>
      <c r="D70" s="70" t="s">
        <v>418</v>
      </c>
      <c r="E70" s="70" t="s">
        <v>419</v>
      </c>
      <c r="F70" s="72">
        <v>1</v>
      </c>
      <c r="G70" s="73">
        <v>4</v>
      </c>
      <c r="H70" s="74">
        <v>3</v>
      </c>
      <c r="I70" s="228">
        <f t="shared" si="0"/>
        <v>12</v>
      </c>
      <c r="J70" s="221">
        <f t="shared" si="1"/>
        <v>3</v>
      </c>
      <c r="K70" s="5"/>
      <c r="L70" s="5"/>
      <c r="M70" s="5"/>
      <c r="N70" s="5"/>
      <c r="O70" s="5"/>
      <c r="P70" s="5"/>
      <c r="Q70" s="5"/>
      <c r="R70" s="5"/>
      <c r="S70" s="5"/>
    </row>
    <row r="71" spans="1:19" ht="25" customHeight="1">
      <c r="A71" s="5"/>
      <c r="B71" s="71" t="s">
        <v>417</v>
      </c>
      <c r="C71" s="71" t="s">
        <v>168</v>
      </c>
      <c r="D71" s="70" t="s">
        <v>420</v>
      </c>
      <c r="E71" s="70" t="s">
        <v>421</v>
      </c>
      <c r="F71" s="72">
        <v>1</v>
      </c>
      <c r="G71" s="73">
        <v>3</v>
      </c>
      <c r="H71" s="74">
        <v>24</v>
      </c>
      <c r="I71" s="228">
        <f t="shared" si="0"/>
        <v>72</v>
      </c>
      <c r="J71" s="221">
        <f t="shared" si="1"/>
        <v>24</v>
      </c>
      <c r="K71" s="5"/>
      <c r="L71" s="5"/>
      <c r="M71" s="5"/>
      <c r="N71" s="5"/>
      <c r="O71" s="5"/>
      <c r="P71" s="5"/>
      <c r="Q71" s="5"/>
      <c r="R71" s="5"/>
      <c r="S71" s="5"/>
    </row>
    <row r="72" spans="1:19" ht="25" customHeight="1">
      <c r="A72" s="5"/>
      <c r="B72" s="71" t="s">
        <v>417</v>
      </c>
      <c r="C72" s="71" t="s">
        <v>168</v>
      </c>
      <c r="D72" s="70" t="s">
        <v>422</v>
      </c>
      <c r="E72" s="70" t="s">
        <v>363</v>
      </c>
      <c r="F72" s="72">
        <v>5</v>
      </c>
      <c r="G72" s="73">
        <v>2</v>
      </c>
      <c r="H72" s="74">
        <v>3</v>
      </c>
      <c r="I72" s="228">
        <f t="shared" si="0"/>
        <v>30</v>
      </c>
      <c r="J72" s="221">
        <f t="shared" si="1"/>
        <v>15</v>
      </c>
      <c r="K72" s="5"/>
      <c r="L72" s="5"/>
      <c r="M72" s="5"/>
      <c r="N72" s="5"/>
      <c r="O72" s="5"/>
      <c r="P72" s="5"/>
      <c r="Q72" s="5"/>
      <c r="R72" s="5"/>
      <c r="S72" s="5"/>
    </row>
    <row r="73" spans="1:19" ht="25" customHeight="1">
      <c r="A73" s="5"/>
      <c r="B73" s="71" t="s">
        <v>417</v>
      </c>
      <c r="C73" s="71" t="s">
        <v>168</v>
      </c>
      <c r="D73" s="70" t="s">
        <v>422</v>
      </c>
      <c r="E73" s="70" t="s">
        <v>364</v>
      </c>
      <c r="F73" s="72">
        <v>5</v>
      </c>
      <c r="G73" s="73">
        <v>8</v>
      </c>
      <c r="H73" s="74">
        <v>1</v>
      </c>
      <c r="I73" s="228">
        <f t="shared" si="0"/>
        <v>40</v>
      </c>
      <c r="J73" s="221">
        <f t="shared" si="1"/>
        <v>5</v>
      </c>
      <c r="K73" s="5"/>
      <c r="L73" s="5"/>
      <c r="M73" s="5"/>
      <c r="N73" s="5"/>
      <c r="O73" s="5"/>
      <c r="P73" s="5"/>
      <c r="Q73" s="5"/>
      <c r="R73" s="5"/>
      <c r="S73" s="5"/>
    </row>
    <row r="74" spans="1:19" ht="25" customHeight="1">
      <c r="A74" s="5"/>
      <c r="B74" s="71" t="s">
        <v>423</v>
      </c>
      <c r="C74" s="71" t="s">
        <v>424</v>
      </c>
      <c r="D74" s="71" t="s">
        <v>425</v>
      </c>
      <c r="E74" s="70" t="s">
        <v>426</v>
      </c>
      <c r="F74" s="72">
        <v>3</v>
      </c>
      <c r="G74" s="73">
        <v>1.5</v>
      </c>
      <c r="H74" s="74">
        <v>12</v>
      </c>
      <c r="I74" s="228">
        <f t="shared" si="0"/>
        <v>54</v>
      </c>
      <c r="J74" s="221">
        <f t="shared" si="1"/>
        <v>36</v>
      </c>
      <c r="K74" s="5"/>
      <c r="L74" s="5"/>
      <c r="M74" s="5"/>
      <c r="N74" s="5"/>
      <c r="O74" s="5"/>
      <c r="P74" s="5"/>
      <c r="Q74" s="5"/>
      <c r="R74" s="5"/>
      <c r="S74" s="5"/>
    </row>
    <row r="75" spans="1:19" ht="25" customHeight="1">
      <c r="A75" s="5"/>
      <c r="B75" s="71" t="s">
        <v>423</v>
      </c>
      <c r="C75" s="71" t="s">
        <v>424</v>
      </c>
      <c r="D75" s="71" t="s">
        <v>425</v>
      </c>
      <c r="E75" s="70" t="s">
        <v>427</v>
      </c>
      <c r="F75" s="72">
        <v>3</v>
      </c>
      <c r="G75" s="73">
        <v>5</v>
      </c>
      <c r="H75" s="74">
        <v>12</v>
      </c>
      <c r="I75" s="228">
        <f t="shared" si="0"/>
        <v>180</v>
      </c>
      <c r="J75" s="221">
        <f t="shared" si="1"/>
        <v>36</v>
      </c>
      <c r="K75" s="5"/>
      <c r="L75" s="5"/>
      <c r="M75" s="5"/>
      <c r="N75" s="5"/>
      <c r="O75" s="5"/>
      <c r="P75" s="5"/>
      <c r="Q75" s="5"/>
      <c r="R75" s="5"/>
      <c r="S75" s="5"/>
    </row>
    <row r="76" spans="1:19" ht="25" customHeight="1">
      <c r="A76" s="5"/>
      <c r="B76" s="71" t="s">
        <v>423</v>
      </c>
      <c r="C76" s="71" t="s">
        <v>428</v>
      </c>
      <c r="D76" s="70" t="s">
        <v>429</v>
      </c>
      <c r="E76" s="70" t="s">
        <v>430</v>
      </c>
      <c r="F76" s="72">
        <v>3</v>
      </c>
      <c r="G76" s="73">
        <v>3</v>
      </c>
      <c r="H76" s="74">
        <v>48</v>
      </c>
      <c r="I76" s="228">
        <f t="shared" si="0"/>
        <v>432</v>
      </c>
      <c r="J76" s="221">
        <f t="shared" si="1"/>
        <v>144</v>
      </c>
      <c r="K76" s="5"/>
      <c r="L76" s="5"/>
      <c r="M76" s="5"/>
      <c r="N76" s="5"/>
      <c r="O76" s="5"/>
      <c r="P76" s="5"/>
      <c r="Q76" s="5"/>
      <c r="R76" s="5"/>
      <c r="S76" s="5"/>
    </row>
    <row r="77" spans="1:19" ht="25" customHeight="1">
      <c r="A77" s="5"/>
      <c r="B77" s="71" t="s">
        <v>431</v>
      </c>
      <c r="C77" s="71" t="s">
        <v>168</v>
      </c>
      <c r="D77" s="70" t="s">
        <v>432</v>
      </c>
      <c r="E77" s="70" t="s">
        <v>427</v>
      </c>
      <c r="F77" s="72">
        <v>1</v>
      </c>
      <c r="G77" s="73">
        <v>1</v>
      </c>
      <c r="H77" s="74">
        <v>48</v>
      </c>
      <c r="I77" s="228">
        <f t="shared" si="0"/>
        <v>48</v>
      </c>
      <c r="J77" s="221">
        <f t="shared" si="1"/>
        <v>48</v>
      </c>
      <c r="K77" s="5"/>
      <c r="L77" s="5"/>
      <c r="M77" s="5"/>
      <c r="N77" s="5"/>
      <c r="O77" s="5"/>
      <c r="P77" s="5"/>
      <c r="Q77" s="5"/>
      <c r="R77" s="5"/>
      <c r="S77" s="5"/>
    </row>
    <row r="78" spans="1:19" ht="25" customHeight="1">
      <c r="A78" s="5"/>
      <c r="B78" s="71" t="s">
        <v>431</v>
      </c>
      <c r="C78" s="71" t="s">
        <v>168</v>
      </c>
      <c r="D78" s="70" t="s">
        <v>433</v>
      </c>
      <c r="E78" s="70" t="s">
        <v>434</v>
      </c>
      <c r="F78" s="72">
        <v>3</v>
      </c>
      <c r="G78" s="73">
        <v>2</v>
      </c>
      <c r="H78" s="74">
        <v>2</v>
      </c>
      <c r="I78" s="228">
        <f t="shared" si="0"/>
        <v>12</v>
      </c>
      <c r="J78" s="221">
        <f t="shared" si="1"/>
        <v>6</v>
      </c>
      <c r="K78" s="5"/>
      <c r="L78" s="5"/>
      <c r="M78" s="5"/>
      <c r="N78" s="5"/>
      <c r="O78" s="5"/>
      <c r="P78" s="5"/>
      <c r="Q78" s="5"/>
      <c r="R78" s="5"/>
      <c r="S78" s="5"/>
    </row>
    <row r="79" spans="1:19" ht="25" customHeight="1">
      <c r="A79" s="5"/>
      <c r="B79" s="71" t="s">
        <v>431</v>
      </c>
      <c r="C79" s="71" t="s">
        <v>168</v>
      </c>
      <c r="D79" s="70" t="s">
        <v>433</v>
      </c>
      <c r="E79" s="70" t="s">
        <v>364</v>
      </c>
      <c r="F79" s="72">
        <v>3</v>
      </c>
      <c r="G79" s="73">
        <v>8</v>
      </c>
      <c r="H79" s="74">
        <v>1</v>
      </c>
      <c r="I79" s="228">
        <f t="shared" si="0"/>
        <v>24</v>
      </c>
      <c r="J79" s="221">
        <f t="shared" si="1"/>
        <v>3</v>
      </c>
      <c r="K79" s="5"/>
      <c r="L79" s="5"/>
      <c r="M79" s="5"/>
      <c r="N79" s="5"/>
      <c r="O79" s="5"/>
      <c r="P79" s="5"/>
      <c r="Q79" s="5"/>
      <c r="R79" s="5"/>
      <c r="S79" s="5"/>
    </row>
    <row r="80" spans="1:19" ht="25" customHeight="1">
      <c r="A80" s="5"/>
      <c r="B80" s="71" t="s">
        <v>435</v>
      </c>
      <c r="C80" s="71" t="s">
        <v>349</v>
      </c>
      <c r="D80" s="70" t="s">
        <v>436</v>
      </c>
      <c r="E80" s="70" t="s">
        <v>437</v>
      </c>
      <c r="F80" s="72">
        <v>1</v>
      </c>
      <c r="G80" s="73">
        <v>30</v>
      </c>
      <c r="H80" s="74">
        <v>1</v>
      </c>
      <c r="I80" s="228">
        <f t="shared" si="0"/>
        <v>30</v>
      </c>
      <c r="J80" s="221">
        <f t="shared" si="1"/>
        <v>1</v>
      </c>
      <c r="K80" s="5"/>
      <c r="L80" s="5"/>
      <c r="M80" s="5"/>
      <c r="N80" s="5"/>
      <c r="O80" s="5"/>
      <c r="P80" s="5"/>
      <c r="Q80" s="5"/>
      <c r="R80" s="5"/>
      <c r="S80" s="5"/>
    </row>
    <row r="81" spans="1:19" ht="25" customHeight="1">
      <c r="A81" s="5"/>
      <c r="B81" s="71" t="s">
        <v>435</v>
      </c>
      <c r="C81" s="71" t="s">
        <v>349</v>
      </c>
      <c r="D81" s="70" t="s">
        <v>438</v>
      </c>
      <c r="E81" s="70" t="s">
        <v>439</v>
      </c>
      <c r="F81" s="72">
        <v>1</v>
      </c>
      <c r="G81" s="73">
        <v>15</v>
      </c>
      <c r="H81" s="74">
        <v>2</v>
      </c>
      <c r="I81" s="228">
        <f t="shared" si="0"/>
        <v>30</v>
      </c>
      <c r="J81" s="221">
        <f t="shared" si="1"/>
        <v>2</v>
      </c>
      <c r="K81" s="5"/>
      <c r="L81" s="5"/>
      <c r="M81" s="5"/>
      <c r="N81" s="5"/>
      <c r="O81" s="5"/>
      <c r="P81" s="5"/>
      <c r="Q81" s="5"/>
      <c r="R81" s="5"/>
      <c r="S81" s="5"/>
    </row>
    <row r="82" spans="1:19" ht="25" customHeight="1">
      <c r="A82" s="5"/>
      <c r="B82" s="71" t="s">
        <v>440</v>
      </c>
      <c r="C82" s="71" t="s">
        <v>349</v>
      </c>
      <c r="D82" s="70" t="s">
        <v>441</v>
      </c>
      <c r="E82" s="70" t="s">
        <v>442</v>
      </c>
      <c r="F82" s="72">
        <v>1</v>
      </c>
      <c r="G82" s="73">
        <v>3</v>
      </c>
      <c r="H82" s="74">
        <v>12</v>
      </c>
      <c r="I82" s="228">
        <f t="shared" si="0"/>
        <v>36</v>
      </c>
      <c r="J82" s="221">
        <f t="shared" si="1"/>
        <v>12</v>
      </c>
      <c r="K82" s="5"/>
      <c r="L82" s="5"/>
      <c r="M82" s="5"/>
      <c r="N82" s="5"/>
      <c r="O82" s="5"/>
      <c r="P82" s="5"/>
      <c r="Q82" s="5"/>
      <c r="R82" s="5"/>
      <c r="S82" s="5"/>
    </row>
    <row r="83" spans="1:19" ht="25" customHeight="1">
      <c r="A83" s="5"/>
      <c r="B83" s="71" t="s">
        <v>440</v>
      </c>
      <c r="C83" s="71" t="s">
        <v>349</v>
      </c>
      <c r="D83" s="70" t="s">
        <v>441</v>
      </c>
      <c r="E83" s="70" t="s">
        <v>443</v>
      </c>
      <c r="F83" s="72">
        <v>5</v>
      </c>
      <c r="G83" s="73">
        <v>1</v>
      </c>
      <c r="H83" s="74">
        <v>12</v>
      </c>
      <c r="I83" s="228">
        <f t="shared" si="0"/>
        <v>60</v>
      </c>
      <c r="J83" s="221">
        <f t="shared" si="1"/>
        <v>60</v>
      </c>
      <c r="K83" s="5"/>
      <c r="L83" s="5"/>
      <c r="M83" s="5"/>
      <c r="N83" s="5"/>
      <c r="O83" s="5"/>
      <c r="P83" s="5"/>
      <c r="Q83" s="5"/>
      <c r="R83" s="5"/>
      <c r="S83" s="5"/>
    </row>
    <row r="84" spans="1:19" ht="25" customHeight="1">
      <c r="A84" s="5"/>
      <c r="B84" s="71"/>
      <c r="C84" s="71"/>
      <c r="D84" s="70"/>
      <c r="E84" s="70"/>
      <c r="F84" s="72"/>
      <c r="G84" s="73"/>
      <c r="H84" s="74"/>
      <c r="I84" s="228">
        <f t="shared" si="0"/>
        <v>0</v>
      </c>
      <c r="J84" s="221">
        <f t="shared" si="1"/>
        <v>0</v>
      </c>
      <c r="K84" s="5"/>
      <c r="L84" s="5"/>
      <c r="M84" s="5"/>
      <c r="N84" s="5"/>
      <c r="O84" s="5"/>
      <c r="P84" s="5"/>
      <c r="Q84" s="5"/>
      <c r="R84" s="5"/>
      <c r="S84" s="5"/>
    </row>
    <row r="85" spans="1:19" ht="25" customHeight="1">
      <c r="A85" s="5"/>
      <c r="B85" s="71"/>
      <c r="C85" s="71"/>
      <c r="D85" s="70"/>
      <c r="E85" s="70"/>
      <c r="F85" s="72"/>
      <c r="G85" s="73"/>
      <c r="H85" s="74"/>
      <c r="I85" s="228">
        <f t="shared" si="0"/>
        <v>0</v>
      </c>
      <c r="J85" s="221">
        <f t="shared" si="1"/>
        <v>0</v>
      </c>
      <c r="K85" s="5"/>
      <c r="L85" s="5"/>
      <c r="M85" s="5"/>
      <c r="N85" s="5"/>
      <c r="O85" s="5"/>
      <c r="P85" s="5"/>
      <c r="Q85" s="5"/>
      <c r="R85" s="5"/>
      <c r="S85" s="5"/>
    </row>
    <row r="86" spans="1:19" ht="25" customHeight="1">
      <c r="A86" s="5"/>
      <c r="B86" s="71"/>
      <c r="C86" s="71"/>
      <c r="D86" s="70"/>
      <c r="E86" s="70"/>
      <c r="F86" s="72"/>
      <c r="G86" s="73"/>
      <c r="H86" s="74"/>
      <c r="I86" s="228">
        <f t="shared" si="0"/>
        <v>0</v>
      </c>
      <c r="J86" s="221">
        <f t="shared" si="1"/>
        <v>0</v>
      </c>
      <c r="K86" s="5"/>
      <c r="L86" s="5"/>
      <c r="M86" s="5"/>
      <c r="N86" s="5"/>
      <c r="O86" s="5"/>
      <c r="P86" s="5"/>
      <c r="Q86" s="5"/>
      <c r="R86" s="5"/>
      <c r="S86" s="5"/>
    </row>
    <row r="87" spans="1:19" ht="25" customHeight="1">
      <c r="A87" s="5"/>
      <c r="B87" s="71"/>
      <c r="C87" s="71"/>
      <c r="D87" s="70"/>
      <c r="E87" s="70"/>
      <c r="F87" s="72"/>
      <c r="G87" s="73"/>
      <c r="H87" s="74"/>
      <c r="I87" s="228">
        <f t="shared" si="0"/>
        <v>0</v>
      </c>
      <c r="J87" s="221">
        <f t="shared" si="1"/>
        <v>0</v>
      </c>
      <c r="K87" s="5"/>
      <c r="L87" s="5"/>
      <c r="M87" s="5"/>
      <c r="N87" s="5"/>
      <c r="O87" s="5"/>
      <c r="P87" s="5"/>
      <c r="Q87" s="5"/>
      <c r="R87" s="5"/>
      <c r="S87" s="5"/>
    </row>
    <row r="88" spans="1:19">
      <c r="A88" s="5"/>
      <c r="B88" s="29"/>
      <c r="C88" s="29"/>
      <c r="D88" s="29"/>
      <c r="E88" s="29"/>
      <c r="F88" s="5"/>
      <c r="G88" s="5"/>
      <c r="H88" s="5"/>
      <c r="I88" s="5"/>
      <c r="J88" s="5"/>
      <c r="K88" s="5"/>
      <c r="L88" s="5"/>
      <c r="M88" s="5"/>
      <c r="N88" s="5"/>
      <c r="O88" s="5"/>
      <c r="P88" s="5"/>
      <c r="Q88" s="5"/>
      <c r="R88" s="5"/>
    </row>
  </sheetData>
  <autoFilter ref="F3:L3" xr:uid="{EE4BAFF3-21A1-8A48-85C7-48711F0A0FC6}"/>
  <mergeCells count="5">
    <mergeCell ref="B27:B28"/>
    <mergeCell ref="D27:D28"/>
    <mergeCell ref="E27:E28"/>
    <mergeCell ref="C27:C28"/>
    <mergeCell ref="J27:J28"/>
  </mergeCells>
  <phoneticPr fontId="1"/>
  <dataValidations count="1">
    <dataValidation type="list" allowBlank="1" showInputMessage="1" showErrorMessage="1" sqref="B29:B87" xr:uid="{730EBE3A-8282-A04B-811A-E8C17604F480}">
      <formula1>$B$4:$B$17</formula1>
    </dataValidation>
  </dataValidations>
  <pageMargins left="0.7" right="0.7" top="0.75" bottom="0.75" header="0.3" footer="0.3"/>
  <pageSetup paperSize="9" scale="42" fitToHeight="0" orientation="landscape" r:id="rId1"/>
  <colBreaks count="1" manualBreakCount="1">
    <brk id="1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2B71B8-B054-F541-8F47-EE2670220203}">
          <x14:formula1>
            <xm:f>【記入方法・例】③組織役員!$E$8:$E$133</xm:f>
          </x14:formula1>
          <xm:sqref>C29:C87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1F42-9648-F04C-A63C-3331FB64AAEF}">
  <sheetPr>
    <tabColor theme="7" tint="0.59999389629810485"/>
    <pageSetUpPr fitToPage="1"/>
  </sheetPr>
  <dimension ref="A1:M512"/>
  <sheetViews>
    <sheetView view="pageBreakPreview" topLeftCell="A5" zoomScale="75" zoomScaleNormal="100" workbookViewId="0">
      <selection activeCell="B14" sqref="B14"/>
    </sheetView>
  </sheetViews>
  <sheetFormatPr baseColWidth="10" defaultColWidth="11.140625" defaultRowHeight="20"/>
  <cols>
    <col min="1" max="1" width="3.7109375" customWidth="1"/>
    <col min="2" max="2" width="24.5703125" style="2" customWidth="1"/>
    <col min="3" max="3" width="20.7109375" style="2" customWidth="1"/>
    <col min="4" max="4" width="40.28515625" style="2" customWidth="1"/>
    <col min="5" max="5" width="31.140625" customWidth="1"/>
    <col min="9" max="9" width="10.7109375" customWidth="1"/>
  </cols>
  <sheetData>
    <row r="1" spans="1:13" ht="50" customHeight="1">
      <c r="A1" s="5"/>
      <c r="B1" s="58" t="s">
        <v>16</v>
      </c>
      <c r="C1" s="29"/>
      <c r="D1" s="29"/>
      <c r="E1" s="5"/>
      <c r="F1" s="5"/>
      <c r="G1" s="5"/>
      <c r="H1" s="5"/>
      <c r="I1" s="5"/>
      <c r="J1" s="5"/>
      <c r="K1" s="5"/>
      <c r="L1" s="5"/>
      <c r="M1" s="5"/>
    </row>
    <row r="2" spans="1:13" ht="21" thickBot="1">
      <c r="A2" s="5"/>
      <c r="B2" s="6" t="s">
        <v>58</v>
      </c>
      <c r="C2" s="6" t="s">
        <v>59</v>
      </c>
      <c r="D2" s="6" t="s">
        <v>60</v>
      </c>
      <c r="E2" s="5"/>
      <c r="F2" s="5"/>
      <c r="G2" s="5"/>
      <c r="H2" s="5"/>
      <c r="I2" s="5"/>
      <c r="J2" s="5"/>
      <c r="K2" s="5"/>
      <c r="L2" s="5"/>
      <c r="M2" s="5"/>
    </row>
    <row r="3" spans="1:13" ht="34" thickBot="1">
      <c r="A3" s="5"/>
      <c r="B3" s="59" t="str">
        <f>IF(①ひと!$B$3=0,"",①ひと!$B$3)</f>
        <v/>
      </c>
      <c r="C3" s="59" t="str">
        <f>IF(①ひと!$C$3=0,"",①ひと!$C$3)</f>
        <v/>
      </c>
      <c r="D3" s="59" t="str">
        <f>IF(①ひと!$D$3=0,"",①ひと!$D$3)</f>
        <v/>
      </c>
      <c r="E3" s="5"/>
      <c r="F3" s="5"/>
      <c r="G3" s="5"/>
      <c r="H3" s="5"/>
      <c r="I3" s="5"/>
      <c r="J3" s="5"/>
      <c r="K3" s="5"/>
      <c r="L3" s="65"/>
      <c r="M3" s="227" t="s">
        <v>23</v>
      </c>
    </row>
    <row r="4" spans="1:13">
      <c r="A4" s="5"/>
      <c r="B4" s="5"/>
      <c r="C4" s="29"/>
      <c r="D4" s="29"/>
      <c r="E4" s="5"/>
      <c r="F4" s="5"/>
      <c r="G4" s="5"/>
      <c r="H4" s="5"/>
      <c r="I4" s="5"/>
      <c r="J4" s="5"/>
      <c r="K4" s="5"/>
      <c r="L4" s="5"/>
      <c r="M4" s="5"/>
    </row>
    <row r="5" spans="1:13" ht="33">
      <c r="A5" s="5"/>
      <c r="B5" s="49" t="s">
        <v>444</v>
      </c>
      <c r="C5" s="52"/>
      <c r="D5" s="53"/>
      <c r="E5" s="54"/>
      <c r="F5" s="54"/>
      <c r="G5" s="54"/>
      <c r="H5" s="54"/>
      <c r="I5" s="54"/>
      <c r="J5" s="55"/>
      <c r="K5" s="5"/>
      <c r="L5" s="5"/>
      <c r="M5" s="5"/>
    </row>
    <row r="6" spans="1:13">
      <c r="A6" s="5"/>
      <c r="B6" s="29"/>
      <c r="C6" s="29"/>
      <c r="D6" s="29"/>
      <c r="E6" s="5"/>
      <c r="F6" s="5"/>
      <c r="G6" s="5"/>
      <c r="H6" s="5"/>
      <c r="I6" s="5"/>
      <c r="J6" s="5"/>
      <c r="K6" s="5"/>
      <c r="L6" s="5"/>
      <c r="M6" s="5"/>
    </row>
    <row r="7" spans="1:13" ht="21">
      <c r="A7" s="5"/>
      <c r="B7" s="38"/>
      <c r="C7" s="33" t="s">
        <v>333</v>
      </c>
      <c r="D7" s="33" t="s">
        <v>334</v>
      </c>
      <c r="E7" s="5"/>
      <c r="F7" s="5"/>
      <c r="G7" s="5"/>
      <c r="H7" s="5"/>
      <c r="I7" s="5"/>
      <c r="J7" s="5"/>
      <c r="K7" s="5"/>
      <c r="L7" s="5"/>
      <c r="M7" s="5"/>
    </row>
    <row r="8" spans="1:13" ht="61" customHeight="1">
      <c r="A8" s="5"/>
      <c r="B8" s="223" t="s">
        <v>335</v>
      </c>
      <c r="C8" s="69"/>
      <c r="D8" s="70"/>
      <c r="E8" s="5"/>
      <c r="F8" s="5"/>
      <c r="G8" s="5"/>
      <c r="H8" s="5"/>
      <c r="I8" s="5"/>
      <c r="J8" s="5"/>
      <c r="K8" s="5"/>
      <c r="L8" s="5"/>
      <c r="M8" s="5"/>
    </row>
    <row r="9" spans="1:13">
      <c r="A9" s="5"/>
      <c r="B9" s="29"/>
      <c r="C9" s="29"/>
      <c r="D9" s="29"/>
      <c r="E9" s="5"/>
      <c r="F9" s="5"/>
      <c r="G9" s="5"/>
      <c r="H9" s="5"/>
      <c r="I9" s="5"/>
      <c r="J9" s="5"/>
      <c r="K9" s="5"/>
      <c r="L9" s="5"/>
      <c r="M9" s="5"/>
    </row>
    <row r="10" spans="1:13" ht="20" customHeight="1">
      <c r="A10" s="5"/>
      <c r="B10" s="356" t="s">
        <v>338</v>
      </c>
      <c r="C10" s="356" t="s">
        <v>445</v>
      </c>
      <c r="D10" s="358" t="s">
        <v>340</v>
      </c>
      <c r="E10" s="358" t="s">
        <v>341</v>
      </c>
      <c r="F10" s="16" t="s">
        <v>342</v>
      </c>
      <c r="G10" s="16"/>
      <c r="H10" s="16"/>
      <c r="I10" s="16"/>
      <c r="J10" s="359" t="s">
        <v>343</v>
      </c>
      <c r="K10" s="5"/>
      <c r="L10" s="5"/>
      <c r="M10" s="5"/>
    </row>
    <row r="11" spans="1:13" ht="40" customHeight="1">
      <c r="A11" s="5"/>
      <c r="B11" s="357"/>
      <c r="C11" s="357"/>
      <c r="D11" s="358"/>
      <c r="E11" s="358"/>
      <c r="F11" s="34" t="s">
        <v>344</v>
      </c>
      <c r="G11" s="35" t="s">
        <v>345</v>
      </c>
      <c r="H11" s="36" t="s">
        <v>346</v>
      </c>
      <c r="I11" s="37" t="s">
        <v>347</v>
      </c>
      <c r="J11" s="359"/>
      <c r="K11" s="5"/>
      <c r="L11" s="5"/>
      <c r="M11" s="5"/>
    </row>
    <row r="12" spans="1:13" ht="23" customHeight="1">
      <c r="A12" s="5"/>
      <c r="B12" s="71" t="s">
        <v>315</v>
      </c>
      <c r="C12" s="71" t="s">
        <v>603</v>
      </c>
      <c r="D12" s="70"/>
      <c r="E12" s="70"/>
      <c r="F12" s="272">
        <v>15</v>
      </c>
      <c r="G12" s="273">
        <v>10</v>
      </c>
      <c r="H12" s="274">
        <v>6</v>
      </c>
      <c r="I12" s="193">
        <f>IFERROR(F12*G12*H12,"-")</f>
        <v>900</v>
      </c>
      <c r="J12" s="221">
        <f>IFERROR(F12*H12,"")</f>
        <v>90</v>
      </c>
      <c r="K12" s="5"/>
      <c r="L12" s="5"/>
      <c r="M12" s="5"/>
    </row>
    <row r="13" spans="1:13" ht="23" customHeight="1">
      <c r="A13" s="5"/>
      <c r="B13" s="71"/>
      <c r="C13" s="71"/>
      <c r="D13" s="70"/>
      <c r="E13" s="70"/>
      <c r="F13" s="272"/>
      <c r="G13" s="273"/>
      <c r="H13" s="274"/>
      <c r="I13" s="193">
        <f t="shared" ref="I13:I248" si="0">IFERROR(F13*G13*H13,"-")</f>
        <v>0</v>
      </c>
      <c r="J13" s="221">
        <f t="shared" ref="J13:J76" si="1">IFERROR(F13*H13,"")</f>
        <v>0</v>
      </c>
      <c r="K13" s="5"/>
      <c r="L13" s="5"/>
      <c r="M13" s="5"/>
    </row>
    <row r="14" spans="1:13" ht="23" customHeight="1">
      <c r="A14" s="5"/>
      <c r="B14" s="71" t="s">
        <v>417</v>
      </c>
      <c r="C14" s="71" t="s">
        <v>603</v>
      </c>
      <c r="D14" s="70"/>
      <c r="E14" s="70"/>
      <c r="F14" s="272">
        <v>10</v>
      </c>
      <c r="G14" s="273">
        <v>8</v>
      </c>
      <c r="H14" s="274">
        <v>7</v>
      </c>
      <c r="I14" s="193">
        <f t="shared" si="0"/>
        <v>560</v>
      </c>
      <c r="J14" s="221">
        <f t="shared" si="1"/>
        <v>70</v>
      </c>
      <c r="K14" s="5"/>
      <c r="L14" s="5"/>
      <c r="M14" s="5"/>
    </row>
    <row r="15" spans="1:13" ht="23" customHeight="1">
      <c r="A15" s="5"/>
      <c r="B15" s="71"/>
      <c r="C15" s="71"/>
      <c r="D15" s="70"/>
      <c r="E15" s="70"/>
      <c r="F15" s="272"/>
      <c r="G15" s="273"/>
      <c r="H15" s="274"/>
      <c r="I15" s="193">
        <f t="shared" si="0"/>
        <v>0</v>
      </c>
      <c r="J15" s="221">
        <f t="shared" si="1"/>
        <v>0</v>
      </c>
      <c r="K15" s="5"/>
      <c r="L15" s="5"/>
      <c r="M15" s="5"/>
    </row>
    <row r="16" spans="1:13" ht="23" customHeight="1">
      <c r="A16" s="5"/>
      <c r="B16" s="71"/>
      <c r="C16" s="71"/>
      <c r="D16" s="70"/>
      <c r="E16" s="70"/>
      <c r="F16" s="272"/>
      <c r="G16" s="273"/>
      <c r="H16" s="274"/>
      <c r="I16" s="193">
        <f t="shared" si="0"/>
        <v>0</v>
      </c>
      <c r="J16" s="221">
        <f t="shared" si="1"/>
        <v>0</v>
      </c>
      <c r="K16" s="5"/>
      <c r="L16" s="5"/>
      <c r="M16" s="5"/>
    </row>
    <row r="17" spans="1:13" ht="23" customHeight="1">
      <c r="A17" s="5"/>
      <c r="B17" s="71"/>
      <c r="C17" s="71"/>
      <c r="D17" s="70"/>
      <c r="E17" s="70"/>
      <c r="F17" s="272"/>
      <c r="G17" s="273"/>
      <c r="H17" s="274"/>
      <c r="I17" s="193">
        <f t="shared" si="0"/>
        <v>0</v>
      </c>
      <c r="J17" s="221">
        <f t="shared" si="1"/>
        <v>0</v>
      </c>
      <c r="K17" s="5"/>
      <c r="L17" s="5"/>
      <c r="M17" s="5"/>
    </row>
    <row r="18" spans="1:13" ht="23" customHeight="1">
      <c r="A18" s="5"/>
      <c r="B18" s="71"/>
      <c r="C18" s="71"/>
      <c r="D18" s="70"/>
      <c r="E18" s="70"/>
      <c r="F18" s="272"/>
      <c r="G18" s="273"/>
      <c r="H18" s="274"/>
      <c r="I18" s="193">
        <f t="shared" si="0"/>
        <v>0</v>
      </c>
      <c r="J18" s="221">
        <f t="shared" si="1"/>
        <v>0</v>
      </c>
      <c r="K18" s="5"/>
      <c r="L18" s="5"/>
      <c r="M18" s="5"/>
    </row>
    <row r="19" spans="1:13" ht="23" customHeight="1">
      <c r="A19" s="5"/>
      <c r="B19" s="71"/>
      <c r="C19" s="71"/>
      <c r="D19" s="70"/>
      <c r="E19" s="70"/>
      <c r="F19" s="272"/>
      <c r="G19" s="273"/>
      <c r="H19" s="274"/>
      <c r="I19" s="193">
        <f t="shared" si="0"/>
        <v>0</v>
      </c>
      <c r="J19" s="221">
        <f t="shared" si="1"/>
        <v>0</v>
      </c>
      <c r="K19" s="5"/>
      <c r="L19" s="5"/>
      <c r="M19" s="5"/>
    </row>
    <row r="20" spans="1:13" ht="23" customHeight="1">
      <c r="A20" s="5"/>
      <c r="B20" s="71"/>
      <c r="C20" s="71"/>
      <c r="D20" s="70"/>
      <c r="E20" s="70"/>
      <c r="F20" s="272"/>
      <c r="G20" s="273"/>
      <c r="H20" s="274"/>
      <c r="I20" s="193">
        <f t="shared" si="0"/>
        <v>0</v>
      </c>
      <c r="J20" s="221">
        <f t="shared" si="1"/>
        <v>0</v>
      </c>
      <c r="K20" s="5"/>
      <c r="L20" s="5"/>
      <c r="M20" s="5"/>
    </row>
    <row r="21" spans="1:13" ht="23" customHeight="1">
      <c r="A21" s="5"/>
      <c r="B21" s="71"/>
      <c r="C21" s="71"/>
      <c r="D21" s="70"/>
      <c r="E21" s="70"/>
      <c r="F21" s="272"/>
      <c r="G21" s="273"/>
      <c r="H21" s="274"/>
      <c r="I21" s="193">
        <f t="shared" si="0"/>
        <v>0</v>
      </c>
      <c r="J21" s="221">
        <f t="shared" si="1"/>
        <v>0</v>
      </c>
      <c r="K21" s="5"/>
      <c r="L21" s="5"/>
      <c r="M21" s="5"/>
    </row>
    <row r="22" spans="1:13" ht="23" customHeight="1">
      <c r="A22" s="5"/>
      <c r="B22" s="71"/>
      <c r="C22" s="71"/>
      <c r="D22" s="70"/>
      <c r="E22" s="70"/>
      <c r="F22" s="272"/>
      <c r="G22" s="273"/>
      <c r="H22" s="274"/>
      <c r="I22" s="193">
        <f t="shared" si="0"/>
        <v>0</v>
      </c>
      <c r="J22" s="221">
        <f t="shared" si="1"/>
        <v>0</v>
      </c>
      <c r="K22" s="5"/>
      <c r="L22" s="5"/>
      <c r="M22" s="5"/>
    </row>
    <row r="23" spans="1:13" ht="23" customHeight="1">
      <c r="A23" s="5"/>
      <c r="B23" s="71"/>
      <c r="C23" s="71"/>
      <c r="D23" s="70"/>
      <c r="E23" s="70"/>
      <c r="F23" s="272"/>
      <c r="G23" s="273"/>
      <c r="H23" s="274"/>
      <c r="I23" s="193">
        <f t="shared" si="0"/>
        <v>0</v>
      </c>
      <c r="J23" s="221">
        <f t="shared" si="1"/>
        <v>0</v>
      </c>
      <c r="K23" s="5"/>
      <c r="L23" s="5"/>
      <c r="M23" s="5"/>
    </row>
    <row r="24" spans="1:13" ht="23" customHeight="1">
      <c r="A24" s="5"/>
      <c r="B24" s="71"/>
      <c r="C24" s="71"/>
      <c r="D24" s="70"/>
      <c r="E24" s="70"/>
      <c r="F24" s="272"/>
      <c r="G24" s="273"/>
      <c r="H24" s="274"/>
      <c r="I24" s="193">
        <f t="shared" si="0"/>
        <v>0</v>
      </c>
      <c r="J24" s="221">
        <f t="shared" si="1"/>
        <v>0</v>
      </c>
      <c r="K24" s="5"/>
      <c r="L24" s="5"/>
      <c r="M24" s="5"/>
    </row>
    <row r="25" spans="1:13" ht="23" customHeight="1">
      <c r="A25" s="5"/>
      <c r="B25" s="71"/>
      <c r="C25" s="71"/>
      <c r="D25" s="70"/>
      <c r="E25" s="70"/>
      <c r="F25" s="272"/>
      <c r="G25" s="273"/>
      <c r="H25" s="274"/>
      <c r="I25" s="193">
        <f t="shared" si="0"/>
        <v>0</v>
      </c>
      <c r="J25" s="221">
        <f t="shared" si="1"/>
        <v>0</v>
      </c>
      <c r="K25" s="5"/>
      <c r="L25" s="5"/>
      <c r="M25" s="5"/>
    </row>
    <row r="26" spans="1:13" ht="23" customHeight="1">
      <c r="A26" s="5"/>
      <c r="B26" s="71"/>
      <c r="C26" s="71"/>
      <c r="D26" s="70"/>
      <c r="E26" s="70"/>
      <c r="F26" s="272"/>
      <c r="G26" s="273"/>
      <c r="H26" s="274"/>
      <c r="I26" s="193">
        <f t="shared" si="0"/>
        <v>0</v>
      </c>
      <c r="J26" s="221">
        <f t="shared" si="1"/>
        <v>0</v>
      </c>
      <c r="K26" s="5"/>
      <c r="L26" s="5"/>
      <c r="M26" s="5"/>
    </row>
    <row r="27" spans="1:13" ht="23" customHeight="1">
      <c r="A27" s="5"/>
      <c r="B27" s="71"/>
      <c r="C27" s="71"/>
      <c r="D27" s="70"/>
      <c r="E27" s="70"/>
      <c r="F27" s="272"/>
      <c r="G27" s="273"/>
      <c r="H27" s="274"/>
      <c r="I27" s="193">
        <f t="shared" si="0"/>
        <v>0</v>
      </c>
      <c r="J27" s="221">
        <f t="shared" si="1"/>
        <v>0</v>
      </c>
      <c r="K27" s="5"/>
      <c r="L27" s="5"/>
      <c r="M27" s="5"/>
    </row>
    <row r="28" spans="1:13" ht="23" customHeight="1">
      <c r="A28" s="5"/>
      <c r="B28" s="71"/>
      <c r="C28" s="71"/>
      <c r="D28" s="70"/>
      <c r="E28" s="70"/>
      <c r="F28" s="272"/>
      <c r="G28" s="273"/>
      <c r="H28" s="274"/>
      <c r="I28" s="193">
        <f t="shared" si="0"/>
        <v>0</v>
      </c>
      <c r="J28" s="221">
        <f t="shared" si="1"/>
        <v>0</v>
      </c>
      <c r="K28" s="5"/>
      <c r="L28" s="5"/>
      <c r="M28" s="5"/>
    </row>
    <row r="29" spans="1:13" ht="23" customHeight="1">
      <c r="A29" s="5"/>
      <c r="B29" s="71"/>
      <c r="C29" s="71"/>
      <c r="D29" s="70"/>
      <c r="E29" s="70"/>
      <c r="F29" s="272"/>
      <c r="G29" s="273"/>
      <c r="H29" s="274"/>
      <c r="I29" s="193">
        <f t="shared" si="0"/>
        <v>0</v>
      </c>
      <c r="J29" s="221">
        <f t="shared" si="1"/>
        <v>0</v>
      </c>
      <c r="K29" s="5"/>
      <c r="L29" s="5"/>
      <c r="M29" s="5"/>
    </row>
    <row r="30" spans="1:13" ht="23" customHeight="1">
      <c r="A30" s="5"/>
      <c r="B30" s="71"/>
      <c r="C30" s="71"/>
      <c r="D30" s="70"/>
      <c r="E30" s="70"/>
      <c r="F30" s="272"/>
      <c r="G30" s="273"/>
      <c r="H30" s="274"/>
      <c r="I30" s="193">
        <f t="shared" si="0"/>
        <v>0</v>
      </c>
      <c r="J30" s="221">
        <f t="shared" si="1"/>
        <v>0</v>
      </c>
      <c r="K30" s="5"/>
      <c r="L30" s="5"/>
      <c r="M30" s="5"/>
    </row>
    <row r="31" spans="1:13" ht="23" customHeight="1">
      <c r="A31" s="5"/>
      <c r="B31" s="71"/>
      <c r="C31" s="71"/>
      <c r="D31" s="70"/>
      <c r="E31" s="70"/>
      <c r="F31" s="272"/>
      <c r="G31" s="273"/>
      <c r="H31" s="274"/>
      <c r="I31" s="193">
        <f t="shared" si="0"/>
        <v>0</v>
      </c>
      <c r="J31" s="221">
        <f t="shared" si="1"/>
        <v>0</v>
      </c>
      <c r="K31" s="5"/>
      <c r="L31" s="5"/>
      <c r="M31" s="5"/>
    </row>
    <row r="32" spans="1:13" ht="23" customHeight="1">
      <c r="A32" s="5"/>
      <c r="B32" s="71"/>
      <c r="C32" s="71"/>
      <c r="D32" s="70"/>
      <c r="E32" s="70"/>
      <c r="F32" s="272"/>
      <c r="G32" s="273"/>
      <c r="H32" s="274"/>
      <c r="I32" s="193">
        <f t="shared" si="0"/>
        <v>0</v>
      </c>
      <c r="J32" s="221">
        <f t="shared" si="1"/>
        <v>0</v>
      </c>
      <c r="K32" s="5"/>
      <c r="L32" s="5"/>
      <c r="M32" s="5"/>
    </row>
    <row r="33" spans="1:13" ht="23" customHeight="1">
      <c r="A33" s="5"/>
      <c r="B33" s="71"/>
      <c r="C33" s="71"/>
      <c r="D33" s="70"/>
      <c r="E33" s="70"/>
      <c r="F33" s="272"/>
      <c r="G33" s="273"/>
      <c r="H33" s="274"/>
      <c r="I33" s="193">
        <f t="shared" si="0"/>
        <v>0</v>
      </c>
      <c r="J33" s="221">
        <f t="shared" si="1"/>
        <v>0</v>
      </c>
      <c r="K33" s="5"/>
      <c r="L33" s="5"/>
      <c r="M33" s="5"/>
    </row>
    <row r="34" spans="1:13" ht="23" customHeight="1">
      <c r="A34" s="5"/>
      <c r="B34" s="71"/>
      <c r="C34" s="71"/>
      <c r="D34" s="70"/>
      <c r="E34" s="70"/>
      <c r="F34" s="272"/>
      <c r="G34" s="273"/>
      <c r="H34" s="274"/>
      <c r="I34" s="193">
        <f t="shared" si="0"/>
        <v>0</v>
      </c>
      <c r="J34" s="221">
        <f t="shared" si="1"/>
        <v>0</v>
      </c>
      <c r="K34" s="5"/>
      <c r="L34" s="5"/>
      <c r="M34" s="5"/>
    </row>
    <row r="35" spans="1:13" ht="23" customHeight="1">
      <c r="A35" s="5"/>
      <c r="B35" s="71"/>
      <c r="C35" s="71"/>
      <c r="D35" s="70"/>
      <c r="E35" s="70"/>
      <c r="F35" s="272"/>
      <c r="G35" s="273"/>
      <c r="H35" s="274"/>
      <c r="I35" s="193">
        <f t="shared" si="0"/>
        <v>0</v>
      </c>
      <c r="J35" s="221">
        <f t="shared" si="1"/>
        <v>0</v>
      </c>
      <c r="K35" s="5"/>
      <c r="L35" s="5"/>
      <c r="M35" s="5"/>
    </row>
    <row r="36" spans="1:13" ht="23" customHeight="1">
      <c r="A36" s="5"/>
      <c r="B36" s="71"/>
      <c r="C36" s="71"/>
      <c r="D36" s="70"/>
      <c r="E36" s="70"/>
      <c r="F36" s="272"/>
      <c r="G36" s="273"/>
      <c r="H36" s="274"/>
      <c r="I36" s="193">
        <f t="shared" si="0"/>
        <v>0</v>
      </c>
      <c r="J36" s="221">
        <f t="shared" si="1"/>
        <v>0</v>
      </c>
      <c r="K36" s="5"/>
      <c r="L36" s="5"/>
      <c r="M36" s="5"/>
    </row>
    <row r="37" spans="1:13" ht="23" customHeight="1">
      <c r="A37" s="5"/>
      <c r="B37" s="71"/>
      <c r="C37" s="71"/>
      <c r="D37" s="70"/>
      <c r="E37" s="70"/>
      <c r="F37" s="272"/>
      <c r="G37" s="273"/>
      <c r="H37" s="274"/>
      <c r="I37" s="193">
        <f t="shared" si="0"/>
        <v>0</v>
      </c>
      <c r="J37" s="221">
        <f t="shared" si="1"/>
        <v>0</v>
      </c>
      <c r="K37" s="5"/>
      <c r="L37" s="5"/>
      <c r="M37" s="5"/>
    </row>
    <row r="38" spans="1:13" ht="23" customHeight="1">
      <c r="A38" s="5"/>
      <c r="B38" s="71"/>
      <c r="C38" s="71"/>
      <c r="D38" s="70"/>
      <c r="E38" s="70"/>
      <c r="F38" s="272"/>
      <c r="G38" s="273"/>
      <c r="H38" s="274"/>
      <c r="I38" s="193">
        <f t="shared" si="0"/>
        <v>0</v>
      </c>
      <c r="J38" s="221">
        <f t="shared" si="1"/>
        <v>0</v>
      </c>
      <c r="K38" s="5"/>
      <c r="L38" s="5"/>
      <c r="M38" s="5"/>
    </row>
    <row r="39" spans="1:13" ht="23" customHeight="1">
      <c r="A39" s="5"/>
      <c r="B39" s="71"/>
      <c r="C39" s="71"/>
      <c r="D39" s="70"/>
      <c r="E39" s="70"/>
      <c r="F39" s="272"/>
      <c r="G39" s="273"/>
      <c r="H39" s="274"/>
      <c r="I39" s="193">
        <f t="shared" si="0"/>
        <v>0</v>
      </c>
      <c r="J39" s="221">
        <f t="shared" si="1"/>
        <v>0</v>
      </c>
      <c r="K39" s="5"/>
      <c r="L39" s="5"/>
      <c r="M39" s="5"/>
    </row>
    <row r="40" spans="1:13" ht="23" customHeight="1">
      <c r="A40" s="5"/>
      <c r="B40" s="71"/>
      <c r="C40" s="71"/>
      <c r="D40" s="70"/>
      <c r="E40" s="70"/>
      <c r="F40" s="272"/>
      <c r="G40" s="273"/>
      <c r="H40" s="274"/>
      <c r="I40" s="193">
        <f t="shared" si="0"/>
        <v>0</v>
      </c>
      <c r="J40" s="221">
        <f t="shared" si="1"/>
        <v>0</v>
      </c>
      <c r="K40" s="5"/>
      <c r="L40" s="5"/>
      <c r="M40" s="5"/>
    </row>
    <row r="41" spans="1:13" ht="23" customHeight="1">
      <c r="A41" s="5"/>
      <c r="B41" s="71"/>
      <c r="C41" s="71"/>
      <c r="D41" s="70"/>
      <c r="E41" s="70"/>
      <c r="F41" s="272"/>
      <c r="G41" s="273"/>
      <c r="H41" s="274"/>
      <c r="I41" s="193">
        <f t="shared" si="0"/>
        <v>0</v>
      </c>
      <c r="J41" s="221">
        <f t="shared" si="1"/>
        <v>0</v>
      </c>
      <c r="K41" s="5"/>
      <c r="L41" s="5"/>
      <c r="M41" s="5"/>
    </row>
    <row r="42" spans="1:13" ht="23" customHeight="1">
      <c r="A42" s="5"/>
      <c r="B42" s="71"/>
      <c r="C42" s="71"/>
      <c r="D42" s="70"/>
      <c r="E42" s="70"/>
      <c r="F42" s="272"/>
      <c r="G42" s="273"/>
      <c r="H42" s="274"/>
      <c r="I42" s="193">
        <f t="shared" si="0"/>
        <v>0</v>
      </c>
      <c r="J42" s="221">
        <f t="shared" si="1"/>
        <v>0</v>
      </c>
      <c r="K42" s="5"/>
      <c r="L42" s="5"/>
      <c r="M42" s="5"/>
    </row>
    <row r="43" spans="1:13" ht="23" customHeight="1">
      <c r="A43" s="5"/>
      <c r="B43" s="71"/>
      <c r="C43" s="71"/>
      <c r="D43" s="70"/>
      <c r="E43" s="70"/>
      <c r="F43" s="272"/>
      <c r="G43" s="273"/>
      <c r="H43" s="274"/>
      <c r="I43" s="193">
        <f t="shared" si="0"/>
        <v>0</v>
      </c>
      <c r="J43" s="221">
        <f t="shared" si="1"/>
        <v>0</v>
      </c>
      <c r="K43" s="5"/>
      <c r="L43" s="5"/>
      <c r="M43" s="5"/>
    </row>
    <row r="44" spans="1:13" ht="23" customHeight="1">
      <c r="A44" s="5"/>
      <c r="B44" s="71"/>
      <c r="C44" s="71"/>
      <c r="D44" s="70"/>
      <c r="E44" s="70"/>
      <c r="F44" s="272"/>
      <c r="G44" s="273"/>
      <c r="H44" s="274"/>
      <c r="I44" s="193">
        <f t="shared" si="0"/>
        <v>0</v>
      </c>
      <c r="J44" s="221">
        <f t="shared" si="1"/>
        <v>0</v>
      </c>
      <c r="K44" s="5"/>
      <c r="L44" s="5"/>
      <c r="M44" s="5"/>
    </row>
    <row r="45" spans="1:13" ht="23" customHeight="1">
      <c r="A45" s="5"/>
      <c r="B45" s="71"/>
      <c r="C45" s="71"/>
      <c r="D45" s="70"/>
      <c r="E45" s="70"/>
      <c r="F45" s="272"/>
      <c r="G45" s="273"/>
      <c r="H45" s="274"/>
      <c r="I45" s="193">
        <f t="shared" si="0"/>
        <v>0</v>
      </c>
      <c r="J45" s="221">
        <f t="shared" si="1"/>
        <v>0</v>
      </c>
      <c r="K45" s="5"/>
      <c r="L45" s="5"/>
      <c r="M45" s="5"/>
    </row>
    <row r="46" spans="1:13" ht="23" customHeight="1">
      <c r="A46" s="5"/>
      <c r="B46" s="71"/>
      <c r="C46" s="71"/>
      <c r="D46" s="70"/>
      <c r="E46" s="70"/>
      <c r="F46" s="272"/>
      <c r="G46" s="273"/>
      <c r="H46" s="274"/>
      <c r="I46" s="193">
        <f t="shared" si="0"/>
        <v>0</v>
      </c>
      <c r="J46" s="221">
        <f t="shared" si="1"/>
        <v>0</v>
      </c>
      <c r="K46" s="5"/>
      <c r="L46" s="5"/>
      <c r="M46" s="5"/>
    </row>
    <row r="47" spans="1:13" ht="23" customHeight="1">
      <c r="A47" s="5"/>
      <c r="B47" s="71"/>
      <c r="C47" s="71"/>
      <c r="D47" s="70"/>
      <c r="E47" s="70"/>
      <c r="F47" s="272"/>
      <c r="G47" s="273"/>
      <c r="H47" s="274"/>
      <c r="I47" s="193">
        <f t="shared" si="0"/>
        <v>0</v>
      </c>
      <c r="J47" s="221">
        <f t="shared" si="1"/>
        <v>0</v>
      </c>
      <c r="K47" s="5"/>
      <c r="L47" s="5"/>
      <c r="M47" s="5"/>
    </row>
    <row r="48" spans="1:13" ht="23" customHeight="1">
      <c r="A48" s="5"/>
      <c r="B48" s="71"/>
      <c r="C48" s="71"/>
      <c r="D48" s="70"/>
      <c r="E48" s="70"/>
      <c r="F48" s="272"/>
      <c r="G48" s="273"/>
      <c r="H48" s="274"/>
      <c r="I48" s="193">
        <f t="shared" si="0"/>
        <v>0</v>
      </c>
      <c r="J48" s="221">
        <f t="shared" si="1"/>
        <v>0</v>
      </c>
      <c r="K48" s="5"/>
      <c r="L48" s="5"/>
      <c r="M48" s="5"/>
    </row>
    <row r="49" spans="1:13" ht="23" customHeight="1">
      <c r="A49" s="5"/>
      <c r="B49" s="71"/>
      <c r="C49" s="71"/>
      <c r="D49" s="70"/>
      <c r="E49" s="70"/>
      <c r="F49" s="272"/>
      <c r="G49" s="273"/>
      <c r="H49" s="274"/>
      <c r="I49" s="193">
        <f t="shared" si="0"/>
        <v>0</v>
      </c>
      <c r="J49" s="221">
        <f t="shared" si="1"/>
        <v>0</v>
      </c>
      <c r="K49" s="5"/>
      <c r="L49" s="5"/>
      <c r="M49" s="5"/>
    </row>
    <row r="50" spans="1:13" ht="23" customHeight="1">
      <c r="A50" s="5"/>
      <c r="B50" s="71"/>
      <c r="C50" s="71"/>
      <c r="D50" s="70"/>
      <c r="E50" s="70"/>
      <c r="F50" s="272"/>
      <c r="G50" s="273"/>
      <c r="H50" s="274"/>
      <c r="I50" s="193">
        <f t="shared" si="0"/>
        <v>0</v>
      </c>
      <c r="J50" s="221">
        <f t="shared" si="1"/>
        <v>0</v>
      </c>
      <c r="K50" s="5"/>
      <c r="L50" s="5"/>
      <c r="M50" s="5"/>
    </row>
    <row r="51" spans="1:13" ht="23" customHeight="1">
      <c r="A51" s="5"/>
      <c r="B51" s="71"/>
      <c r="C51" s="71"/>
      <c r="D51" s="70"/>
      <c r="E51" s="70"/>
      <c r="F51" s="272"/>
      <c r="G51" s="273"/>
      <c r="H51" s="274"/>
      <c r="I51" s="193">
        <f t="shared" si="0"/>
        <v>0</v>
      </c>
      <c r="J51" s="221">
        <f t="shared" si="1"/>
        <v>0</v>
      </c>
      <c r="K51" s="5"/>
      <c r="L51" s="5"/>
      <c r="M51" s="5"/>
    </row>
    <row r="52" spans="1:13" ht="23" customHeight="1">
      <c r="A52" s="5"/>
      <c r="B52" s="71"/>
      <c r="C52" s="71"/>
      <c r="D52" s="70"/>
      <c r="E52" s="70"/>
      <c r="F52" s="272"/>
      <c r="G52" s="273"/>
      <c r="H52" s="274"/>
      <c r="I52" s="193">
        <f t="shared" si="0"/>
        <v>0</v>
      </c>
      <c r="J52" s="221">
        <f t="shared" si="1"/>
        <v>0</v>
      </c>
      <c r="K52" s="5"/>
      <c r="L52" s="5"/>
      <c r="M52" s="5"/>
    </row>
    <row r="53" spans="1:13" ht="23" customHeight="1">
      <c r="A53" s="5"/>
      <c r="B53" s="71"/>
      <c r="C53" s="71"/>
      <c r="D53" s="70"/>
      <c r="E53" s="70"/>
      <c r="F53" s="272"/>
      <c r="G53" s="273"/>
      <c r="H53" s="274"/>
      <c r="I53" s="193">
        <f t="shared" si="0"/>
        <v>0</v>
      </c>
      <c r="J53" s="221">
        <f t="shared" si="1"/>
        <v>0</v>
      </c>
      <c r="K53" s="5"/>
      <c r="L53" s="5"/>
      <c r="M53" s="5"/>
    </row>
    <row r="54" spans="1:13" ht="23" customHeight="1">
      <c r="A54" s="5"/>
      <c r="B54" s="71"/>
      <c r="C54" s="71"/>
      <c r="D54" s="70"/>
      <c r="E54" s="70"/>
      <c r="F54" s="272"/>
      <c r="G54" s="273"/>
      <c r="H54" s="274"/>
      <c r="I54" s="193">
        <f t="shared" si="0"/>
        <v>0</v>
      </c>
      <c r="J54" s="221">
        <f t="shared" si="1"/>
        <v>0</v>
      </c>
      <c r="K54" s="5"/>
      <c r="L54" s="5"/>
      <c r="M54" s="5"/>
    </row>
    <row r="55" spans="1:13" ht="23" customHeight="1">
      <c r="A55" s="5"/>
      <c r="B55" s="71"/>
      <c r="C55" s="71"/>
      <c r="D55" s="70"/>
      <c r="E55" s="70"/>
      <c r="F55" s="272"/>
      <c r="G55" s="273"/>
      <c r="H55" s="274"/>
      <c r="I55" s="193">
        <f t="shared" si="0"/>
        <v>0</v>
      </c>
      <c r="J55" s="221">
        <f t="shared" si="1"/>
        <v>0</v>
      </c>
      <c r="K55" s="5"/>
      <c r="L55" s="5"/>
      <c r="M55" s="5"/>
    </row>
    <row r="56" spans="1:13" ht="23" customHeight="1">
      <c r="A56" s="5"/>
      <c r="B56" s="71"/>
      <c r="C56" s="71"/>
      <c r="D56" s="70"/>
      <c r="E56" s="70"/>
      <c r="F56" s="272"/>
      <c r="G56" s="273"/>
      <c r="H56" s="274"/>
      <c r="I56" s="193">
        <f t="shared" si="0"/>
        <v>0</v>
      </c>
      <c r="J56" s="221">
        <f t="shared" si="1"/>
        <v>0</v>
      </c>
      <c r="K56" s="5"/>
      <c r="L56" s="5"/>
      <c r="M56" s="5"/>
    </row>
    <row r="57" spans="1:13" ht="23" customHeight="1">
      <c r="A57" s="5"/>
      <c r="B57" s="71"/>
      <c r="C57" s="71"/>
      <c r="D57" s="70"/>
      <c r="E57" s="70"/>
      <c r="F57" s="272"/>
      <c r="G57" s="273"/>
      <c r="H57" s="274"/>
      <c r="I57" s="193">
        <f t="shared" si="0"/>
        <v>0</v>
      </c>
      <c r="J57" s="221">
        <f t="shared" si="1"/>
        <v>0</v>
      </c>
      <c r="K57" s="5"/>
      <c r="L57" s="5"/>
      <c r="M57" s="5"/>
    </row>
    <row r="58" spans="1:13" ht="23" customHeight="1">
      <c r="A58" s="5"/>
      <c r="B58" s="71"/>
      <c r="C58" s="71"/>
      <c r="D58" s="70"/>
      <c r="E58" s="70"/>
      <c r="F58" s="272"/>
      <c r="G58" s="273"/>
      <c r="H58" s="274"/>
      <c r="I58" s="193">
        <f t="shared" si="0"/>
        <v>0</v>
      </c>
      <c r="J58" s="221">
        <f t="shared" si="1"/>
        <v>0</v>
      </c>
      <c r="K58" s="5"/>
      <c r="L58" s="5"/>
      <c r="M58" s="5"/>
    </row>
    <row r="59" spans="1:13" ht="23" customHeight="1">
      <c r="A59" s="5"/>
      <c r="B59" s="71"/>
      <c r="C59" s="71"/>
      <c r="D59" s="70"/>
      <c r="E59" s="70"/>
      <c r="F59" s="272"/>
      <c r="G59" s="273"/>
      <c r="H59" s="274"/>
      <c r="I59" s="193">
        <f t="shared" si="0"/>
        <v>0</v>
      </c>
      <c r="J59" s="221">
        <f t="shared" si="1"/>
        <v>0</v>
      </c>
      <c r="K59" s="5"/>
      <c r="L59" s="5"/>
      <c r="M59" s="5"/>
    </row>
    <row r="60" spans="1:13" ht="23" customHeight="1">
      <c r="A60" s="5"/>
      <c r="B60" s="71"/>
      <c r="C60" s="71"/>
      <c r="D60" s="70"/>
      <c r="E60" s="70"/>
      <c r="F60" s="272"/>
      <c r="G60" s="273"/>
      <c r="H60" s="274"/>
      <c r="I60" s="193">
        <f t="shared" si="0"/>
        <v>0</v>
      </c>
      <c r="J60" s="221">
        <f t="shared" si="1"/>
        <v>0</v>
      </c>
      <c r="K60" s="5"/>
      <c r="L60" s="5"/>
      <c r="M60" s="5"/>
    </row>
    <row r="61" spans="1:13" ht="23" customHeight="1">
      <c r="A61" s="5"/>
      <c r="B61" s="71"/>
      <c r="C61" s="71"/>
      <c r="D61" s="70"/>
      <c r="E61" s="70"/>
      <c r="F61" s="272"/>
      <c r="G61" s="273"/>
      <c r="H61" s="274"/>
      <c r="I61" s="193">
        <f t="shared" si="0"/>
        <v>0</v>
      </c>
      <c r="J61" s="221">
        <f t="shared" si="1"/>
        <v>0</v>
      </c>
      <c r="K61" s="5"/>
      <c r="L61" s="5"/>
      <c r="M61" s="5"/>
    </row>
    <row r="62" spans="1:13" ht="23" customHeight="1">
      <c r="A62" s="5"/>
      <c r="B62" s="71"/>
      <c r="C62" s="71"/>
      <c r="D62" s="70"/>
      <c r="E62" s="70"/>
      <c r="F62" s="272"/>
      <c r="G62" s="273"/>
      <c r="H62" s="274"/>
      <c r="I62" s="193">
        <f t="shared" si="0"/>
        <v>0</v>
      </c>
      <c r="J62" s="221">
        <f t="shared" si="1"/>
        <v>0</v>
      </c>
      <c r="K62" s="5"/>
      <c r="L62" s="5"/>
      <c r="M62" s="5"/>
    </row>
    <row r="63" spans="1:13" ht="23" customHeight="1">
      <c r="A63" s="5"/>
      <c r="B63" s="71"/>
      <c r="C63" s="71"/>
      <c r="D63" s="70"/>
      <c r="E63" s="70"/>
      <c r="F63" s="272"/>
      <c r="G63" s="273"/>
      <c r="H63" s="274"/>
      <c r="I63" s="193">
        <f t="shared" si="0"/>
        <v>0</v>
      </c>
      <c r="J63" s="221">
        <f t="shared" si="1"/>
        <v>0</v>
      </c>
      <c r="K63" s="5"/>
      <c r="L63" s="5"/>
      <c r="M63" s="5"/>
    </row>
    <row r="64" spans="1:13" ht="23" customHeight="1">
      <c r="A64" s="5"/>
      <c r="B64" s="71"/>
      <c r="C64" s="71"/>
      <c r="D64" s="70"/>
      <c r="E64" s="70"/>
      <c r="F64" s="272"/>
      <c r="G64" s="273"/>
      <c r="H64" s="274"/>
      <c r="I64" s="193">
        <f t="shared" si="0"/>
        <v>0</v>
      </c>
      <c r="J64" s="221">
        <f t="shared" si="1"/>
        <v>0</v>
      </c>
      <c r="K64" s="5"/>
      <c r="L64" s="5"/>
      <c r="M64" s="5"/>
    </row>
    <row r="65" spans="1:13" ht="23" customHeight="1">
      <c r="A65" s="5"/>
      <c r="B65" s="71"/>
      <c r="C65" s="71"/>
      <c r="D65" s="70"/>
      <c r="E65" s="70"/>
      <c r="F65" s="272"/>
      <c r="G65" s="273"/>
      <c r="H65" s="274"/>
      <c r="I65" s="193">
        <f t="shared" si="0"/>
        <v>0</v>
      </c>
      <c r="J65" s="221">
        <f t="shared" si="1"/>
        <v>0</v>
      </c>
      <c r="K65" s="5"/>
      <c r="L65" s="5"/>
      <c r="M65" s="5"/>
    </row>
    <row r="66" spans="1:13" ht="23" customHeight="1">
      <c r="A66" s="5"/>
      <c r="B66" s="71"/>
      <c r="C66" s="71"/>
      <c r="D66" s="70"/>
      <c r="E66" s="70"/>
      <c r="F66" s="272"/>
      <c r="G66" s="273"/>
      <c r="H66" s="274"/>
      <c r="I66" s="193">
        <f t="shared" si="0"/>
        <v>0</v>
      </c>
      <c r="J66" s="221">
        <f t="shared" si="1"/>
        <v>0</v>
      </c>
      <c r="K66" s="5"/>
      <c r="L66" s="5"/>
      <c r="M66" s="5"/>
    </row>
    <row r="67" spans="1:13" ht="23" customHeight="1">
      <c r="A67" s="5"/>
      <c r="B67" s="71"/>
      <c r="C67" s="71"/>
      <c r="D67" s="70"/>
      <c r="E67" s="70"/>
      <c r="F67" s="272"/>
      <c r="G67" s="273"/>
      <c r="H67" s="274"/>
      <c r="I67" s="193">
        <f t="shared" si="0"/>
        <v>0</v>
      </c>
      <c r="J67" s="221">
        <f t="shared" si="1"/>
        <v>0</v>
      </c>
      <c r="K67" s="5"/>
      <c r="L67" s="5"/>
      <c r="M67" s="5"/>
    </row>
    <row r="68" spans="1:13" ht="23" customHeight="1">
      <c r="A68" s="5"/>
      <c r="B68" s="71"/>
      <c r="C68" s="71"/>
      <c r="D68" s="70"/>
      <c r="E68" s="70"/>
      <c r="F68" s="272"/>
      <c r="G68" s="273"/>
      <c r="H68" s="274"/>
      <c r="I68" s="193">
        <f t="shared" si="0"/>
        <v>0</v>
      </c>
      <c r="J68" s="221">
        <f t="shared" si="1"/>
        <v>0</v>
      </c>
      <c r="K68" s="5"/>
      <c r="L68" s="5"/>
      <c r="M68" s="5"/>
    </row>
    <row r="69" spans="1:13" ht="23" customHeight="1">
      <c r="A69" s="5"/>
      <c r="B69" s="71"/>
      <c r="C69" s="71"/>
      <c r="D69" s="70"/>
      <c r="E69" s="70"/>
      <c r="F69" s="272"/>
      <c r="G69" s="273"/>
      <c r="H69" s="274"/>
      <c r="I69" s="193">
        <f t="shared" si="0"/>
        <v>0</v>
      </c>
      <c r="J69" s="221">
        <f t="shared" si="1"/>
        <v>0</v>
      </c>
      <c r="K69" s="5"/>
      <c r="L69" s="5"/>
      <c r="M69" s="5"/>
    </row>
    <row r="70" spans="1:13" ht="23" customHeight="1">
      <c r="A70" s="5"/>
      <c r="B70" s="71"/>
      <c r="C70" s="71"/>
      <c r="D70" s="70"/>
      <c r="E70" s="70"/>
      <c r="F70" s="272"/>
      <c r="G70" s="273"/>
      <c r="H70" s="274"/>
      <c r="I70" s="193">
        <f t="shared" si="0"/>
        <v>0</v>
      </c>
      <c r="J70" s="221">
        <f t="shared" si="1"/>
        <v>0</v>
      </c>
      <c r="K70" s="5"/>
      <c r="L70" s="5"/>
      <c r="M70" s="5"/>
    </row>
    <row r="71" spans="1:13" ht="23" customHeight="1">
      <c r="A71" s="5"/>
      <c r="B71" s="71"/>
      <c r="C71" s="71"/>
      <c r="D71" s="70"/>
      <c r="E71" s="70"/>
      <c r="F71" s="272"/>
      <c r="G71" s="273"/>
      <c r="H71" s="274"/>
      <c r="I71" s="193">
        <f t="shared" si="0"/>
        <v>0</v>
      </c>
      <c r="J71" s="221">
        <f t="shared" si="1"/>
        <v>0</v>
      </c>
      <c r="K71" s="5"/>
      <c r="L71" s="5"/>
      <c r="M71" s="5"/>
    </row>
    <row r="72" spans="1:13" ht="23" customHeight="1">
      <c r="A72" s="5"/>
      <c r="B72" s="71"/>
      <c r="C72" s="71"/>
      <c r="D72" s="70"/>
      <c r="E72" s="70"/>
      <c r="F72" s="272"/>
      <c r="G72" s="273"/>
      <c r="H72" s="274"/>
      <c r="I72" s="193">
        <f t="shared" si="0"/>
        <v>0</v>
      </c>
      <c r="J72" s="221">
        <f t="shared" si="1"/>
        <v>0</v>
      </c>
      <c r="K72" s="5"/>
      <c r="L72" s="5"/>
      <c r="M72" s="5"/>
    </row>
    <row r="73" spans="1:13" ht="23" customHeight="1">
      <c r="A73" s="5"/>
      <c r="B73" s="71"/>
      <c r="C73" s="71"/>
      <c r="D73" s="70"/>
      <c r="E73" s="70"/>
      <c r="F73" s="272"/>
      <c r="G73" s="273"/>
      <c r="H73" s="274"/>
      <c r="I73" s="193">
        <f t="shared" si="0"/>
        <v>0</v>
      </c>
      <c r="J73" s="221">
        <f t="shared" si="1"/>
        <v>0</v>
      </c>
      <c r="K73" s="5"/>
      <c r="L73" s="5"/>
      <c r="M73" s="5"/>
    </row>
    <row r="74" spans="1:13" ht="23" customHeight="1">
      <c r="A74" s="5"/>
      <c r="B74" s="71"/>
      <c r="C74" s="71"/>
      <c r="D74" s="70"/>
      <c r="E74" s="70"/>
      <c r="F74" s="272"/>
      <c r="G74" s="273"/>
      <c r="H74" s="274"/>
      <c r="I74" s="193">
        <f t="shared" si="0"/>
        <v>0</v>
      </c>
      <c r="J74" s="221">
        <f t="shared" si="1"/>
        <v>0</v>
      </c>
      <c r="K74" s="5"/>
      <c r="L74" s="5"/>
      <c r="M74" s="5"/>
    </row>
    <row r="75" spans="1:13" ht="23" customHeight="1">
      <c r="A75" s="5"/>
      <c r="B75" s="71"/>
      <c r="C75" s="71"/>
      <c r="D75" s="70"/>
      <c r="E75" s="70"/>
      <c r="F75" s="272"/>
      <c r="G75" s="273"/>
      <c r="H75" s="274"/>
      <c r="I75" s="193">
        <f t="shared" si="0"/>
        <v>0</v>
      </c>
      <c r="J75" s="221">
        <f t="shared" si="1"/>
        <v>0</v>
      </c>
      <c r="K75" s="5"/>
      <c r="L75" s="5"/>
      <c r="M75" s="5"/>
    </row>
    <row r="76" spans="1:13" ht="23" customHeight="1">
      <c r="A76" s="5"/>
      <c r="B76" s="71"/>
      <c r="C76" s="71"/>
      <c r="D76" s="70"/>
      <c r="E76" s="70"/>
      <c r="F76" s="272"/>
      <c r="G76" s="273"/>
      <c r="H76" s="274"/>
      <c r="I76" s="193">
        <f t="shared" si="0"/>
        <v>0</v>
      </c>
      <c r="J76" s="221">
        <f t="shared" si="1"/>
        <v>0</v>
      </c>
      <c r="K76" s="5"/>
      <c r="L76" s="5"/>
      <c r="M76" s="5"/>
    </row>
    <row r="77" spans="1:13" ht="23" customHeight="1">
      <c r="A77" s="5"/>
      <c r="B77" s="71"/>
      <c r="C77" s="71"/>
      <c r="D77" s="70"/>
      <c r="E77" s="70"/>
      <c r="F77" s="272"/>
      <c r="G77" s="273"/>
      <c r="H77" s="274"/>
      <c r="I77" s="193">
        <f t="shared" si="0"/>
        <v>0</v>
      </c>
      <c r="J77" s="221">
        <f t="shared" ref="J77:J140" si="2">IFERROR(F77*H77,"")</f>
        <v>0</v>
      </c>
      <c r="K77" s="5"/>
      <c r="L77" s="5"/>
      <c r="M77" s="5"/>
    </row>
    <row r="78" spans="1:13" ht="23" customHeight="1">
      <c r="A78" s="5"/>
      <c r="B78" s="71"/>
      <c r="C78" s="71"/>
      <c r="D78" s="70"/>
      <c r="E78" s="70"/>
      <c r="F78" s="272"/>
      <c r="G78" s="273"/>
      <c r="H78" s="274"/>
      <c r="I78" s="193">
        <f t="shared" si="0"/>
        <v>0</v>
      </c>
      <c r="J78" s="221">
        <f t="shared" si="2"/>
        <v>0</v>
      </c>
      <c r="K78" s="5"/>
      <c r="L78" s="5"/>
      <c r="M78" s="5"/>
    </row>
    <row r="79" spans="1:13" ht="23" customHeight="1">
      <c r="A79" s="5"/>
      <c r="B79" s="71"/>
      <c r="C79" s="71"/>
      <c r="D79" s="70"/>
      <c r="E79" s="70"/>
      <c r="F79" s="272"/>
      <c r="G79" s="273"/>
      <c r="H79" s="274"/>
      <c r="I79" s="193">
        <f t="shared" si="0"/>
        <v>0</v>
      </c>
      <c r="J79" s="221">
        <f t="shared" si="2"/>
        <v>0</v>
      </c>
      <c r="K79" s="5"/>
      <c r="L79" s="5"/>
      <c r="M79" s="5"/>
    </row>
    <row r="80" spans="1:13" ht="23" customHeight="1">
      <c r="A80" s="5"/>
      <c r="B80" s="71"/>
      <c r="C80" s="71"/>
      <c r="D80" s="70"/>
      <c r="E80" s="70"/>
      <c r="F80" s="272"/>
      <c r="G80" s="273"/>
      <c r="H80" s="274"/>
      <c r="I80" s="193">
        <f t="shared" si="0"/>
        <v>0</v>
      </c>
      <c r="J80" s="221">
        <f t="shared" si="2"/>
        <v>0</v>
      </c>
      <c r="K80" s="5"/>
      <c r="L80" s="5"/>
      <c r="M80" s="5"/>
    </row>
    <row r="81" spans="1:13" ht="23" customHeight="1">
      <c r="A81" s="5"/>
      <c r="B81" s="71"/>
      <c r="C81" s="71"/>
      <c r="D81" s="70"/>
      <c r="E81" s="70"/>
      <c r="F81" s="272"/>
      <c r="G81" s="273"/>
      <c r="H81" s="274"/>
      <c r="I81" s="193">
        <f t="shared" si="0"/>
        <v>0</v>
      </c>
      <c r="J81" s="221">
        <f t="shared" si="2"/>
        <v>0</v>
      </c>
      <c r="K81" s="5"/>
      <c r="L81" s="5"/>
      <c r="M81" s="5"/>
    </row>
    <row r="82" spans="1:13" ht="23" customHeight="1">
      <c r="A82" s="5"/>
      <c r="B82" s="71"/>
      <c r="C82" s="71"/>
      <c r="D82" s="70"/>
      <c r="E82" s="70"/>
      <c r="F82" s="272"/>
      <c r="G82" s="273"/>
      <c r="H82" s="274"/>
      <c r="I82" s="193">
        <f t="shared" si="0"/>
        <v>0</v>
      </c>
      <c r="J82" s="221">
        <f t="shared" si="2"/>
        <v>0</v>
      </c>
      <c r="K82" s="5"/>
      <c r="L82" s="5"/>
      <c r="M82" s="5"/>
    </row>
    <row r="83" spans="1:13" ht="23" customHeight="1">
      <c r="A83" s="5"/>
      <c r="B83" s="71"/>
      <c r="C83" s="71"/>
      <c r="D83" s="70"/>
      <c r="E83" s="70"/>
      <c r="F83" s="272"/>
      <c r="G83" s="273"/>
      <c r="H83" s="274"/>
      <c r="I83" s="193">
        <f t="shared" si="0"/>
        <v>0</v>
      </c>
      <c r="J83" s="221">
        <f t="shared" si="2"/>
        <v>0</v>
      </c>
      <c r="K83" s="5"/>
      <c r="L83" s="5"/>
      <c r="M83" s="5"/>
    </row>
    <row r="84" spans="1:13" ht="23" customHeight="1">
      <c r="A84" s="5"/>
      <c r="B84" s="71"/>
      <c r="C84" s="71"/>
      <c r="D84" s="70"/>
      <c r="E84" s="70"/>
      <c r="F84" s="272"/>
      <c r="G84" s="273"/>
      <c r="H84" s="274"/>
      <c r="I84" s="193">
        <f t="shared" si="0"/>
        <v>0</v>
      </c>
      <c r="J84" s="221">
        <f t="shared" si="2"/>
        <v>0</v>
      </c>
      <c r="K84" s="5"/>
      <c r="L84" s="5"/>
      <c r="M84" s="5"/>
    </row>
    <row r="85" spans="1:13" ht="23" customHeight="1">
      <c r="A85" s="5"/>
      <c r="B85" s="71"/>
      <c r="C85" s="71"/>
      <c r="D85" s="70"/>
      <c r="E85" s="70"/>
      <c r="F85" s="272"/>
      <c r="G85" s="273"/>
      <c r="H85" s="274"/>
      <c r="I85" s="193">
        <f t="shared" si="0"/>
        <v>0</v>
      </c>
      <c r="J85" s="221">
        <f t="shared" si="2"/>
        <v>0</v>
      </c>
      <c r="K85" s="5"/>
      <c r="L85" s="5"/>
      <c r="M85" s="5"/>
    </row>
    <row r="86" spans="1:13" ht="23" customHeight="1">
      <c r="A86" s="5"/>
      <c r="B86" s="71"/>
      <c r="C86" s="71"/>
      <c r="D86" s="70"/>
      <c r="E86" s="70"/>
      <c r="F86" s="272"/>
      <c r="G86" s="273"/>
      <c r="H86" s="274"/>
      <c r="I86" s="193">
        <f t="shared" si="0"/>
        <v>0</v>
      </c>
      <c r="J86" s="221">
        <f t="shared" si="2"/>
        <v>0</v>
      </c>
      <c r="K86" s="5"/>
      <c r="L86" s="5"/>
      <c r="M86" s="5"/>
    </row>
    <row r="87" spans="1:13" ht="23" customHeight="1">
      <c r="A87" s="5"/>
      <c r="B87" s="71"/>
      <c r="C87" s="71"/>
      <c r="D87" s="70"/>
      <c r="E87" s="70"/>
      <c r="F87" s="272"/>
      <c r="G87" s="273"/>
      <c r="H87" s="274"/>
      <c r="I87" s="193">
        <f t="shared" si="0"/>
        <v>0</v>
      </c>
      <c r="J87" s="221">
        <f t="shared" si="2"/>
        <v>0</v>
      </c>
      <c r="K87" s="5"/>
      <c r="L87" s="5"/>
      <c r="M87" s="5"/>
    </row>
    <row r="88" spans="1:13" ht="23" customHeight="1">
      <c r="A88" s="5"/>
      <c r="B88" s="71"/>
      <c r="C88" s="71"/>
      <c r="D88" s="70"/>
      <c r="E88" s="70"/>
      <c r="F88" s="272"/>
      <c r="G88" s="273"/>
      <c r="H88" s="274"/>
      <c r="I88" s="193">
        <f t="shared" si="0"/>
        <v>0</v>
      </c>
      <c r="J88" s="221">
        <f t="shared" si="2"/>
        <v>0</v>
      </c>
      <c r="K88" s="5"/>
      <c r="L88" s="5"/>
      <c r="M88" s="5"/>
    </row>
    <row r="89" spans="1:13" ht="23" customHeight="1">
      <c r="A89" s="5"/>
      <c r="B89" s="71"/>
      <c r="C89" s="71"/>
      <c r="D89" s="70"/>
      <c r="E89" s="70"/>
      <c r="F89" s="272"/>
      <c r="G89" s="273"/>
      <c r="H89" s="274"/>
      <c r="I89" s="193">
        <f>IFERROR(F89*G89*H89,"-")</f>
        <v>0</v>
      </c>
      <c r="J89" s="221">
        <f t="shared" si="2"/>
        <v>0</v>
      </c>
      <c r="K89" s="5"/>
      <c r="L89" s="5"/>
      <c r="M89" s="5"/>
    </row>
    <row r="90" spans="1:13" ht="23" customHeight="1">
      <c r="A90" s="5"/>
      <c r="B90" s="71"/>
      <c r="C90" s="71"/>
      <c r="D90" s="70"/>
      <c r="E90" s="70"/>
      <c r="F90" s="272"/>
      <c r="G90" s="273"/>
      <c r="H90" s="274"/>
      <c r="I90" s="193">
        <f t="shared" si="0"/>
        <v>0</v>
      </c>
      <c r="J90" s="221">
        <f t="shared" si="2"/>
        <v>0</v>
      </c>
      <c r="K90" s="5"/>
      <c r="L90" s="5"/>
      <c r="M90" s="5"/>
    </row>
    <row r="91" spans="1:13" ht="23" customHeight="1">
      <c r="A91" s="5"/>
      <c r="B91" s="71"/>
      <c r="C91" s="71"/>
      <c r="D91" s="70"/>
      <c r="E91" s="70"/>
      <c r="F91" s="272"/>
      <c r="G91" s="273"/>
      <c r="H91" s="274"/>
      <c r="I91" s="193">
        <f t="shared" si="0"/>
        <v>0</v>
      </c>
      <c r="J91" s="221">
        <f t="shared" si="2"/>
        <v>0</v>
      </c>
      <c r="K91" s="5"/>
      <c r="L91" s="5"/>
      <c r="M91" s="5"/>
    </row>
    <row r="92" spans="1:13" ht="23" customHeight="1">
      <c r="A92" s="5"/>
      <c r="B92" s="71"/>
      <c r="C92" s="71"/>
      <c r="D92" s="70"/>
      <c r="E92" s="70"/>
      <c r="F92" s="272"/>
      <c r="G92" s="273"/>
      <c r="H92" s="274"/>
      <c r="I92" s="193">
        <f t="shared" si="0"/>
        <v>0</v>
      </c>
      <c r="J92" s="221">
        <f t="shared" si="2"/>
        <v>0</v>
      </c>
      <c r="K92" s="5"/>
      <c r="L92" s="5"/>
      <c r="M92" s="5"/>
    </row>
    <row r="93" spans="1:13" ht="23" customHeight="1">
      <c r="A93" s="5"/>
      <c r="B93" s="71"/>
      <c r="C93" s="71"/>
      <c r="D93" s="70"/>
      <c r="E93" s="70"/>
      <c r="F93" s="272"/>
      <c r="G93" s="273"/>
      <c r="H93" s="274"/>
      <c r="I93" s="193">
        <f t="shared" si="0"/>
        <v>0</v>
      </c>
      <c r="J93" s="221">
        <f t="shared" si="2"/>
        <v>0</v>
      </c>
      <c r="K93" s="5"/>
      <c r="L93" s="5"/>
      <c r="M93" s="5"/>
    </row>
    <row r="94" spans="1:13" ht="23" customHeight="1">
      <c r="A94" s="5"/>
      <c r="B94" s="71"/>
      <c r="C94" s="71"/>
      <c r="D94" s="70"/>
      <c r="E94" s="70"/>
      <c r="F94" s="272"/>
      <c r="G94" s="273"/>
      <c r="H94" s="274"/>
      <c r="I94" s="193">
        <f t="shared" si="0"/>
        <v>0</v>
      </c>
      <c r="J94" s="221">
        <f t="shared" si="2"/>
        <v>0</v>
      </c>
      <c r="K94" s="5"/>
      <c r="L94" s="5"/>
      <c r="M94" s="5"/>
    </row>
    <row r="95" spans="1:13" ht="23" customHeight="1">
      <c r="A95" s="5"/>
      <c r="B95" s="71"/>
      <c r="C95" s="71"/>
      <c r="D95" s="70"/>
      <c r="E95" s="70"/>
      <c r="F95" s="272"/>
      <c r="G95" s="273"/>
      <c r="H95" s="274"/>
      <c r="I95" s="193">
        <f t="shared" si="0"/>
        <v>0</v>
      </c>
      <c r="J95" s="221">
        <f t="shared" si="2"/>
        <v>0</v>
      </c>
      <c r="K95" s="5"/>
      <c r="L95" s="5"/>
      <c r="M95" s="5"/>
    </row>
    <row r="96" spans="1:13" ht="23" customHeight="1">
      <c r="A96" s="5"/>
      <c r="B96" s="71"/>
      <c r="C96" s="71"/>
      <c r="D96" s="70"/>
      <c r="E96" s="70"/>
      <c r="F96" s="272"/>
      <c r="G96" s="273"/>
      <c r="H96" s="274"/>
      <c r="I96" s="193">
        <f t="shared" si="0"/>
        <v>0</v>
      </c>
      <c r="J96" s="221">
        <f t="shared" si="2"/>
        <v>0</v>
      </c>
      <c r="K96" s="5"/>
      <c r="L96" s="5"/>
      <c r="M96" s="5"/>
    </row>
    <row r="97" spans="1:13" ht="23" customHeight="1">
      <c r="A97" s="5"/>
      <c r="B97" s="71"/>
      <c r="C97" s="71"/>
      <c r="D97" s="70"/>
      <c r="E97" s="70"/>
      <c r="F97" s="272"/>
      <c r="G97" s="273"/>
      <c r="H97" s="274"/>
      <c r="I97" s="193">
        <f t="shared" si="0"/>
        <v>0</v>
      </c>
      <c r="J97" s="221">
        <f t="shared" si="2"/>
        <v>0</v>
      </c>
      <c r="K97" s="5"/>
      <c r="L97" s="5"/>
      <c r="M97" s="5"/>
    </row>
    <row r="98" spans="1:13" ht="23" customHeight="1">
      <c r="A98" s="5"/>
      <c r="B98" s="71"/>
      <c r="C98" s="71"/>
      <c r="D98" s="70"/>
      <c r="E98" s="70"/>
      <c r="F98" s="272"/>
      <c r="G98" s="273"/>
      <c r="H98" s="274"/>
      <c r="I98" s="193">
        <f t="shared" si="0"/>
        <v>0</v>
      </c>
      <c r="J98" s="221">
        <f t="shared" si="2"/>
        <v>0</v>
      </c>
      <c r="K98" s="5"/>
      <c r="L98" s="5"/>
      <c r="M98" s="5"/>
    </row>
    <row r="99" spans="1:13" ht="23" customHeight="1">
      <c r="A99" s="5"/>
      <c r="B99" s="71"/>
      <c r="C99" s="71"/>
      <c r="D99" s="70"/>
      <c r="E99" s="70"/>
      <c r="F99" s="272"/>
      <c r="G99" s="273"/>
      <c r="H99" s="274"/>
      <c r="I99" s="193">
        <f t="shared" si="0"/>
        <v>0</v>
      </c>
      <c r="J99" s="221">
        <f t="shared" si="2"/>
        <v>0</v>
      </c>
      <c r="K99" s="5"/>
      <c r="L99" s="5"/>
      <c r="M99" s="5"/>
    </row>
    <row r="100" spans="1:13" ht="23" customHeight="1">
      <c r="A100" s="5"/>
      <c r="B100" s="71"/>
      <c r="C100" s="71"/>
      <c r="D100" s="70"/>
      <c r="E100" s="70"/>
      <c r="F100" s="272"/>
      <c r="G100" s="273"/>
      <c r="H100" s="274"/>
      <c r="I100" s="193">
        <f t="shared" si="0"/>
        <v>0</v>
      </c>
      <c r="J100" s="221">
        <f t="shared" si="2"/>
        <v>0</v>
      </c>
      <c r="K100" s="5"/>
      <c r="L100" s="5"/>
      <c r="M100" s="5"/>
    </row>
    <row r="101" spans="1:13" ht="23" customHeight="1">
      <c r="A101" s="5"/>
      <c r="B101" s="71"/>
      <c r="C101" s="71"/>
      <c r="D101" s="70"/>
      <c r="E101" s="70"/>
      <c r="F101" s="272"/>
      <c r="G101" s="273"/>
      <c r="H101" s="274"/>
      <c r="I101" s="193">
        <f t="shared" si="0"/>
        <v>0</v>
      </c>
      <c r="J101" s="221">
        <f t="shared" si="2"/>
        <v>0</v>
      </c>
      <c r="K101" s="5"/>
      <c r="L101" s="5"/>
      <c r="M101" s="5"/>
    </row>
    <row r="102" spans="1:13" ht="23" customHeight="1">
      <c r="A102" s="5"/>
      <c r="B102" s="71"/>
      <c r="C102" s="71"/>
      <c r="D102" s="70"/>
      <c r="E102" s="70"/>
      <c r="F102" s="272"/>
      <c r="G102" s="273"/>
      <c r="H102" s="274"/>
      <c r="I102" s="193">
        <f t="shared" si="0"/>
        <v>0</v>
      </c>
      <c r="J102" s="221">
        <f t="shared" si="2"/>
        <v>0</v>
      </c>
      <c r="K102" s="5"/>
      <c r="L102" s="5"/>
      <c r="M102" s="5"/>
    </row>
    <row r="103" spans="1:13" ht="23" customHeight="1">
      <c r="A103" s="5"/>
      <c r="B103" s="71"/>
      <c r="C103" s="71"/>
      <c r="D103" s="70"/>
      <c r="E103" s="70"/>
      <c r="F103" s="272"/>
      <c r="G103" s="273"/>
      <c r="H103" s="274"/>
      <c r="I103" s="193">
        <f t="shared" si="0"/>
        <v>0</v>
      </c>
      <c r="J103" s="221">
        <f t="shared" si="2"/>
        <v>0</v>
      </c>
      <c r="K103" s="5"/>
      <c r="L103" s="5"/>
      <c r="M103" s="5"/>
    </row>
    <row r="104" spans="1:13" ht="23" customHeight="1">
      <c r="A104" s="5"/>
      <c r="B104" s="71"/>
      <c r="C104" s="71"/>
      <c r="D104" s="70"/>
      <c r="E104" s="70"/>
      <c r="F104" s="272"/>
      <c r="G104" s="273"/>
      <c r="H104" s="274"/>
      <c r="I104" s="193">
        <f t="shared" si="0"/>
        <v>0</v>
      </c>
      <c r="J104" s="221">
        <f t="shared" si="2"/>
        <v>0</v>
      </c>
      <c r="K104" s="5"/>
      <c r="L104" s="5"/>
      <c r="M104" s="5"/>
    </row>
    <row r="105" spans="1:13" ht="23" customHeight="1">
      <c r="A105" s="5"/>
      <c r="B105" s="71"/>
      <c r="C105" s="71"/>
      <c r="D105" s="70"/>
      <c r="E105" s="70"/>
      <c r="F105" s="272"/>
      <c r="G105" s="273"/>
      <c r="H105" s="274"/>
      <c r="I105" s="193">
        <f t="shared" si="0"/>
        <v>0</v>
      </c>
      <c r="J105" s="221">
        <f t="shared" si="2"/>
        <v>0</v>
      </c>
      <c r="K105" s="5"/>
      <c r="L105" s="5"/>
      <c r="M105" s="5"/>
    </row>
    <row r="106" spans="1:13" ht="23" customHeight="1">
      <c r="A106" s="5"/>
      <c r="B106" s="71"/>
      <c r="C106" s="71"/>
      <c r="D106" s="70"/>
      <c r="E106" s="70"/>
      <c r="F106" s="272"/>
      <c r="G106" s="273"/>
      <c r="H106" s="274"/>
      <c r="I106" s="193">
        <f t="shared" si="0"/>
        <v>0</v>
      </c>
      <c r="J106" s="221">
        <f t="shared" si="2"/>
        <v>0</v>
      </c>
      <c r="K106" s="5"/>
      <c r="L106" s="5"/>
      <c r="M106" s="5"/>
    </row>
    <row r="107" spans="1:13" ht="23" customHeight="1">
      <c r="A107" s="5"/>
      <c r="B107" s="71"/>
      <c r="C107" s="71"/>
      <c r="D107" s="70"/>
      <c r="E107" s="70"/>
      <c r="F107" s="272"/>
      <c r="G107" s="273"/>
      <c r="H107" s="274"/>
      <c r="I107" s="193">
        <f t="shared" si="0"/>
        <v>0</v>
      </c>
      <c r="J107" s="221">
        <f t="shared" si="2"/>
        <v>0</v>
      </c>
      <c r="K107" s="5"/>
      <c r="L107" s="5"/>
      <c r="M107" s="5"/>
    </row>
    <row r="108" spans="1:13" ht="23" customHeight="1">
      <c r="A108" s="5"/>
      <c r="B108" s="71"/>
      <c r="C108" s="71"/>
      <c r="D108" s="70"/>
      <c r="E108" s="70"/>
      <c r="F108" s="272"/>
      <c r="G108" s="273"/>
      <c r="H108" s="274"/>
      <c r="I108" s="193">
        <f t="shared" si="0"/>
        <v>0</v>
      </c>
      <c r="J108" s="221">
        <f t="shared" si="2"/>
        <v>0</v>
      </c>
      <c r="K108" s="5"/>
      <c r="L108" s="5"/>
      <c r="M108" s="5"/>
    </row>
    <row r="109" spans="1:13" ht="23" customHeight="1">
      <c r="A109" s="5"/>
      <c r="B109" s="71"/>
      <c r="C109" s="71"/>
      <c r="D109" s="70"/>
      <c r="E109" s="70"/>
      <c r="F109" s="272"/>
      <c r="G109" s="273"/>
      <c r="H109" s="274"/>
      <c r="I109" s="193">
        <f t="shared" si="0"/>
        <v>0</v>
      </c>
      <c r="J109" s="221">
        <f t="shared" si="2"/>
        <v>0</v>
      </c>
      <c r="K109" s="5"/>
      <c r="L109" s="5"/>
      <c r="M109" s="5"/>
    </row>
    <row r="110" spans="1:13" ht="23" customHeight="1">
      <c r="A110" s="5"/>
      <c r="B110" s="71"/>
      <c r="C110" s="71"/>
      <c r="D110" s="70"/>
      <c r="E110" s="70"/>
      <c r="F110" s="272"/>
      <c r="G110" s="273"/>
      <c r="H110" s="274"/>
      <c r="I110" s="193">
        <f t="shared" si="0"/>
        <v>0</v>
      </c>
      <c r="J110" s="221">
        <f t="shared" si="2"/>
        <v>0</v>
      </c>
      <c r="K110" s="5"/>
      <c r="L110" s="5"/>
      <c r="M110" s="5"/>
    </row>
    <row r="111" spans="1:13" ht="23" customHeight="1">
      <c r="A111" s="5"/>
      <c r="B111" s="71"/>
      <c r="C111" s="71"/>
      <c r="D111" s="70"/>
      <c r="E111" s="70"/>
      <c r="F111" s="272"/>
      <c r="G111" s="273"/>
      <c r="H111" s="274"/>
      <c r="I111" s="193">
        <f t="shared" si="0"/>
        <v>0</v>
      </c>
      <c r="J111" s="221">
        <f t="shared" si="2"/>
        <v>0</v>
      </c>
      <c r="K111" s="5"/>
      <c r="L111" s="5"/>
      <c r="M111" s="5"/>
    </row>
    <row r="112" spans="1:13" ht="23" customHeight="1">
      <c r="A112" s="5"/>
      <c r="B112" s="71"/>
      <c r="C112" s="71"/>
      <c r="D112" s="70"/>
      <c r="E112" s="70"/>
      <c r="F112" s="272"/>
      <c r="G112" s="273"/>
      <c r="H112" s="274"/>
      <c r="I112" s="193">
        <f t="shared" si="0"/>
        <v>0</v>
      </c>
      <c r="J112" s="221">
        <f t="shared" si="2"/>
        <v>0</v>
      </c>
      <c r="K112" s="5"/>
      <c r="L112" s="5"/>
      <c r="M112" s="5"/>
    </row>
    <row r="113" spans="1:13" ht="23" customHeight="1">
      <c r="A113" s="5"/>
      <c r="B113" s="71"/>
      <c r="C113" s="71"/>
      <c r="D113" s="70"/>
      <c r="E113" s="70"/>
      <c r="F113" s="272"/>
      <c r="G113" s="273"/>
      <c r="H113" s="274"/>
      <c r="I113" s="193">
        <f t="shared" si="0"/>
        <v>0</v>
      </c>
      <c r="J113" s="221">
        <f t="shared" si="2"/>
        <v>0</v>
      </c>
      <c r="K113" s="5"/>
      <c r="L113" s="5"/>
      <c r="M113" s="5"/>
    </row>
    <row r="114" spans="1:13" ht="23" customHeight="1">
      <c r="A114" s="5"/>
      <c r="B114" s="71"/>
      <c r="C114" s="71"/>
      <c r="D114" s="70"/>
      <c r="E114" s="70"/>
      <c r="F114" s="272"/>
      <c r="G114" s="273"/>
      <c r="H114" s="274"/>
      <c r="I114" s="193">
        <f t="shared" si="0"/>
        <v>0</v>
      </c>
      <c r="J114" s="221">
        <f t="shared" si="2"/>
        <v>0</v>
      </c>
      <c r="K114" s="5"/>
      <c r="L114" s="5"/>
      <c r="M114" s="5"/>
    </row>
    <row r="115" spans="1:13" ht="23" customHeight="1">
      <c r="A115" s="5"/>
      <c r="B115" s="71"/>
      <c r="C115" s="71"/>
      <c r="D115" s="70"/>
      <c r="E115" s="70"/>
      <c r="F115" s="272"/>
      <c r="G115" s="273"/>
      <c r="H115" s="274"/>
      <c r="I115" s="193">
        <f t="shared" si="0"/>
        <v>0</v>
      </c>
      <c r="J115" s="221">
        <f t="shared" si="2"/>
        <v>0</v>
      </c>
      <c r="K115" s="5"/>
      <c r="L115" s="5"/>
      <c r="M115" s="5"/>
    </row>
    <row r="116" spans="1:13" ht="23" customHeight="1">
      <c r="A116" s="5"/>
      <c r="B116" s="71"/>
      <c r="C116" s="71"/>
      <c r="D116" s="70"/>
      <c r="E116" s="70"/>
      <c r="F116" s="272"/>
      <c r="G116" s="273"/>
      <c r="H116" s="274"/>
      <c r="I116" s="193">
        <f t="shared" si="0"/>
        <v>0</v>
      </c>
      <c r="J116" s="221">
        <f t="shared" si="2"/>
        <v>0</v>
      </c>
      <c r="K116" s="5"/>
      <c r="L116" s="5"/>
      <c r="M116" s="5"/>
    </row>
    <row r="117" spans="1:13" ht="23" customHeight="1">
      <c r="A117" s="5"/>
      <c r="B117" s="71"/>
      <c r="C117" s="71"/>
      <c r="D117" s="70"/>
      <c r="E117" s="70"/>
      <c r="F117" s="272"/>
      <c r="G117" s="273"/>
      <c r="H117" s="274"/>
      <c r="I117" s="193">
        <f t="shared" si="0"/>
        <v>0</v>
      </c>
      <c r="J117" s="221">
        <f t="shared" si="2"/>
        <v>0</v>
      </c>
      <c r="K117" s="5"/>
      <c r="L117" s="5"/>
      <c r="M117" s="5"/>
    </row>
    <row r="118" spans="1:13" ht="23" customHeight="1">
      <c r="A118" s="5"/>
      <c r="B118" s="71"/>
      <c r="C118" s="71"/>
      <c r="D118" s="70"/>
      <c r="E118" s="70"/>
      <c r="F118" s="272"/>
      <c r="G118" s="273"/>
      <c r="H118" s="274"/>
      <c r="I118" s="193">
        <f t="shared" si="0"/>
        <v>0</v>
      </c>
      <c r="J118" s="221">
        <f t="shared" si="2"/>
        <v>0</v>
      </c>
      <c r="K118" s="5"/>
      <c r="L118" s="5"/>
      <c r="M118" s="5"/>
    </row>
    <row r="119" spans="1:13" ht="23" customHeight="1">
      <c r="A119" s="5"/>
      <c r="B119" s="71"/>
      <c r="C119" s="71"/>
      <c r="D119" s="70"/>
      <c r="E119" s="70"/>
      <c r="F119" s="272"/>
      <c r="G119" s="273"/>
      <c r="H119" s="274"/>
      <c r="I119" s="193">
        <f t="shared" si="0"/>
        <v>0</v>
      </c>
      <c r="J119" s="221">
        <f t="shared" si="2"/>
        <v>0</v>
      </c>
      <c r="K119" s="5"/>
      <c r="L119" s="5"/>
      <c r="M119" s="5"/>
    </row>
    <row r="120" spans="1:13" ht="23" customHeight="1">
      <c r="A120" s="5"/>
      <c r="B120" s="71"/>
      <c r="C120" s="71"/>
      <c r="D120" s="70"/>
      <c r="E120" s="70"/>
      <c r="F120" s="272"/>
      <c r="G120" s="273"/>
      <c r="H120" s="274"/>
      <c r="I120" s="193">
        <f t="shared" si="0"/>
        <v>0</v>
      </c>
      <c r="J120" s="221">
        <f t="shared" si="2"/>
        <v>0</v>
      </c>
      <c r="K120" s="5"/>
      <c r="L120" s="5"/>
      <c r="M120" s="5"/>
    </row>
    <row r="121" spans="1:13" ht="23" customHeight="1">
      <c r="A121" s="5"/>
      <c r="B121" s="71"/>
      <c r="C121" s="71"/>
      <c r="D121" s="70"/>
      <c r="E121" s="70"/>
      <c r="F121" s="272"/>
      <c r="G121" s="273"/>
      <c r="H121" s="274"/>
      <c r="I121" s="193">
        <f t="shared" si="0"/>
        <v>0</v>
      </c>
      <c r="J121" s="221">
        <f t="shared" si="2"/>
        <v>0</v>
      </c>
      <c r="K121" s="5"/>
      <c r="L121" s="5"/>
      <c r="M121" s="5"/>
    </row>
    <row r="122" spans="1:13" ht="23" customHeight="1">
      <c r="A122" s="5"/>
      <c r="B122" s="71"/>
      <c r="C122" s="71"/>
      <c r="D122" s="70"/>
      <c r="E122" s="70"/>
      <c r="F122" s="272"/>
      <c r="G122" s="273"/>
      <c r="H122" s="274"/>
      <c r="I122" s="193">
        <f t="shared" si="0"/>
        <v>0</v>
      </c>
      <c r="J122" s="221">
        <f t="shared" si="2"/>
        <v>0</v>
      </c>
      <c r="K122" s="5"/>
      <c r="L122" s="5"/>
      <c r="M122" s="5"/>
    </row>
    <row r="123" spans="1:13" ht="23" customHeight="1">
      <c r="A123" s="5"/>
      <c r="B123" s="71"/>
      <c r="C123" s="71"/>
      <c r="D123" s="70"/>
      <c r="E123" s="70"/>
      <c r="F123" s="272"/>
      <c r="G123" s="273"/>
      <c r="H123" s="274"/>
      <c r="I123" s="193">
        <f t="shared" si="0"/>
        <v>0</v>
      </c>
      <c r="J123" s="221">
        <f t="shared" si="2"/>
        <v>0</v>
      </c>
      <c r="K123" s="5"/>
      <c r="L123" s="5"/>
      <c r="M123" s="5"/>
    </row>
    <row r="124" spans="1:13" ht="23" customHeight="1">
      <c r="A124" s="5"/>
      <c r="B124" s="71"/>
      <c r="C124" s="71"/>
      <c r="D124" s="70"/>
      <c r="E124" s="70"/>
      <c r="F124" s="272"/>
      <c r="G124" s="273"/>
      <c r="H124" s="274"/>
      <c r="I124" s="193">
        <f t="shared" si="0"/>
        <v>0</v>
      </c>
      <c r="J124" s="221">
        <f t="shared" si="2"/>
        <v>0</v>
      </c>
      <c r="K124" s="5"/>
      <c r="L124" s="5"/>
      <c r="M124" s="5"/>
    </row>
    <row r="125" spans="1:13" ht="23" customHeight="1">
      <c r="A125" s="5"/>
      <c r="B125" s="71"/>
      <c r="C125" s="71"/>
      <c r="D125" s="70"/>
      <c r="E125" s="70"/>
      <c r="F125" s="272"/>
      <c r="G125" s="273"/>
      <c r="H125" s="274"/>
      <c r="I125" s="193">
        <f t="shared" si="0"/>
        <v>0</v>
      </c>
      <c r="J125" s="221">
        <f t="shared" si="2"/>
        <v>0</v>
      </c>
      <c r="K125" s="5"/>
      <c r="L125" s="5"/>
      <c r="M125" s="5"/>
    </row>
    <row r="126" spans="1:13" ht="23" customHeight="1">
      <c r="A126" s="5"/>
      <c r="B126" s="71"/>
      <c r="C126" s="71"/>
      <c r="D126" s="70"/>
      <c r="E126" s="70"/>
      <c r="F126" s="272"/>
      <c r="G126" s="273"/>
      <c r="H126" s="274"/>
      <c r="I126" s="193">
        <f t="shared" si="0"/>
        <v>0</v>
      </c>
      <c r="J126" s="221">
        <f t="shared" si="2"/>
        <v>0</v>
      </c>
      <c r="K126" s="5"/>
      <c r="L126" s="5"/>
      <c r="M126" s="5"/>
    </row>
    <row r="127" spans="1:13" ht="23" customHeight="1">
      <c r="A127" s="5"/>
      <c r="B127" s="71"/>
      <c r="C127" s="71"/>
      <c r="D127" s="70"/>
      <c r="E127" s="70"/>
      <c r="F127" s="272"/>
      <c r="G127" s="273"/>
      <c r="H127" s="274"/>
      <c r="I127" s="193">
        <f t="shared" si="0"/>
        <v>0</v>
      </c>
      <c r="J127" s="221">
        <f t="shared" si="2"/>
        <v>0</v>
      </c>
      <c r="K127" s="5"/>
      <c r="L127" s="5"/>
      <c r="M127" s="5"/>
    </row>
    <row r="128" spans="1:13" ht="23" customHeight="1">
      <c r="A128" s="5"/>
      <c r="B128" s="71"/>
      <c r="C128" s="71"/>
      <c r="D128" s="70"/>
      <c r="E128" s="70"/>
      <c r="F128" s="272"/>
      <c r="G128" s="273"/>
      <c r="H128" s="274"/>
      <c r="I128" s="193">
        <f t="shared" si="0"/>
        <v>0</v>
      </c>
      <c r="J128" s="221">
        <f t="shared" si="2"/>
        <v>0</v>
      </c>
      <c r="K128" s="5"/>
      <c r="L128" s="5"/>
      <c r="M128" s="5"/>
    </row>
    <row r="129" spans="1:13" ht="23" customHeight="1">
      <c r="A129" s="5"/>
      <c r="B129" s="71"/>
      <c r="C129" s="71"/>
      <c r="D129" s="70"/>
      <c r="E129" s="70"/>
      <c r="F129" s="272"/>
      <c r="G129" s="273"/>
      <c r="H129" s="274"/>
      <c r="I129" s="193">
        <f t="shared" si="0"/>
        <v>0</v>
      </c>
      <c r="J129" s="221">
        <f t="shared" si="2"/>
        <v>0</v>
      </c>
      <c r="K129" s="5"/>
      <c r="L129" s="5"/>
      <c r="M129" s="5"/>
    </row>
    <row r="130" spans="1:13" ht="23" customHeight="1">
      <c r="A130" s="5"/>
      <c r="B130" s="71"/>
      <c r="C130" s="71"/>
      <c r="D130" s="70"/>
      <c r="E130" s="70"/>
      <c r="F130" s="272"/>
      <c r="G130" s="273"/>
      <c r="H130" s="274"/>
      <c r="I130" s="193">
        <f t="shared" si="0"/>
        <v>0</v>
      </c>
      <c r="J130" s="221">
        <f t="shared" si="2"/>
        <v>0</v>
      </c>
      <c r="K130" s="5"/>
      <c r="L130" s="5"/>
      <c r="M130" s="5"/>
    </row>
    <row r="131" spans="1:13" ht="23" customHeight="1">
      <c r="A131" s="5"/>
      <c r="B131" s="71"/>
      <c r="C131" s="71"/>
      <c r="D131" s="70"/>
      <c r="E131" s="70"/>
      <c r="F131" s="272"/>
      <c r="G131" s="273"/>
      <c r="H131" s="274"/>
      <c r="I131" s="193">
        <f t="shared" si="0"/>
        <v>0</v>
      </c>
      <c r="J131" s="221">
        <f t="shared" si="2"/>
        <v>0</v>
      </c>
      <c r="K131" s="5"/>
      <c r="L131" s="5"/>
      <c r="M131" s="5"/>
    </row>
    <row r="132" spans="1:13" ht="23" customHeight="1">
      <c r="A132" s="5"/>
      <c r="B132" s="71"/>
      <c r="C132" s="71"/>
      <c r="D132" s="70"/>
      <c r="E132" s="70"/>
      <c r="F132" s="272"/>
      <c r="G132" s="273"/>
      <c r="H132" s="274"/>
      <c r="I132" s="193">
        <f t="shared" si="0"/>
        <v>0</v>
      </c>
      <c r="J132" s="221">
        <f t="shared" si="2"/>
        <v>0</v>
      </c>
      <c r="K132" s="5"/>
      <c r="L132" s="5"/>
      <c r="M132" s="5"/>
    </row>
    <row r="133" spans="1:13" ht="23" customHeight="1">
      <c r="A133" s="5"/>
      <c r="B133" s="71"/>
      <c r="C133" s="71"/>
      <c r="D133" s="70"/>
      <c r="E133" s="70"/>
      <c r="F133" s="272"/>
      <c r="G133" s="273"/>
      <c r="H133" s="274"/>
      <c r="I133" s="193">
        <f t="shared" si="0"/>
        <v>0</v>
      </c>
      <c r="J133" s="221">
        <f t="shared" si="2"/>
        <v>0</v>
      </c>
      <c r="K133" s="5"/>
      <c r="L133" s="5"/>
      <c r="M133" s="5"/>
    </row>
    <row r="134" spans="1:13" ht="23" customHeight="1">
      <c r="A134" s="5"/>
      <c r="B134" s="71"/>
      <c r="C134" s="71"/>
      <c r="D134" s="70"/>
      <c r="E134" s="70"/>
      <c r="F134" s="272"/>
      <c r="G134" s="273"/>
      <c r="H134" s="274"/>
      <c r="I134" s="193">
        <f t="shared" si="0"/>
        <v>0</v>
      </c>
      <c r="J134" s="221">
        <f t="shared" si="2"/>
        <v>0</v>
      </c>
      <c r="K134" s="5"/>
      <c r="L134" s="5"/>
      <c r="M134" s="5"/>
    </row>
    <row r="135" spans="1:13" ht="23" customHeight="1">
      <c r="A135" s="5"/>
      <c r="B135" s="71"/>
      <c r="C135" s="71"/>
      <c r="D135" s="70"/>
      <c r="E135" s="70"/>
      <c r="F135" s="272"/>
      <c r="G135" s="273"/>
      <c r="H135" s="274"/>
      <c r="I135" s="193">
        <f t="shared" si="0"/>
        <v>0</v>
      </c>
      <c r="J135" s="221">
        <f t="shared" si="2"/>
        <v>0</v>
      </c>
      <c r="K135" s="5"/>
      <c r="L135" s="5"/>
      <c r="M135" s="5"/>
    </row>
    <row r="136" spans="1:13" ht="23" customHeight="1">
      <c r="A136" s="5"/>
      <c r="B136" s="71"/>
      <c r="C136" s="71"/>
      <c r="D136" s="70"/>
      <c r="E136" s="70"/>
      <c r="F136" s="272"/>
      <c r="G136" s="273"/>
      <c r="H136" s="274"/>
      <c r="I136" s="193">
        <f t="shared" si="0"/>
        <v>0</v>
      </c>
      <c r="J136" s="221">
        <f t="shared" si="2"/>
        <v>0</v>
      </c>
      <c r="K136" s="5"/>
      <c r="L136" s="5"/>
      <c r="M136" s="5"/>
    </row>
    <row r="137" spans="1:13" ht="23" customHeight="1">
      <c r="A137" s="5"/>
      <c r="B137" s="71"/>
      <c r="C137" s="71"/>
      <c r="D137" s="70"/>
      <c r="E137" s="70"/>
      <c r="F137" s="272"/>
      <c r="G137" s="273"/>
      <c r="H137" s="274"/>
      <c r="I137" s="193">
        <f t="shared" si="0"/>
        <v>0</v>
      </c>
      <c r="J137" s="221">
        <f t="shared" si="2"/>
        <v>0</v>
      </c>
      <c r="K137" s="5"/>
      <c r="L137" s="5"/>
      <c r="M137" s="5"/>
    </row>
    <row r="138" spans="1:13" ht="23" customHeight="1">
      <c r="A138" s="5"/>
      <c r="B138" s="71"/>
      <c r="C138" s="71"/>
      <c r="D138" s="70"/>
      <c r="E138" s="70"/>
      <c r="F138" s="272"/>
      <c r="G138" s="273"/>
      <c r="H138" s="274"/>
      <c r="I138" s="193">
        <f t="shared" si="0"/>
        <v>0</v>
      </c>
      <c r="J138" s="221">
        <f t="shared" si="2"/>
        <v>0</v>
      </c>
      <c r="K138" s="5"/>
      <c r="L138" s="5"/>
      <c r="M138" s="5"/>
    </row>
    <row r="139" spans="1:13" ht="23" customHeight="1">
      <c r="A139" s="5"/>
      <c r="B139" s="71"/>
      <c r="C139" s="71"/>
      <c r="D139" s="70"/>
      <c r="E139" s="70"/>
      <c r="F139" s="272"/>
      <c r="G139" s="273"/>
      <c r="H139" s="274"/>
      <c r="I139" s="193">
        <f t="shared" si="0"/>
        <v>0</v>
      </c>
      <c r="J139" s="221">
        <f t="shared" si="2"/>
        <v>0</v>
      </c>
      <c r="K139" s="5"/>
      <c r="L139" s="5"/>
      <c r="M139" s="5"/>
    </row>
    <row r="140" spans="1:13" ht="23" customHeight="1">
      <c r="A140" s="5"/>
      <c r="B140" s="71"/>
      <c r="C140" s="71"/>
      <c r="D140" s="70"/>
      <c r="E140" s="70"/>
      <c r="F140" s="272"/>
      <c r="G140" s="273"/>
      <c r="H140" s="274"/>
      <c r="I140" s="193">
        <f t="shared" si="0"/>
        <v>0</v>
      </c>
      <c r="J140" s="221">
        <f t="shared" si="2"/>
        <v>0</v>
      </c>
      <c r="K140" s="5"/>
      <c r="L140" s="5"/>
      <c r="M140" s="5"/>
    </row>
    <row r="141" spans="1:13" ht="23" customHeight="1">
      <c r="A141" s="5"/>
      <c r="B141" s="71"/>
      <c r="C141" s="71"/>
      <c r="D141" s="70"/>
      <c r="E141" s="70"/>
      <c r="F141" s="272"/>
      <c r="G141" s="273"/>
      <c r="H141" s="274"/>
      <c r="I141" s="193">
        <f t="shared" si="0"/>
        <v>0</v>
      </c>
      <c r="J141" s="221">
        <f t="shared" ref="J141:J204" si="3">IFERROR(F141*H141,"")</f>
        <v>0</v>
      </c>
      <c r="K141" s="5"/>
      <c r="L141" s="5"/>
      <c r="M141" s="5"/>
    </row>
    <row r="142" spans="1:13" ht="23" customHeight="1">
      <c r="A142" s="5"/>
      <c r="B142" s="71"/>
      <c r="C142" s="71"/>
      <c r="D142" s="70"/>
      <c r="E142" s="70"/>
      <c r="F142" s="272"/>
      <c r="G142" s="273"/>
      <c r="H142" s="274"/>
      <c r="I142" s="193">
        <f t="shared" si="0"/>
        <v>0</v>
      </c>
      <c r="J142" s="221">
        <f t="shared" si="3"/>
        <v>0</v>
      </c>
      <c r="K142" s="5"/>
      <c r="L142" s="5"/>
      <c r="M142" s="5"/>
    </row>
    <row r="143" spans="1:13" ht="23" customHeight="1">
      <c r="A143" s="5"/>
      <c r="B143" s="71"/>
      <c r="C143" s="71"/>
      <c r="D143" s="70"/>
      <c r="E143" s="70"/>
      <c r="F143" s="272"/>
      <c r="G143" s="273"/>
      <c r="H143" s="274"/>
      <c r="I143" s="193">
        <f t="shared" si="0"/>
        <v>0</v>
      </c>
      <c r="J143" s="221">
        <f t="shared" si="3"/>
        <v>0</v>
      </c>
      <c r="K143" s="5"/>
      <c r="L143" s="5"/>
      <c r="M143" s="5"/>
    </row>
    <row r="144" spans="1:13" ht="23" customHeight="1">
      <c r="A144" s="5"/>
      <c r="B144" s="71"/>
      <c r="C144" s="71"/>
      <c r="D144" s="70"/>
      <c r="E144" s="70"/>
      <c r="F144" s="272"/>
      <c r="G144" s="273"/>
      <c r="H144" s="274"/>
      <c r="I144" s="193">
        <f t="shared" si="0"/>
        <v>0</v>
      </c>
      <c r="J144" s="221">
        <f t="shared" si="3"/>
        <v>0</v>
      </c>
      <c r="K144" s="5"/>
      <c r="L144" s="5"/>
      <c r="M144" s="5"/>
    </row>
    <row r="145" spans="1:13" ht="23" customHeight="1">
      <c r="A145" s="5"/>
      <c r="B145" s="71"/>
      <c r="C145" s="71"/>
      <c r="D145" s="70"/>
      <c r="E145" s="70"/>
      <c r="F145" s="272"/>
      <c r="G145" s="273"/>
      <c r="H145" s="274"/>
      <c r="I145" s="193">
        <f t="shared" si="0"/>
        <v>0</v>
      </c>
      <c r="J145" s="221">
        <f t="shared" si="3"/>
        <v>0</v>
      </c>
      <c r="K145" s="5"/>
      <c r="L145" s="5"/>
      <c r="M145" s="5"/>
    </row>
    <row r="146" spans="1:13" ht="23" customHeight="1">
      <c r="A146" s="5"/>
      <c r="B146" s="71"/>
      <c r="C146" s="71"/>
      <c r="D146" s="70"/>
      <c r="E146" s="70"/>
      <c r="F146" s="272"/>
      <c r="G146" s="273"/>
      <c r="H146" s="274"/>
      <c r="I146" s="193">
        <f t="shared" si="0"/>
        <v>0</v>
      </c>
      <c r="J146" s="221">
        <f t="shared" si="3"/>
        <v>0</v>
      </c>
      <c r="K146" s="5"/>
      <c r="L146" s="5"/>
      <c r="M146" s="5"/>
    </row>
    <row r="147" spans="1:13" ht="23" customHeight="1">
      <c r="A147" s="5"/>
      <c r="B147" s="71"/>
      <c r="C147" s="71"/>
      <c r="D147" s="70"/>
      <c r="E147" s="70"/>
      <c r="F147" s="272"/>
      <c r="G147" s="273"/>
      <c r="H147" s="274"/>
      <c r="I147" s="193">
        <f t="shared" si="0"/>
        <v>0</v>
      </c>
      <c r="J147" s="221">
        <f t="shared" si="3"/>
        <v>0</v>
      </c>
      <c r="K147" s="5"/>
      <c r="L147" s="5"/>
      <c r="M147" s="5"/>
    </row>
    <row r="148" spans="1:13" ht="23" customHeight="1">
      <c r="A148" s="5"/>
      <c r="B148" s="71"/>
      <c r="C148" s="71"/>
      <c r="D148" s="70"/>
      <c r="E148" s="70"/>
      <c r="F148" s="272"/>
      <c r="G148" s="273"/>
      <c r="H148" s="274"/>
      <c r="I148" s="193">
        <f t="shared" si="0"/>
        <v>0</v>
      </c>
      <c r="J148" s="221">
        <f t="shared" si="3"/>
        <v>0</v>
      </c>
      <c r="K148" s="5"/>
      <c r="L148" s="5"/>
      <c r="M148" s="5"/>
    </row>
    <row r="149" spans="1:13" ht="23" customHeight="1">
      <c r="A149" s="5"/>
      <c r="B149" s="71"/>
      <c r="C149" s="71"/>
      <c r="D149" s="70"/>
      <c r="E149" s="70"/>
      <c r="F149" s="272"/>
      <c r="G149" s="273"/>
      <c r="H149" s="274"/>
      <c r="I149" s="193">
        <f t="shared" si="0"/>
        <v>0</v>
      </c>
      <c r="J149" s="221">
        <f t="shared" si="3"/>
        <v>0</v>
      </c>
      <c r="K149" s="5"/>
      <c r="L149" s="5"/>
      <c r="M149" s="5"/>
    </row>
    <row r="150" spans="1:13" ht="23" customHeight="1">
      <c r="A150" s="5"/>
      <c r="B150" s="71"/>
      <c r="C150" s="71"/>
      <c r="D150" s="70"/>
      <c r="E150" s="70"/>
      <c r="F150" s="272"/>
      <c r="G150" s="273"/>
      <c r="H150" s="274"/>
      <c r="I150" s="193">
        <f t="shared" si="0"/>
        <v>0</v>
      </c>
      <c r="J150" s="221">
        <f t="shared" si="3"/>
        <v>0</v>
      </c>
      <c r="K150" s="5"/>
      <c r="L150" s="5"/>
      <c r="M150" s="5"/>
    </row>
    <row r="151" spans="1:13" ht="23" customHeight="1">
      <c r="A151" s="5"/>
      <c r="B151" s="71"/>
      <c r="C151" s="71"/>
      <c r="D151" s="70"/>
      <c r="E151" s="70"/>
      <c r="F151" s="272"/>
      <c r="G151" s="273"/>
      <c r="H151" s="274"/>
      <c r="I151" s="193">
        <f t="shared" si="0"/>
        <v>0</v>
      </c>
      <c r="J151" s="221">
        <f t="shared" si="3"/>
        <v>0</v>
      </c>
      <c r="K151" s="5"/>
      <c r="L151" s="5"/>
      <c r="M151" s="5"/>
    </row>
    <row r="152" spans="1:13" ht="23" customHeight="1">
      <c r="A152" s="5"/>
      <c r="B152" s="71"/>
      <c r="C152" s="71"/>
      <c r="D152" s="70"/>
      <c r="E152" s="70"/>
      <c r="F152" s="272"/>
      <c r="G152" s="273"/>
      <c r="H152" s="274"/>
      <c r="I152" s="193">
        <f t="shared" si="0"/>
        <v>0</v>
      </c>
      <c r="J152" s="221">
        <f t="shared" si="3"/>
        <v>0</v>
      </c>
      <c r="K152" s="5"/>
      <c r="L152" s="5"/>
      <c r="M152" s="5"/>
    </row>
    <row r="153" spans="1:13" ht="23" customHeight="1">
      <c r="A153" s="5"/>
      <c r="B153" s="71"/>
      <c r="C153" s="71"/>
      <c r="D153" s="70"/>
      <c r="E153" s="70"/>
      <c r="F153" s="272"/>
      <c r="G153" s="273"/>
      <c r="H153" s="274"/>
      <c r="I153" s="193">
        <f t="shared" si="0"/>
        <v>0</v>
      </c>
      <c r="J153" s="221">
        <f t="shared" si="3"/>
        <v>0</v>
      </c>
      <c r="K153" s="5"/>
      <c r="L153" s="5"/>
      <c r="M153" s="5"/>
    </row>
    <row r="154" spans="1:13" ht="23" customHeight="1">
      <c r="A154" s="5"/>
      <c r="B154" s="71"/>
      <c r="C154" s="71"/>
      <c r="D154" s="70"/>
      <c r="E154" s="70"/>
      <c r="F154" s="272"/>
      <c r="G154" s="273"/>
      <c r="H154" s="274"/>
      <c r="I154" s="193">
        <f t="shared" si="0"/>
        <v>0</v>
      </c>
      <c r="J154" s="221">
        <f t="shared" si="3"/>
        <v>0</v>
      </c>
      <c r="K154" s="5"/>
      <c r="L154" s="5"/>
      <c r="M154" s="5"/>
    </row>
    <row r="155" spans="1:13" ht="23" customHeight="1">
      <c r="A155" s="5"/>
      <c r="B155" s="71"/>
      <c r="C155" s="71"/>
      <c r="D155" s="70"/>
      <c r="E155" s="70"/>
      <c r="F155" s="272"/>
      <c r="G155" s="273"/>
      <c r="H155" s="274"/>
      <c r="I155" s="193">
        <f t="shared" si="0"/>
        <v>0</v>
      </c>
      <c r="J155" s="221">
        <f t="shared" si="3"/>
        <v>0</v>
      </c>
      <c r="K155" s="5"/>
      <c r="L155" s="5"/>
      <c r="M155" s="5"/>
    </row>
    <row r="156" spans="1:13" ht="23" customHeight="1">
      <c r="A156" s="5"/>
      <c r="B156" s="71"/>
      <c r="C156" s="71"/>
      <c r="D156" s="70"/>
      <c r="E156" s="70"/>
      <c r="F156" s="272"/>
      <c r="G156" s="273"/>
      <c r="H156" s="274"/>
      <c r="I156" s="193">
        <f t="shared" si="0"/>
        <v>0</v>
      </c>
      <c r="J156" s="221">
        <f t="shared" si="3"/>
        <v>0</v>
      </c>
      <c r="K156" s="5"/>
      <c r="L156" s="5"/>
      <c r="M156" s="5"/>
    </row>
    <row r="157" spans="1:13" ht="23" customHeight="1">
      <c r="A157" s="5"/>
      <c r="B157" s="71"/>
      <c r="C157" s="71"/>
      <c r="D157" s="70"/>
      <c r="E157" s="70"/>
      <c r="F157" s="272"/>
      <c r="G157" s="273"/>
      <c r="H157" s="274"/>
      <c r="I157" s="193">
        <f t="shared" si="0"/>
        <v>0</v>
      </c>
      <c r="J157" s="221">
        <f t="shared" si="3"/>
        <v>0</v>
      </c>
      <c r="K157" s="5"/>
      <c r="L157" s="5"/>
      <c r="M157" s="5"/>
    </row>
    <row r="158" spans="1:13" ht="23" customHeight="1">
      <c r="A158" s="5"/>
      <c r="B158" s="71"/>
      <c r="C158" s="71"/>
      <c r="D158" s="70"/>
      <c r="E158" s="70"/>
      <c r="F158" s="272"/>
      <c r="G158" s="273"/>
      <c r="H158" s="274"/>
      <c r="I158" s="193">
        <f t="shared" si="0"/>
        <v>0</v>
      </c>
      <c r="J158" s="221">
        <f t="shared" si="3"/>
        <v>0</v>
      </c>
      <c r="K158" s="5"/>
      <c r="L158" s="5"/>
      <c r="M158" s="5"/>
    </row>
    <row r="159" spans="1:13" ht="23" customHeight="1">
      <c r="A159" s="5"/>
      <c r="B159" s="71"/>
      <c r="C159" s="71"/>
      <c r="D159" s="70"/>
      <c r="E159" s="70"/>
      <c r="F159" s="272"/>
      <c r="G159" s="273"/>
      <c r="H159" s="274"/>
      <c r="I159" s="193">
        <f t="shared" si="0"/>
        <v>0</v>
      </c>
      <c r="J159" s="221">
        <f t="shared" si="3"/>
        <v>0</v>
      </c>
      <c r="K159" s="5"/>
      <c r="L159" s="5"/>
      <c r="M159" s="5"/>
    </row>
    <row r="160" spans="1:13" ht="23" customHeight="1">
      <c r="A160" s="5"/>
      <c r="B160" s="71"/>
      <c r="C160" s="71"/>
      <c r="D160" s="70"/>
      <c r="E160" s="70"/>
      <c r="F160" s="272"/>
      <c r="G160" s="273"/>
      <c r="H160" s="274"/>
      <c r="I160" s="193">
        <f t="shared" si="0"/>
        <v>0</v>
      </c>
      <c r="J160" s="221">
        <f t="shared" si="3"/>
        <v>0</v>
      </c>
      <c r="K160" s="5"/>
      <c r="L160" s="5"/>
      <c r="M160" s="5"/>
    </row>
    <row r="161" spans="1:13" ht="23" customHeight="1">
      <c r="A161" s="5"/>
      <c r="B161" s="71"/>
      <c r="C161" s="71"/>
      <c r="D161" s="70"/>
      <c r="E161" s="70"/>
      <c r="F161" s="272"/>
      <c r="G161" s="273"/>
      <c r="H161" s="274"/>
      <c r="I161" s="193">
        <f t="shared" si="0"/>
        <v>0</v>
      </c>
      <c r="J161" s="221">
        <f t="shared" si="3"/>
        <v>0</v>
      </c>
      <c r="K161" s="5"/>
      <c r="L161" s="5"/>
      <c r="M161" s="5"/>
    </row>
    <row r="162" spans="1:13" ht="23" customHeight="1">
      <c r="A162" s="5"/>
      <c r="B162" s="71"/>
      <c r="C162" s="71"/>
      <c r="D162" s="70"/>
      <c r="E162" s="70"/>
      <c r="F162" s="272"/>
      <c r="G162" s="273"/>
      <c r="H162" s="274"/>
      <c r="I162" s="193">
        <f t="shared" si="0"/>
        <v>0</v>
      </c>
      <c r="J162" s="221">
        <f t="shared" si="3"/>
        <v>0</v>
      </c>
      <c r="K162" s="5"/>
      <c r="L162" s="5"/>
      <c r="M162" s="5"/>
    </row>
    <row r="163" spans="1:13" ht="23" customHeight="1">
      <c r="A163" s="5"/>
      <c r="B163" s="71"/>
      <c r="C163" s="71"/>
      <c r="D163" s="70"/>
      <c r="E163" s="70"/>
      <c r="F163" s="272"/>
      <c r="G163" s="273"/>
      <c r="H163" s="274"/>
      <c r="I163" s="193">
        <f t="shared" si="0"/>
        <v>0</v>
      </c>
      <c r="J163" s="221">
        <f t="shared" si="3"/>
        <v>0</v>
      </c>
      <c r="K163" s="5"/>
      <c r="L163" s="5"/>
      <c r="M163" s="5"/>
    </row>
    <row r="164" spans="1:13" ht="23" customHeight="1">
      <c r="A164" s="5"/>
      <c r="B164" s="71"/>
      <c r="C164" s="71"/>
      <c r="D164" s="70"/>
      <c r="E164" s="70"/>
      <c r="F164" s="272"/>
      <c r="G164" s="273"/>
      <c r="H164" s="274"/>
      <c r="I164" s="193">
        <f t="shared" si="0"/>
        <v>0</v>
      </c>
      <c r="J164" s="221">
        <f t="shared" si="3"/>
        <v>0</v>
      </c>
      <c r="K164" s="5"/>
      <c r="L164" s="5"/>
      <c r="M164" s="5"/>
    </row>
    <row r="165" spans="1:13" ht="23" customHeight="1">
      <c r="A165" s="5"/>
      <c r="B165" s="71"/>
      <c r="C165" s="71"/>
      <c r="D165" s="70"/>
      <c r="E165" s="70"/>
      <c r="F165" s="272"/>
      <c r="G165" s="273"/>
      <c r="H165" s="274"/>
      <c r="I165" s="193">
        <f t="shared" si="0"/>
        <v>0</v>
      </c>
      <c r="J165" s="221">
        <f t="shared" si="3"/>
        <v>0</v>
      </c>
      <c r="K165" s="5"/>
      <c r="L165" s="5"/>
      <c r="M165" s="5"/>
    </row>
    <row r="166" spans="1:13" ht="23" customHeight="1">
      <c r="A166" s="5"/>
      <c r="B166" s="71"/>
      <c r="C166" s="71"/>
      <c r="D166" s="70"/>
      <c r="E166" s="70"/>
      <c r="F166" s="272"/>
      <c r="G166" s="273"/>
      <c r="H166" s="274"/>
      <c r="I166" s="193">
        <f t="shared" si="0"/>
        <v>0</v>
      </c>
      <c r="J166" s="221">
        <f t="shared" si="3"/>
        <v>0</v>
      </c>
      <c r="K166" s="5"/>
      <c r="L166" s="5"/>
      <c r="M166" s="5"/>
    </row>
    <row r="167" spans="1:13" ht="23" customHeight="1">
      <c r="A167" s="5"/>
      <c r="B167" s="71"/>
      <c r="C167" s="71"/>
      <c r="D167" s="70"/>
      <c r="E167" s="70"/>
      <c r="F167" s="272"/>
      <c r="G167" s="273"/>
      <c r="H167" s="274"/>
      <c r="I167" s="193">
        <f t="shared" si="0"/>
        <v>0</v>
      </c>
      <c r="J167" s="221">
        <f t="shared" si="3"/>
        <v>0</v>
      </c>
      <c r="K167" s="5"/>
      <c r="L167" s="5"/>
      <c r="M167" s="5"/>
    </row>
    <row r="168" spans="1:13" ht="23" customHeight="1">
      <c r="A168" s="5"/>
      <c r="B168" s="71"/>
      <c r="C168" s="71"/>
      <c r="D168" s="70"/>
      <c r="E168" s="70"/>
      <c r="F168" s="272"/>
      <c r="G168" s="273"/>
      <c r="H168" s="274"/>
      <c r="I168" s="193">
        <f t="shared" si="0"/>
        <v>0</v>
      </c>
      <c r="J168" s="221">
        <f t="shared" si="3"/>
        <v>0</v>
      </c>
      <c r="K168" s="5"/>
      <c r="L168" s="5"/>
      <c r="M168" s="5"/>
    </row>
    <row r="169" spans="1:13" ht="23" customHeight="1">
      <c r="A169" s="5"/>
      <c r="B169" s="71"/>
      <c r="C169" s="71"/>
      <c r="D169" s="70"/>
      <c r="E169" s="70"/>
      <c r="F169" s="272"/>
      <c r="G169" s="273"/>
      <c r="H169" s="274"/>
      <c r="I169" s="193">
        <f t="shared" si="0"/>
        <v>0</v>
      </c>
      <c r="J169" s="221">
        <f t="shared" si="3"/>
        <v>0</v>
      </c>
      <c r="K169" s="5"/>
      <c r="L169" s="5"/>
      <c r="M169" s="5"/>
    </row>
    <row r="170" spans="1:13" ht="23" customHeight="1">
      <c r="A170" s="5"/>
      <c r="B170" s="71"/>
      <c r="C170" s="71"/>
      <c r="D170" s="70"/>
      <c r="E170" s="70"/>
      <c r="F170" s="272"/>
      <c r="G170" s="273"/>
      <c r="H170" s="274"/>
      <c r="I170" s="193">
        <f t="shared" si="0"/>
        <v>0</v>
      </c>
      <c r="J170" s="221">
        <f t="shared" si="3"/>
        <v>0</v>
      </c>
      <c r="K170" s="5"/>
      <c r="L170" s="5"/>
      <c r="M170" s="5"/>
    </row>
    <row r="171" spans="1:13" ht="23" customHeight="1">
      <c r="A171" s="5"/>
      <c r="B171" s="71"/>
      <c r="C171" s="71"/>
      <c r="D171" s="70"/>
      <c r="E171" s="70"/>
      <c r="F171" s="272"/>
      <c r="G171" s="273"/>
      <c r="H171" s="274"/>
      <c r="I171" s="193">
        <f t="shared" si="0"/>
        <v>0</v>
      </c>
      <c r="J171" s="221">
        <f t="shared" si="3"/>
        <v>0</v>
      </c>
      <c r="K171" s="5"/>
      <c r="L171" s="5"/>
      <c r="M171" s="5"/>
    </row>
    <row r="172" spans="1:13" ht="23" customHeight="1">
      <c r="A172" s="5"/>
      <c r="B172" s="71"/>
      <c r="C172" s="71"/>
      <c r="D172" s="70"/>
      <c r="E172" s="70"/>
      <c r="F172" s="272"/>
      <c r="G172" s="273"/>
      <c r="H172" s="274"/>
      <c r="I172" s="193">
        <f t="shared" si="0"/>
        <v>0</v>
      </c>
      <c r="J172" s="221">
        <f t="shared" si="3"/>
        <v>0</v>
      </c>
      <c r="K172" s="5"/>
      <c r="L172" s="5"/>
      <c r="M172" s="5"/>
    </row>
    <row r="173" spans="1:13" ht="23" customHeight="1">
      <c r="A173" s="5"/>
      <c r="B173" s="71"/>
      <c r="C173" s="71"/>
      <c r="D173" s="70"/>
      <c r="E173" s="70"/>
      <c r="F173" s="272"/>
      <c r="G173" s="273"/>
      <c r="H173" s="274"/>
      <c r="I173" s="193">
        <f t="shared" si="0"/>
        <v>0</v>
      </c>
      <c r="J173" s="221">
        <f t="shared" si="3"/>
        <v>0</v>
      </c>
      <c r="K173" s="5"/>
      <c r="L173" s="5"/>
      <c r="M173" s="5"/>
    </row>
    <row r="174" spans="1:13" ht="23" customHeight="1">
      <c r="A174" s="5"/>
      <c r="B174" s="71"/>
      <c r="C174" s="71"/>
      <c r="D174" s="70"/>
      <c r="E174" s="70"/>
      <c r="F174" s="272"/>
      <c r="G174" s="273"/>
      <c r="H174" s="274"/>
      <c r="I174" s="193">
        <f t="shared" si="0"/>
        <v>0</v>
      </c>
      <c r="J174" s="221">
        <f t="shared" si="3"/>
        <v>0</v>
      </c>
      <c r="K174" s="5"/>
      <c r="L174" s="5"/>
      <c r="M174" s="5"/>
    </row>
    <row r="175" spans="1:13" ht="23" customHeight="1">
      <c r="A175" s="5"/>
      <c r="B175" s="71"/>
      <c r="C175" s="71"/>
      <c r="D175" s="70"/>
      <c r="E175" s="70"/>
      <c r="F175" s="272"/>
      <c r="G175" s="273"/>
      <c r="H175" s="274"/>
      <c r="I175" s="193">
        <f t="shared" si="0"/>
        <v>0</v>
      </c>
      <c r="J175" s="221">
        <f t="shared" si="3"/>
        <v>0</v>
      </c>
      <c r="K175" s="5"/>
      <c r="L175" s="5"/>
      <c r="M175" s="5"/>
    </row>
    <row r="176" spans="1:13" ht="23" customHeight="1">
      <c r="A176" s="5"/>
      <c r="B176" s="71"/>
      <c r="C176" s="71"/>
      <c r="D176" s="70"/>
      <c r="E176" s="70"/>
      <c r="F176" s="272"/>
      <c r="G176" s="273"/>
      <c r="H176" s="274"/>
      <c r="I176" s="193">
        <f t="shared" si="0"/>
        <v>0</v>
      </c>
      <c r="J176" s="221">
        <f t="shared" si="3"/>
        <v>0</v>
      </c>
      <c r="K176" s="5"/>
      <c r="L176" s="5"/>
      <c r="M176" s="5"/>
    </row>
    <row r="177" spans="1:13" ht="23" customHeight="1">
      <c r="A177" s="5"/>
      <c r="B177" s="71"/>
      <c r="C177" s="71"/>
      <c r="D177" s="70"/>
      <c r="E177" s="70"/>
      <c r="F177" s="272"/>
      <c r="G177" s="273"/>
      <c r="H177" s="274"/>
      <c r="I177" s="193">
        <f t="shared" si="0"/>
        <v>0</v>
      </c>
      <c r="J177" s="221">
        <f t="shared" si="3"/>
        <v>0</v>
      </c>
      <c r="K177" s="5"/>
      <c r="L177" s="5"/>
      <c r="M177" s="5"/>
    </row>
    <row r="178" spans="1:13" ht="23" customHeight="1">
      <c r="A178" s="5"/>
      <c r="B178" s="71"/>
      <c r="C178" s="71"/>
      <c r="D178" s="70"/>
      <c r="E178" s="70"/>
      <c r="F178" s="272"/>
      <c r="G178" s="273"/>
      <c r="H178" s="274"/>
      <c r="I178" s="193">
        <f t="shared" si="0"/>
        <v>0</v>
      </c>
      <c r="J178" s="221">
        <f t="shared" si="3"/>
        <v>0</v>
      </c>
      <c r="K178" s="5"/>
      <c r="L178" s="5"/>
      <c r="M178" s="5"/>
    </row>
    <row r="179" spans="1:13" ht="23" customHeight="1">
      <c r="A179" s="5"/>
      <c r="B179" s="71"/>
      <c r="C179" s="71"/>
      <c r="D179" s="70"/>
      <c r="E179" s="70"/>
      <c r="F179" s="272"/>
      <c r="G179" s="273"/>
      <c r="H179" s="274"/>
      <c r="I179" s="193">
        <f t="shared" si="0"/>
        <v>0</v>
      </c>
      <c r="J179" s="221">
        <f t="shared" si="3"/>
        <v>0</v>
      </c>
      <c r="K179" s="5"/>
      <c r="L179" s="5"/>
      <c r="M179" s="5"/>
    </row>
    <row r="180" spans="1:13" ht="23" customHeight="1">
      <c r="A180" s="5"/>
      <c r="B180" s="71"/>
      <c r="C180" s="71"/>
      <c r="D180" s="70"/>
      <c r="E180" s="70"/>
      <c r="F180" s="272"/>
      <c r="G180" s="273"/>
      <c r="H180" s="274"/>
      <c r="I180" s="193">
        <f t="shared" si="0"/>
        <v>0</v>
      </c>
      <c r="J180" s="221">
        <f t="shared" si="3"/>
        <v>0</v>
      </c>
      <c r="K180" s="5"/>
      <c r="L180" s="5"/>
      <c r="M180" s="5"/>
    </row>
    <row r="181" spans="1:13" ht="23" customHeight="1">
      <c r="A181" s="5"/>
      <c r="B181" s="71"/>
      <c r="C181" s="71"/>
      <c r="D181" s="70"/>
      <c r="E181" s="70"/>
      <c r="F181" s="272"/>
      <c r="G181" s="273"/>
      <c r="H181" s="274"/>
      <c r="I181" s="193">
        <f t="shared" si="0"/>
        <v>0</v>
      </c>
      <c r="J181" s="221">
        <f t="shared" si="3"/>
        <v>0</v>
      </c>
      <c r="K181" s="5"/>
      <c r="L181" s="5"/>
      <c r="M181" s="5"/>
    </row>
    <row r="182" spans="1:13" ht="23" customHeight="1">
      <c r="A182" s="5"/>
      <c r="B182" s="71"/>
      <c r="C182" s="71"/>
      <c r="D182" s="70"/>
      <c r="E182" s="70"/>
      <c r="F182" s="272"/>
      <c r="G182" s="273"/>
      <c r="H182" s="274"/>
      <c r="I182" s="193">
        <f t="shared" si="0"/>
        <v>0</v>
      </c>
      <c r="J182" s="221">
        <f t="shared" si="3"/>
        <v>0</v>
      </c>
      <c r="K182" s="5"/>
      <c r="L182" s="5"/>
      <c r="M182" s="5"/>
    </row>
    <row r="183" spans="1:13" ht="23" customHeight="1">
      <c r="A183" s="5"/>
      <c r="B183" s="71"/>
      <c r="C183" s="71"/>
      <c r="D183" s="70"/>
      <c r="E183" s="70"/>
      <c r="F183" s="272"/>
      <c r="G183" s="273"/>
      <c r="H183" s="274"/>
      <c r="I183" s="193">
        <f t="shared" si="0"/>
        <v>0</v>
      </c>
      <c r="J183" s="221">
        <f t="shared" si="3"/>
        <v>0</v>
      </c>
      <c r="K183" s="5"/>
      <c r="L183" s="5"/>
      <c r="M183" s="5"/>
    </row>
    <row r="184" spans="1:13" ht="23" customHeight="1">
      <c r="A184" s="5"/>
      <c r="B184" s="71"/>
      <c r="C184" s="71"/>
      <c r="D184" s="70"/>
      <c r="E184" s="70"/>
      <c r="F184" s="272"/>
      <c r="G184" s="273"/>
      <c r="H184" s="274"/>
      <c r="I184" s="193">
        <f t="shared" si="0"/>
        <v>0</v>
      </c>
      <c r="J184" s="221">
        <f t="shared" si="3"/>
        <v>0</v>
      </c>
      <c r="K184" s="5"/>
      <c r="L184" s="5"/>
      <c r="M184" s="5"/>
    </row>
    <row r="185" spans="1:13" ht="23" customHeight="1">
      <c r="A185" s="5"/>
      <c r="B185" s="71"/>
      <c r="C185" s="71"/>
      <c r="D185" s="70"/>
      <c r="E185" s="70"/>
      <c r="F185" s="272"/>
      <c r="G185" s="273"/>
      <c r="H185" s="274"/>
      <c r="I185" s="193">
        <f t="shared" si="0"/>
        <v>0</v>
      </c>
      <c r="J185" s="221">
        <f t="shared" si="3"/>
        <v>0</v>
      </c>
      <c r="K185" s="5"/>
      <c r="L185" s="5"/>
      <c r="M185" s="5"/>
    </row>
    <row r="186" spans="1:13" ht="23" customHeight="1">
      <c r="A186" s="5"/>
      <c r="B186" s="71"/>
      <c r="C186" s="71"/>
      <c r="D186" s="70"/>
      <c r="E186" s="70"/>
      <c r="F186" s="272"/>
      <c r="G186" s="273"/>
      <c r="H186" s="274"/>
      <c r="I186" s="193">
        <f t="shared" si="0"/>
        <v>0</v>
      </c>
      <c r="J186" s="221">
        <f t="shared" si="3"/>
        <v>0</v>
      </c>
      <c r="K186" s="5"/>
      <c r="L186" s="5"/>
      <c r="M186" s="5"/>
    </row>
    <row r="187" spans="1:13" ht="23" customHeight="1">
      <c r="A187" s="5"/>
      <c r="B187" s="71"/>
      <c r="C187" s="71"/>
      <c r="D187" s="70"/>
      <c r="E187" s="70"/>
      <c r="F187" s="272"/>
      <c r="G187" s="273"/>
      <c r="H187" s="274"/>
      <c r="I187" s="193">
        <f t="shared" si="0"/>
        <v>0</v>
      </c>
      <c r="J187" s="221">
        <f t="shared" si="3"/>
        <v>0</v>
      </c>
      <c r="K187" s="5"/>
      <c r="L187" s="5"/>
      <c r="M187" s="5"/>
    </row>
    <row r="188" spans="1:13" ht="23" customHeight="1">
      <c r="A188" s="5"/>
      <c r="B188" s="71"/>
      <c r="C188" s="71"/>
      <c r="D188" s="70"/>
      <c r="E188" s="70"/>
      <c r="F188" s="272"/>
      <c r="G188" s="273"/>
      <c r="H188" s="274"/>
      <c r="I188" s="193">
        <f t="shared" si="0"/>
        <v>0</v>
      </c>
      <c r="J188" s="221">
        <f t="shared" si="3"/>
        <v>0</v>
      </c>
      <c r="K188" s="5"/>
      <c r="L188" s="5"/>
      <c r="M188" s="5"/>
    </row>
    <row r="189" spans="1:13" ht="23" customHeight="1">
      <c r="A189" s="5"/>
      <c r="B189" s="71"/>
      <c r="C189" s="71"/>
      <c r="D189" s="70"/>
      <c r="E189" s="70"/>
      <c r="F189" s="272"/>
      <c r="G189" s="273"/>
      <c r="H189" s="274"/>
      <c r="I189" s="193">
        <f t="shared" si="0"/>
        <v>0</v>
      </c>
      <c r="J189" s="221">
        <f t="shared" si="3"/>
        <v>0</v>
      </c>
      <c r="K189" s="5"/>
      <c r="L189" s="5"/>
      <c r="M189" s="5"/>
    </row>
    <row r="190" spans="1:13" ht="23" customHeight="1">
      <c r="A190" s="5"/>
      <c r="B190" s="71"/>
      <c r="C190" s="71"/>
      <c r="D190" s="70"/>
      <c r="E190" s="70"/>
      <c r="F190" s="272"/>
      <c r="G190" s="273"/>
      <c r="H190" s="274"/>
      <c r="I190" s="193">
        <f t="shared" si="0"/>
        <v>0</v>
      </c>
      <c r="J190" s="221">
        <f t="shared" si="3"/>
        <v>0</v>
      </c>
      <c r="K190" s="5"/>
      <c r="L190" s="5"/>
      <c r="M190" s="5"/>
    </row>
    <row r="191" spans="1:13" ht="23" customHeight="1">
      <c r="A191" s="5"/>
      <c r="B191" s="71"/>
      <c r="C191" s="71"/>
      <c r="D191" s="70"/>
      <c r="E191" s="70"/>
      <c r="F191" s="272"/>
      <c r="G191" s="273"/>
      <c r="H191" s="274"/>
      <c r="I191" s="193">
        <f t="shared" si="0"/>
        <v>0</v>
      </c>
      <c r="J191" s="221">
        <f t="shared" si="3"/>
        <v>0</v>
      </c>
      <c r="K191" s="5"/>
      <c r="L191" s="5"/>
      <c r="M191" s="5"/>
    </row>
    <row r="192" spans="1:13" ht="23" customHeight="1">
      <c r="A192" s="5"/>
      <c r="B192" s="71"/>
      <c r="C192" s="71"/>
      <c r="D192" s="70"/>
      <c r="E192" s="70"/>
      <c r="F192" s="272"/>
      <c r="G192" s="273"/>
      <c r="H192" s="274"/>
      <c r="I192" s="193">
        <f t="shared" si="0"/>
        <v>0</v>
      </c>
      <c r="J192" s="221">
        <f t="shared" si="3"/>
        <v>0</v>
      </c>
      <c r="K192" s="5"/>
      <c r="L192" s="5"/>
      <c r="M192" s="5"/>
    </row>
    <row r="193" spans="1:13" ht="23" customHeight="1">
      <c r="A193" s="5"/>
      <c r="B193" s="71"/>
      <c r="C193" s="71"/>
      <c r="D193" s="70"/>
      <c r="E193" s="70"/>
      <c r="F193" s="272"/>
      <c r="G193" s="273"/>
      <c r="H193" s="274"/>
      <c r="I193" s="193">
        <f t="shared" si="0"/>
        <v>0</v>
      </c>
      <c r="J193" s="221">
        <f t="shared" si="3"/>
        <v>0</v>
      </c>
      <c r="K193" s="5"/>
      <c r="L193" s="5"/>
      <c r="M193" s="5"/>
    </row>
    <row r="194" spans="1:13" ht="23" customHeight="1">
      <c r="A194" s="5"/>
      <c r="B194" s="71"/>
      <c r="C194" s="71"/>
      <c r="D194" s="70"/>
      <c r="E194" s="70"/>
      <c r="F194" s="272"/>
      <c r="G194" s="273"/>
      <c r="H194" s="274"/>
      <c r="I194" s="193">
        <f t="shared" si="0"/>
        <v>0</v>
      </c>
      <c r="J194" s="221">
        <f t="shared" si="3"/>
        <v>0</v>
      </c>
      <c r="K194" s="5"/>
      <c r="L194" s="5"/>
      <c r="M194" s="5"/>
    </row>
    <row r="195" spans="1:13" ht="23" customHeight="1">
      <c r="A195" s="5"/>
      <c r="B195" s="71"/>
      <c r="C195" s="71"/>
      <c r="D195" s="70"/>
      <c r="E195" s="70"/>
      <c r="F195" s="272"/>
      <c r="G195" s="273"/>
      <c r="H195" s="274"/>
      <c r="I195" s="193">
        <f t="shared" si="0"/>
        <v>0</v>
      </c>
      <c r="J195" s="221">
        <f t="shared" si="3"/>
        <v>0</v>
      </c>
      <c r="K195" s="5"/>
      <c r="L195" s="5"/>
      <c r="M195" s="5"/>
    </row>
    <row r="196" spans="1:13" ht="23" customHeight="1">
      <c r="A196" s="5"/>
      <c r="B196" s="71"/>
      <c r="C196" s="71"/>
      <c r="D196" s="70"/>
      <c r="E196" s="70"/>
      <c r="F196" s="272"/>
      <c r="G196" s="273"/>
      <c r="H196" s="274"/>
      <c r="I196" s="193">
        <f t="shared" si="0"/>
        <v>0</v>
      </c>
      <c r="J196" s="221">
        <f t="shared" si="3"/>
        <v>0</v>
      </c>
      <c r="K196" s="5"/>
      <c r="L196" s="5"/>
      <c r="M196" s="5"/>
    </row>
    <row r="197" spans="1:13" ht="23" customHeight="1">
      <c r="A197" s="5"/>
      <c r="B197" s="71"/>
      <c r="C197" s="71"/>
      <c r="D197" s="70"/>
      <c r="E197" s="70"/>
      <c r="F197" s="272"/>
      <c r="G197" s="273"/>
      <c r="H197" s="274"/>
      <c r="I197" s="193">
        <f t="shared" si="0"/>
        <v>0</v>
      </c>
      <c r="J197" s="221">
        <f t="shared" si="3"/>
        <v>0</v>
      </c>
      <c r="K197" s="5"/>
      <c r="L197" s="5"/>
      <c r="M197" s="5"/>
    </row>
    <row r="198" spans="1:13" ht="23" customHeight="1">
      <c r="A198" s="5"/>
      <c r="B198" s="71"/>
      <c r="C198" s="71"/>
      <c r="D198" s="70"/>
      <c r="E198" s="70"/>
      <c r="F198" s="272"/>
      <c r="G198" s="273"/>
      <c r="H198" s="274"/>
      <c r="I198" s="193">
        <f t="shared" si="0"/>
        <v>0</v>
      </c>
      <c r="J198" s="221">
        <f t="shared" si="3"/>
        <v>0</v>
      </c>
      <c r="K198" s="5"/>
      <c r="L198" s="5"/>
      <c r="M198" s="5"/>
    </row>
    <row r="199" spans="1:13" ht="23" customHeight="1">
      <c r="A199" s="5"/>
      <c r="B199" s="71"/>
      <c r="C199" s="71"/>
      <c r="D199" s="70"/>
      <c r="E199" s="70"/>
      <c r="F199" s="272"/>
      <c r="G199" s="273"/>
      <c r="H199" s="274"/>
      <c r="I199" s="193">
        <f t="shared" si="0"/>
        <v>0</v>
      </c>
      <c r="J199" s="221">
        <f t="shared" si="3"/>
        <v>0</v>
      </c>
      <c r="K199" s="5"/>
      <c r="L199" s="5"/>
      <c r="M199" s="5"/>
    </row>
    <row r="200" spans="1:13" ht="23" customHeight="1">
      <c r="A200" s="5"/>
      <c r="B200" s="71"/>
      <c r="C200" s="71"/>
      <c r="D200" s="70"/>
      <c r="E200" s="70"/>
      <c r="F200" s="272"/>
      <c r="G200" s="273"/>
      <c r="H200" s="274"/>
      <c r="I200" s="193">
        <f t="shared" si="0"/>
        <v>0</v>
      </c>
      <c r="J200" s="221">
        <f t="shared" si="3"/>
        <v>0</v>
      </c>
      <c r="K200" s="5"/>
      <c r="L200" s="5"/>
      <c r="M200" s="5"/>
    </row>
    <row r="201" spans="1:13" ht="23" customHeight="1">
      <c r="A201" s="5"/>
      <c r="B201" s="71"/>
      <c r="C201" s="71"/>
      <c r="D201" s="70"/>
      <c r="E201" s="70"/>
      <c r="F201" s="272"/>
      <c r="G201" s="273"/>
      <c r="H201" s="274"/>
      <c r="I201" s="193">
        <f t="shared" si="0"/>
        <v>0</v>
      </c>
      <c r="J201" s="221">
        <f t="shared" si="3"/>
        <v>0</v>
      </c>
      <c r="K201" s="5"/>
      <c r="L201" s="5"/>
      <c r="M201" s="5"/>
    </row>
    <row r="202" spans="1:13" ht="23" customHeight="1">
      <c r="A202" s="5"/>
      <c r="B202" s="71"/>
      <c r="C202" s="71"/>
      <c r="D202" s="70"/>
      <c r="E202" s="70"/>
      <c r="F202" s="272"/>
      <c r="G202" s="273"/>
      <c r="H202" s="274"/>
      <c r="I202" s="193">
        <f t="shared" si="0"/>
        <v>0</v>
      </c>
      <c r="J202" s="221">
        <f t="shared" si="3"/>
        <v>0</v>
      </c>
      <c r="K202" s="5"/>
      <c r="L202" s="5"/>
      <c r="M202" s="5"/>
    </row>
    <row r="203" spans="1:13" ht="23" customHeight="1">
      <c r="A203" s="5"/>
      <c r="B203" s="71"/>
      <c r="C203" s="71"/>
      <c r="D203" s="70"/>
      <c r="E203" s="70"/>
      <c r="F203" s="272"/>
      <c r="G203" s="273"/>
      <c r="H203" s="274"/>
      <c r="I203" s="193">
        <f t="shared" si="0"/>
        <v>0</v>
      </c>
      <c r="J203" s="221">
        <f t="shared" si="3"/>
        <v>0</v>
      </c>
      <c r="K203" s="5"/>
      <c r="L203" s="5"/>
      <c r="M203" s="5"/>
    </row>
    <row r="204" spans="1:13" ht="23" customHeight="1">
      <c r="A204" s="5"/>
      <c r="B204" s="71"/>
      <c r="C204" s="71"/>
      <c r="D204" s="70"/>
      <c r="E204" s="70"/>
      <c r="F204" s="272"/>
      <c r="G204" s="273"/>
      <c r="H204" s="274"/>
      <c r="I204" s="193">
        <f t="shared" si="0"/>
        <v>0</v>
      </c>
      <c r="J204" s="221">
        <f t="shared" si="3"/>
        <v>0</v>
      </c>
      <c r="K204" s="5"/>
      <c r="L204" s="5"/>
      <c r="M204" s="5"/>
    </row>
    <row r="205" spans="1:13" ht="23" customHeight="1">
      <c r="A205" s="5"/>
      <c r="B205" s="71"/>
      <c r="C205" s="71"/>
      <c r="D205" s="70"/>
      <c r="E205" s="70"/>
      <c r="F205" s="272"/>
      <c r="G205" s="273"/>
      <c r="H205" s="274"/>
      <c r="I205" s="193">
        <f t="shared" si="0"/>
        <v>0</v>
      </c>
      <c r="J205" s="221">
        <f t="shared" ref="J205:J268" si="4">IFERROR(F205*H205,"")</f>
        <v>0</v>
      </c>
      <c r="K205" s="5"/>
      <c r="L205" s="5"/>
      <c r="M205" s="5"/>
    </row>
    <row r="206" spans="1:13" ht="23" customHeight="1">
      <c r="A206" s="5"/>
      <c r="B206" s="71"/>
      <c r="C206" s="71"/>
      <c r="D206" s="70"/>
      <c r="E206" s="70"/>
      <c r="F206" s="272"/>
      <c r="G206" s="273"/>
      <c r="H206" s="274"/>
      <c r="I206" s="193">
        <f t="shared" si="0"/>
        <v>0</v>
      </c>
      <c r="J206" s="221">
        <f t="shared" si="4"/>
        <v>0</v>
      </c>
      <c r="K206" s="5"/>
      <c r="L206" s="5"/>
      <c r="M206" s="5"/>
    </row>
    <row r="207" spans="1:13" ht="23" customHeight="1">
      <c r="A207" s="5"/>
      <c r="B207" s="71"/>
      <c r="C207" s="71"/>
      <c r="D207" s="70"/>
      <c r="E207" s="70"/>
      <c r="F207" s="272"/>
      <c r="G207" s="273"/>
      <c r="H207" s="274"/>
      <c r="I207" s="193">
        <f t="shared" si="0"/>
        <v>0</v>
      </c>
      <c r="J207" s="221">
        <f t="shared" si="4"/>
        <v>0</v>
      </c>
      <c r="K207" s="5"/>
      <c r="L207" s="5"/>
      <c r="M207" s="5"/>
    </row>
    <row r="208" spans="1:13" ht="23" customHeight="1">
      <c r="A208" s="5"/>
      <c r="B208" s="71"/>
      <c r="C208" s="71"/>
      <c r="D208" s="70"/>
      <c r="E208" s="70"/>
      <c r="F208" s="272"/>
      <c r="G208" s="273"/>
      <c r="H208" s="274"/>
      <c r="I208" s="193">
        <f t="shared" si="0"/>
        <v>0</v>
      </c>
      <c r="J208" s="221">
        <f t="shared" si="4"/>
        <v>0</v>
      </c>
      <c r="K208" s="5"/>
      <c r="L208" s="5"/>
      <c r="M208" s="5"/>
    </row>
    <row r="209" spans="1:13" ht="23" customHeight="1">
      <c r="A209" s="5"/>
      <c r="B209" s="71"/>
      <c r="C209" s="71"/>
      <c r="D209" s="70"/>
      <c r="E209" s="70"/>
      <c r="F209" s="272"/>
      <c r="G209" s="273"/>
      <c r="H209" s="274"/>
      <c r="I209" s="193">
        <f t="shared" si="0"/>
        <v>0</v>
      </c>
      <c r="J209" s="221">
        <f t="shared" si="4"/>
        <v>0</v>
      </c>
      <c r="K209" s="5"/>
      <c r="L209" s="5"/>
      <c r="M209" s="5"/>
    </row>
    <row r="210" spans="1:13" ht="23" customHeight="1">
      <c r="A210" s="5"/>
      <c r="B210" s="71"/>
      <c r="C210" s="71"/>
      <c r="D210" s="70"/>
      <c r="E210" s="70"/>
      <c r="F210" s="272"/>
      <c r="G210" s="273"/>
      <c r="H210" s="274"/>
      <c r="I210" s="193">
        <f t="shared" si="0"/>
        <v>0</v>
      </c>
      <c r="J210" s="221">
        <f t="shared" si="4"/>
        <v>0</v>
      </c>
      <c r="K210" s="5"/>
      <c r="L210" s="5"/>
      <c r="M210" s="5"/>
    </row>
    <row r="211" spans="1:13" ht="23" customHeight="1">
      <c r="A211" s="5"/>
      <c r="B211" s="71"/>
      <c r="C211" s="71"/>
      <c r="D211" s="70"/>
      <c r="E211" s="70"/>
      <c r="F211" s="272"/>
      <c r="G211" s="273"/>
      <c r="H211" s="274"/>
      <c r="I211" s="193">
        <f t="shared" si="0"/>
        <v>0</v>
      </c>
      <c r="J211" s="221">
        <f t="shared" si="4"/>
        <v>0</v>
      </c>
      <c r="K211" s="5"/>
      <c r="L211" s="5"/>
      <c r="M211" s="5"/>
    </row>
    <row r="212" spans="1:13" ht="23" customHeight="1">
      <c r="A212" s="5"/>
      <c r="B212" s="71"/>
      <c r="C212" s="71"/>
      <c r="D212" s="70"/>
      <c r="E212" s="70"/>
      <c r="F212" s="272"/>
      <c r="G212" s="273"/>
      <c r="H212" s="274"/>
      <c r="I212" s="193">
        <f t="shared" si="0"/>
        <v>0</v>
      </c>
      <c r="J212" s="221">
        <f t="shared" si="4"/>
        <v>0</v>
      </c>
      <c r="K212" s="5"/>
      <c r="L212" s="5"/>
      <c r="M212" s="5"/>
    </row>
    <row r="213" spans="1:13" ht="23" customHeight="1">
      <c r="A213" s="5"/>
      <c r="B213" s="71"/>
      <c r="C213" s="71"/>
      <c r="D213" s="70"/>
      <c r="E213" s="70"/>
      <c r="F213" s="272"/>
      <c r="G213" s="273"/>
      <c r="H213" s="274"/>
      <c r="I213" s="193">
        <f t="shared" si="0"/>
        <v>0</v>
      </c>
      <c r="J213" s="221">
        <f t="shared" si="4"/>
        <v>0</v>
      </c>
      <c r="K213" s="5"/>
      <c r="L213" s="5"/>
      <c r="M213" s="5"/>
    </row>
    <row r="214" spans="1:13" ht="23" customHeight="1">
      <c r="A214" s="5"/>
      <c r="B214" s="71"/>
      <c r="C214" s="71"/>
      <c r="D214" s="70"/>
      <c r="E214" s="70"/>
      <c r="F214" s="272"/>
      <c r="G214" s="273"/>
      <c r="H214" s="274"/>
      <c r="I214" s="193">
        <f t="shared" si="0"/>
        <v>0</v>
      </c>
      <c r="J214" s="221">
        <f t="shared" si="4"/>
        <v>0</v>
      </c>
      <c r="K214" s="5"/>
      <c r="L214" s="5"/>
      <c r="M214" s="5"/>
    </row>
    <row r="215" spans="1:13" ht="23" customHeight="1">
      <c r="A215" s="5"/>
      <c r="B215" s="71"/>
      <c r="C215" s="71"/>
      <c r="D215" s="70"/>
      <c r="E215" s="70"/>
      <c r="F215" s="272"/>
      <c r="G215" s="273"/>
      <c r="H215" s="274"/>
      <c r="I215" s="193">
        <f t="shared" si="0"/>
        <v>0</v>
      </c>
      <c r="J215" s="221">
        <f t="shared" si="4"/>
        <v>0</v>
      </c>
      <c r="K215" s="5"/>
      <c r="L215" s="5"/>
      <c r="M215" s="5"/>
    </row>
    <row r="216" spans="1:13" ht="23" customHeight="1">
      <c r="A216" s="5"/>
      <c r="B216" s="71"/>
      <c r="C216" s="71"/>
      <c r="D216" s="70"/>
      <c r="E216" s="70"/>
      <c r="F216" s="272"/>
      <c r="G216" s="273"/>
      <c r="H216" s="274"/>
      <c r="I216" s="193">
        <f t="shared" si="0"/>
        <v>0</v>
      </c>
      <c r="J216" s="221">
        <f t="shared" si="4"/>
        <v>0</v>
      </c>
      <c r="K216" s="5"/>
      <c r="L216" s="5"/>
      <c r="M216" s="5"/>
    </row>
    <row r="217" spans="1:13" ht="23" customHeight="1">
      <c r="A217" s="5"/>
      <c r="B217" s="71"/>
      <c r="C217" s="71"/>
      <c r="D217" s="70"/>
      <c r="E217" s="70"/>
      <c r="F217" s="272"/>
      <c r="G217" s="273"/>
      <c r="H217" s="274"/>
      <c r="I217" s="193">
        <f t="shared" si="0"/>
        <v>0</v>
      </c>
      <c r="J217" s="221">
        <f t="shared" si="4"/>
        <v>0</v>
      </c>
      <c r="K217" s="5"/>
      <c r="L217" s="5"/>
      <c r="M217" s="5"/>
    </row>
    <row r="218" spans="1:13" ht="23" customHeight="1">
      <c r="A218" s="5"/>
      <c r="B218" s="71"/>
      <c r="C218" s="71"/>
      <c r="D218" s="70"/>
      <c r="E218" s="70"/>
      <c r="F218" s="272"/>
      <c r="G218" s="273"/>
      <c r="H218" s="274"/>
      <c r="I218" s="193">
        <f t="shared" si="0"/>
        <v>0</v>
      </c>
      <c r="J218" s="221">
        <f t="shared" si="4"/>
        <v>0</v>
      </c>
      <c r="K218" s="5"/>
      <c r="L218" s="5"/>
      <c r="M218" s="5"/>
    </row>
    <row r="219" spans="1:13" ht="23" customHeight="1">
      <c r="A219" s="5"/>
      <c r="B219" s="71"/>
      <c r="C219" s="71"/>
      <c r="D219" s="70"/>
      <c r="E219" s="70"/>
      <c r="F219" s="272"/>
      <c r="G219" s="273"/>
      <c r="H219" s="274"/>
      <c r="I219" s="193">
        <f t="shared" si="0"/>
        <v>0</v>
      </c>
      <c r="J219" s="221">
        <f t="shared" si="4"/>
        <v>0</v>
      </c>
      <c r="K219" s="5"/>
      <c r="L219" s="5"/>
      <c r="M219" s="5"/>
    </row>
    <row r="220" spans="1:13" ht="23" customHeight="1">
      <c r="A220" s="5"/>
      <c r="B220" s="71"/>
      <c r="C220" s="71"/>
      <c r="D220" s="70"/>
      <c r="E220" s="70"/>
      <c r="F220" s="272"/>
      <c r="G220" s="273"/>
      <c r="H220" s="274"/>
      <c r="I220" s="193">
        <f t="shared" si="0"/>
        <v>0</v>
      </c>
      <c r="J220" s="221">
        <f t="shared" si="4"/>
        <v>0</v>
      </c>
      <c r="K220" s="5"/>
      <c r="L220" s="5"/>
      <c r="M220" s="5"/>
    </row>
    <row r="221" spans="1:13" ht="23" customHeight="1">
      <c r="A221" s="5"/>
      <c r="B221" s="71"/>
      <c r="C221" s="71"/>
      <c r="D221" s="70"/>
      <c r="E221" s="70"/>
      <c r="F221" s="272"/>
      <c r="G221" s="273"/>
      <c r="H221" s="274"/>
      <c r="I221" s="193">
        <f t="shared" si="0"/>
        <v>0</v>
      </c>
      <c r="J221" s="221">
        <f t="shared" si="4"/>
        <v>0</v>
      </c>
      <c r="K221" s="5"/>
      <c r="L221" s="5"/>
      <c r="M221" s="5"/>
    </row>
    <row r="222" spans="1:13" ht="23" customHeight="1">
      <c r="A222" s="5"/>
      <c r="B222" s="71"/>
      <c r="C222" s="71"/>
      <c r="D222" s="70"/>
      <c r="E222" s="70"/>
      <c r="F222" s="272"/>
      <c r="G222" s="273"/>
      <c r="H222" s="274"/>
      <c r="I222" s="193">
        <f t="shared" si="0"/>
        <v>0</v>
      </c>
      <c r="J222" s="221">
        <f t="shared" si="4"/>
        <v>0</v>
      </c>
      <c r="K222" s="5"/>
      <c r="L222" s="5"/>
      <c r="M222" s="5"/>
    </row>
    <row r="223" spans="1:13" ht="23" customHeight="1">
      <c r="A223" s="5"/>
      <c r="B223" s="71"/>
      <c r="C223" s="71"/>
      <c r="D223" s="70"/>
      <c r="E223" s="70"/>
      <c r="F223" s="272"/>
      <c r="G223" s="273"/>
      <c r="H223" s="274"/>
      <c r="I223" s="193">
        <f t="shared" si="0"/>
        <v>0</v>
      </c>
      <c r="J223" s="221">
        <f t="shared" si="4"/>
        <v>0</v>
      </c>
      <c r="K223" s="5"/>
      <c r="L223" s="5"/>
      <c r="M223" s="5"/>
    </row>
    <row r="224" spans="1:13" ht="23" customHeight="1">
      <c r="A224" s="5"/>
      <c r="B224" s="71"/>
      <c r="C224" s="71"/>
      <c r="D224" s="70"/>
      <c r="E224" s="70"/>
      <c r="F224" s="272"/>
      <c r="G224" s="273"/>
      <c r="H224" s="274"/>
      <c r="I224" s="193">
        <f t="shared" si="0"/>
        <v>0</v>
      </c>
      <c r="J224" s="221">
        <f t="shared" si="4"/>
        <v>0</v>
      </c>
      <c r="K224" s="5"/>
      <c r="L224" s="5"/>
      <c r="M224" s="5"/>
    </row>
    <row r="225" spans="1:13" ht="23" customHeight="1">
      <c r="A225" s="5"/>
      <c r="B225" s="71"/>
      <c r="C225" s="71"/>
      <c r="D225" s="70"/>
      <c r="E225" s="70"/>
      <c r="F225" s="272"/>
      <c r="G225" s="273"/>
      <c r="H225" s="274"/>
      <c r="I225" s="193">
        <f t="shared" si="0"/>
        <v>0</v>
      </c>
      <c r="J225" s="221">
        <f t="shared" si="4"/>
        <v>0</v>
      </c>
      <c r="K225" s="5"/>
      <c r="L225" s="5"/>
      <c r="M225" s="5"/>
    </row>
    <row r="226" spans="1:13" ht="23" customHeight="1">
      <c r="A226" s="5"/>
      <c r="B226" s="71"/>
      <c r="C226" s="71"/>
      <c r="D226" s="70"/>
      <c r="E226" s="70"/>
      <c r="F226" s="272"/>
      <c r="G226" s="273"/>
      <c r="H226" s="274"/>
      <c r="I226" s="193">
        <f t="shared" si="0"/>
        <v>0</v>
      </c>
      <c r="J226" s="221">
        <f t="shared" si="4"/>
        <v>0</v>
      </c>
      <c r="K226" s="5"/>
      <c r="L226" s="5"/>
      <c r="M226" s="5"/>
    </row>
    <row r="227" spans="1:13" ht="23" customHeight="1">
      <c r="A227" s="5"/>
      <c r="B227" s="71"/>
      <c r="C227" s="71"/>
      <c r="D227" s="70"/>
      <c r="E227" s="70"/>
      <c r="F227" s="272"/>
      <c r="G227" s="273"/>
      <c r="H227" s="274"/>
      <c r="I227" s="193">
        <f t="shared" si="0"/>
        <v>0</v>
      </c>
      <c r="J227" s="221">
        <f t="shared" si="4"/>
        <v>0</v>
      </c>
      <c r="K227" s="5"/>
      <c r="L227" s="5"/>
      <c r="M227" s="5"/>
    </row>
    <row r="228" spans="1:13" ht="23" customHeight="1">
      <c r="A228" s="5"/>
      <c r="B228" s="71"/>
      <c r="C228" s="71"/>
      <c r="D228" s="70"/>
      <c r="E228" s="70"/>
      <c r="F228" s="272"/>
      <c r="G228" s="273"/>
      <c r="H228" s="274"/>
      <c r="I228" s="193">
        <f t="shared" si="0"/>
        <v>0</v>
      </c>
      <c r="J228" s="221">
        <f t="shared" si="4"/>
        <v>0</v>
      </c>
      <c r="K228" s="5"/>
      <c r="L228" s="5"/>
      <c r="M228" s="5"/>
    </row>
    <row r="229" spans="1:13" ht="23" customHeight="1">
      <c r="A229" s="5"/>
      <c r="B229" s="71"/>
      <c r="C229" s="71"/>
      <c r="D229" s="70"/>
      <c r="E229" s="70"/>
      <c r="F229" s="272"/>
      <c r="G229" s="273"/>
      <c r="H229" s="274"/>
      <c r="I229" s="193">
        <f t="shared" si="0"/>
        <v>0</v>
      </c>
      <c r="J229" s="221">
        <f t="shared" si="4"/>
        <v>0</v>
      </c>
      <c r="K229" s="5"/>
      <c r="L229" s="5"/>
      <c r="M229" s="5"/>
    </row>
    <row r="230" spans="1:13" ht="23" customHeight="1">
      <c r="A230" s="5"/>
      <c r="B230" s="71"/>
      <c r="C230" s="71"/>
      <c r="D230" s="70"/>
      <c r="E230" s="70"/>
      <c r="F230" s="272"/>
      <c r="G230" s="273"/>
      <c r="H230" s="274"/>
      <c r="I230" s="193">
        <f t="shared" si="0"/>
        <v>0</v>
      </c>
      <c r="J230" s="221">
        <f t="shared" si="4"/>
        <v>0</v>
      </c>
      <c r="K230" s="5"/>
      <c r="L230" s="5"/>
      <c r="M230" s="5"/>
    </row>
    <row r="231" spans="1:13" ht="23" customHeight="1">
      <c r="A231" s="5"/>
      <c r="B231" s="71"/>
      <c r="C231" s="71"/>
      <c r="D231" s="70"/>
      <c r="E231" s="70"/>
      <c r="F231" s="272"/>
      <c r="G231" s="273"/>
      <c r="H231" s="274"/>
      <c r="I231" s="193">
        <f t="shared" si="0"/>
        <v>0</v>
      </c>
      <c r="J231" s="221">
        <f t="shared" si="4"/>
        <v>0</v>
      </c>
      <c r="K231" s="5"/>
      <c r="L231" s="5"/>
      <c r="M231" s="5"/>
    </row>
    <row r="232" spans="1:13" ht="23" customHeight="1">
      <c r="A232" s="5"/>
      <c r="B232" s="71"/>
      <c r="C232" s="71"/>
      <c r="D232" s="70"/>
      <c r="E232" s="70"/>
      <c r="F232" s="272"/>
      <c r="G232" s="273"/>
      <c r="H232" s="274"/>
      <c r="I232" s="193">
        <f t="shared" si="0"/>
        <v>0</v>
      </c>
      <c r="J232" s="221">
        <f t="shared" si="4"/>
        <v>0</v>
      </c>
      <c r="K232" s="5"/>
      <c r="L232" s="5"/>
      <c r="M232" s="5"/>
    </row>
    <row r="233" spans="1:13" ht="23" customHeight="1">
      <c r="A233" s="5"/>
      <c r="B233" s="71"/>
      <c r="C233" s="71"/>
      <c r="D233" s="70"/>
      <c r="E233" s="70"/>
      <c r="F233" s="272"/>
      <c r="G233" s="273"/>
      <c r="H233" s="274"/>
      <c r="I233" s="193">
        <f t="shared" si="0"/>
        <v>0</v>
      </c>
      <c r="J233" s="221">
        <f t="shared" si="4"/>
        <v>0</v>
      </c>
      <c r="K233" s="5"/>
      <c r="L233" s="5"/>
      <c r="M233" s="5"/>
    </row>
    <row r="234" spans="1:13" ht="23" customHeight="1">
      <c r="A234" s="5"/>
      <c r="B234" s="71"/>
      <c r="C234" s="71"/>
      <c r="D234" s="70"/>
      <c r="E234" s="70"/>
      <c r="F234" s="272"/>
      <c r="G234" s="273"/>
      <c r="H234" s="274"/>
      <c r="I234" s="193">
        <f t="shared" si="0"/>
        <v>0</v>
      </c>
      <c r="J234" s="221">
        <f t="shared" si="4"/>
        <v>0</v>
      </c>
      <c r="K234" s="5"/>
      <c r="L234" s="5"/>
      <c r="M234" s="5"/>
    </row>
    <row r="235" spans="1:13" ht="23" customHeight="1">
      <c r="A235" s="5"/>
      <c r="B235" s="71"/>
      <c r="C235" s="71"/>
      <c r="D235" s="70"/>
      <c r="E235" s="70"/>
      <c r="F235" s="272"/>
      <c r="G235" s="273"/>
      <c r="H235" s="274"/>
      <c r="I235" s="193">
        <f t="shared" si="0"/>
        <v>0</v>
      </c>
      <c r="J235" s="221">
        <f t="shared" si="4"/>
        <v>0</v>
      </c>
      <c r="K235" s="5"/>
      <c r="L235" s="5"/>
      <c r="M235" s="5"/>
    </row>
    <row r="236" spans="1:13" ht="23" customHeight="1">
      <c r="A236" s="5"/>
      <c r="B236" s="71"/>
      <c r="C236" s="71"/>
      <c r="D236" s="70"/>
      <c r="E236" s="70"/>
      <c r="F236" s="272"/>
      <c r="G236" s="273"/>
      <c r="H236" s="274"/>
      <c r="I236" s="193">
        <f t="shared" si="0"/>
        <v>0</v>
      </c>
      <c r="J236" s="221">
        <f t="shared" si="4"/>
        <v>0</v>
      </c>
      <c r="K236" s="5"/>
      <c r="L236" s="5"/>
      <c r="M236" s="5"/>
    </row>
    <row r="237" spans="1:13" ht="23" customHeight="1">
      <c r="A237" s="5"/>
      <c r="B237" s="71"/>
      <c r="C237" s="71"/>
      <c r="D237" s="70"/>
      <c r="E237" s="70"/>
      <c r="F237" s="272"/>
      <c r="G237" s="273"/>
      <c r="H237" s="274"/>
      <c r="I237" s="193">
        <f t="shared" si="0"/>
        <v>0</v>
      </c>
      <c r="J237" s="221">
        <f t="shared" si="4"/>
        <v>0</v>
      </c>
      <c r="K237" s="5"/>
      <c r="L237" s="5"/>
      <c r="M237" s="5"/>
    </row>
    <row r="238" spans="1:13" ht="23" customHeight="1">
      <c r="A238" s="5"/>
      <c r="B238" s="71"/>
      <c r="C238" s="71"/>
      <c r="D238" s="70"/>
      <c r="E238" s="70"/>
      <c r="F238" s="272"/>
      <c r="G238" s="273"/>
      <c r="H238" s="274"/>
      <c r="I238" s="193">
        <f t="shared" si="0"/>
        <v>0</v>
      </c>
      <c r="J238" s="221">
        <f t="shared" si="4"/>
        <v>0</v>
      </c>
      <c r="K238" s="5"/>
      <c r="L238" s="5"/>
      <c r="M238" s="5"/>
    </row>
    <row r="239" spans="1:13" ht="23" customHeight="1">
      <c r="A239" s="5"/>
      <c r="B239" s="71"/>
      <c r="C239" s="71"/>
      <c r="D239" s="70"/>
      <c r="E239" s="70"/>
      <c r="F239" s="272"/>
      <c r="G239" s="273"/>
      <c r="H239" s="274"/>
      <c r="I239" s="193">
        <f t="shared" si="0"/>
        <v>0</v>
      </c>
      <c r="J239" s="221">
        <f t="shared" si="4"/>
        <v>0</v>
      </c>
      <c r="K239" s="5"/>
      <c r="L239" s="5"/>
      <c r="M239" s="5"/>
    </row>
    <row r="240" spans="1:13" ht="23" customHeight="1">
      <c r="A240" s="5"/>
      <c r="B240" s="71"/>
      <c r="C240" s="71"/>
      <c r="D240" s="70"/>
      <c r="E240" s="70"/>
      <c r="F240" s="272"/>
      <c r="G240" s="273"/>
      <c r="H240" s="274"/>
      <c r="I240" s="193">
        <f t="shared" si="0"/>
        <v>0</v>
      </c>
      <c r="J240" s="221">
        <f t="shared" si="4"/>
        <v>0</v>
      </c>
      <c r="K240" s="5"/>
      <c r="L240" s="5"/>
      <c r="M240" s="5"/>
    </row>
    <row r="241" spans="1:13" ht="23" customHeight="1">
      <c r="A241" s="5"/>
      <c r="B241" s="71"/>
      <c r="C241" s="71"/>
      <c r="D241" s="70"/>
      <c r="E241" s="70"/>
      <c r="F241" s="272"/>
      <c r="G241" s="273"/>
      <c r="H241" s="274"/>
      <c r="I241" s="193">
        <f t="shared" si="0"/>
        <v>0</v>
      </c>
      <c r="J241" s="221">
        <f t="shared" si="4"/>
        <v>0</v>
      </c>
      <c r="K241" s="5"/>
      <c r="L241" s="5"/>
      <c r="M241" s="5"/>
    </row>
    <row r="242" spans="1:13" ht="23" customHeight="1">
      <c r="A242" s="5"/>
      <c r="B242" s="71"/>
      <c r="C242" s="71"/>
      <c r="D242" s="70"/>
      <c r="E242" s="70"/>
      <c r="F242" s="272"/>
      <c r="G242" s="273"/>
      <c r="H242" s="274"/>
      <c r="I242" s="193">
        <f t="shared" si="0"/>
        <v>0</v>
      </c>
      <c r="J242" s="221">
        <f t="shared" si="4"/>
        <v>0</v>
      </c>
      <c r="K242" s="5"/>
      <c r="L242" s="5"/>
      <c r="M242" s="5"/>
    </row>
    <row r="243" spans="1:13" ht="23" customHeight="1">
      <c r="A243" s="5"/>
      <c r="B243" s="71"/>
      <c r="C243" s="71"/>
      <c r="D243" s="70"/>
      <c r="E243" s="70"/>
      <c r="F243" s="272"/>
      <c r="G243" s="273"/>
      <c r="H243" s="274"/>
      <c r="I243" s="193">
        <f t="shared" si="0"/>
        <v>0</v>
      </c>
      <c r="J243" s="221">
        <f t="shared" si="4"/>
        <v>0</v>
      </c>
      <c r="K243" s="5"/>
      <c r="L243" s="5"/>
      <c r="M243" s="5"/>
    </row>
    <row r="244" spans="1:13" ht="23" customHeight="1">
      <c r="A244" s="5"/>
      <c r="B244" s="71"/>
      <c r="C244" s="71"/>
      <c r="D244" s="70"/>
      <c r="E244" s="70"/>
      <c r="F244" s="272"/>
      <c r="G244" s="273"/>
      <c r="H244" s="274"/>
      <c r="I244" s="193">
        <f t="shared" si="0"/>
        <v>0</v>
      </c>
      <c r="J244" s="221">
        <f t="shared" si="4"/>
        <v>0</v>
      </c>
      <c r="K244" s="5"/>
      <c r="L244" s="5"/>
      <c r="M244" s="5"/>
    </row>
    <row r="245" spans="1:13" ht="23" customHeight="1">
      <c r="A245" s="5"/>
      <c r="B245" s="71"/>
      <c r="C245" s="71"/>
      <c r="D245" s="70"/>
      <c r="E245" s="70"/>
      <c r="F245" s="272"/>
      <c r="G245" s="273"/>
      <c r="H245" s="274"/>
      <c r="I245" s="193">
        <f t="shared" si="0"/>
        <v>0</v>
      </c>
      <c r="J245" s="221">
        <f t="shared" si="4"/>
        <v>0</v>
      </c>
      <c r="K245" s="5"/>
      <c r="L245" s="5"/>
      <c r="M245" s="5"/>
    </row>
    <row r="246" spans="1:13" ht="23" customHeight="1">
      <c r="A246" s="5"/>
      <c r="B246" s="71"/>
      <c r="C246" s="71"/>
      <c r="D246" s="70"/>
      <c r="E246" s="70"/>
      <c r="F246" s="272"/>
      <c r="G246" s="273"/>
      <c r="H246" s="274"/>
      <c r="I246" s="193">
        <f t="shared" si="0"/>
        <v>0</v>
      </c>
      <c r="J246" s="221">
        <f t="shared" si="4"/>
        <v>0</v>
      </c>
      <c r="K246" s="5"/>
      <c r="L246" s="5"/>
      <c r="M246" s="5"/>
    </row>
    <row r="247" spans="1:13" ht="23" customHeight="1">
      <c r="A247" s="5"/>
      <c r="B247" s="71"/>
      <c r="C247" s="71"/>
      <c r="D247" s="70"/>
      <c r="E247" s="70"/>
      <c r="F247" s="272"/>
      <c r="G247" s="273"/>
      <c r="H247" s="274"/>
      <c r="I247" s="193">
        <f t="shared" si="0"/>
        <v>0</v>
      </c>
      <c r="J247" s="221">
        <f t="shared" si="4"/>
        <v>0</v>
      </c>
      <c r="K247" s="5"/>
      <c r="L247" s="5"/>
      <c r="M247" s="5"/>
    </row>
    <row r="248" spans="1:13" ht="23" customHeight="1">
      <c r="A248" s="5"/>
      <c r="B248" s="71"/>
      <c r="C248" s="71"/>
      <c r="D248" s="70"/>
      <c r="E248" s="70"/>
      <c r="F248" s="272"/>
      <c r="G248" s="273"/>
      <c r="H248" s="274"/>
      <c r="I248" s="193">
        <f t="shared" si="0"/>
        <v>0</v>
      </c>
      <c r="J248" s="221">
        <f t="shared" si="4"/>
        <v>0</v>
      </c>
      <c r="K248" s="5"/>
      <c r="L248" s="5"/>
      <c r="M248" s="5"/>
    </row>
    <row r="249" spans="1:13" ht="23" customHeight="1">
      <c r="A249" s="5"/>
      <c r="B249" s="71"/>
      <c r="C249" s="71"/>
      <c r="D249" s="70"/>
      <c r="E249" s="70"/>
      <c r="F249" s="272"/>
      <c r="G249" s="273"/>
      <c r="H249" s="274"/>
      <c r="I249" s="193">
        <f t="shared" ref="I249:I312" si="5">IFERROR(F249*G249*H249,"-")</f>
        <v>0</v>
      </c>
      <c r="J249" s="221">
        <f t="shared" si="4"/>
        <v>0</v>
      </c>
      <c r="K249" s="5"/>
      <c r="L249" s="5"/>
      <c r="M249" s="5"/>
    </row>
    <row r="250" spans="1:13" ht="23" customHeight="1">
      <c r="A250" s="5"/>
      <c r="B250" s="71"/>
      <c r="C250" s="71"/>
      <c r="D250" s="70"/>
      <c r="E250" s="70"/>
      <c r="F250" s="272"/>
      <c r="G250" s="273"/>
      <c r="H250" s="274"/>
      <c r="I250" s="193">
        <f t="shared" si="5"/>
        <v>0</v>
      </c>
      <c r="J250" s="221">
        <f t="shared" si="4"/>
        <v>0</v>
      </c>
      <c r="K250" s="5"/>
      <c r="L250" s="5"/>
      <c r="M250" s="5"/>
    </row>
    <row r="251" spans="1:13" ht="23" customHeight="1">
      <c r="A251" s="5"/>
      <c r="B251" s="71"/>
      <c r="C251" s="71"/>
      <c r="D251" s="70"/>
      <c r="E251" s="70"/>
      <c r="F251" s="272"/>
      <c r="G251" s="273"/>
      <c r="H251" s="274"/>
      <c r="I251" s="193">
        <f t="shared" si="5"/>
        <v>0</v>
      </c>
      <c r="J251" s="221">
        <f t="shared" si="4"/>
        <v>0</v>
      </c>
      <c r="K251" s="5"/>
      <c r="L251" s="5"/>
      <c r="M251" s="5"/>
    </row>
    <row r="252" spans="1:13" ht="23" customHeight="1">
      <c r="A252" s="5"/>
      <c r="B252" s="71"/>
      <c r="C252" s="71"/>
      <c r="D252" s="70"/>
      <c r="E252" s="70"/>
      <c r="F252" s="272"/>
      <c r="G252" s="273"/>
      <c r="H252" s="274"/>
      <c r="I252" s="193">
        <f t="shared" si="5"/>
        <v>0</v>
      </c>
      <c r="J252" s="221">
        <f t="shared" si="4"/>
        <v>0</v>
      </c>
      <c r="K252" s="5"/>
      <c r="L252" s="5"/>
      <c r="M252" s="5"/>
    </row>
    <row r="253" spans="1:13" ht="23" customHeight="1">
      <c r="A253" s="5"/>
      <c r="B253" s="71"/>
      <c r="C253" s="71"/>
      <c r="D253" s="70"/>
      <c r="E253" s="70"/>
      <c r="F253" s="272"/>
      <c r="G253" s="273"/>
      <c r="H253" s="274"/>
      <c r="I253" s="193">
        <f t="shared" si="5"/>
        <v>0</v>
      </c>
      <c r="J253" s="221">
        <f t="shared" si="4"/>
        <v>0</v>
      </c>
      <c r="K253" s="5"/>
      <c r="L253" s="5"/>
      <c r="M253" s="5"/>
    </row>
    <row r="254" spans="1:13" ht="23" customHeight="1">
      <c r="A254" s="5"/>
      <c r="B254" s="71"/>
      <c r="C254" s="71"/>
      <c r="D254" s="70"/>
      <c r="E254" s="70"/>
      <c r="F254" s="272"/>
      <c r="G254" s="273"/>
      <c r="H254" s="274"/>
      <c r="I254" s="193">
        <f t="shared" si="5"/>
        <v>0</v>
      </c>
      <c r="J254" s="221">
        <f t="shared" si="4"/>
        <v>0</v>
      </c>
      <c r="K254" s="5"/>
      <c r="L254" s="5"/>
      <c r="M254" s="5"/>
    </row>
    <row r="255" spans="1:13" ht="23" customHeight="1">
      <c r="A255" s="5"/>
      <c r="B255" s="71"/>
      <c r="C255" s="71"/>
      <c r="D255" s="70"/>
      <c r="E255" s="70"/>
      <c r="F255" s="272"/>
      <c r="G255" s="273"/>
      <c r="H255" s="274"/>
      <c r="I255" s="193">
        <f t="shared" si="5"/>
        <v>0</v>
      </c>
      <c r="J255" s="221">
        <f t="shared" si="4"/>
        <v>0</v>
      </c>
      <c r="K255" s="5"/>
      <c r="L255" s="5"/>
      <c r="M255" s="5"/>
    </row>
    <row r="256" spans="1:13" ht="23" customHeight="1">
      <c r="A256" s="5"/>
      <c r="B256" s="71"/>
      <c r="C256" s="71"/>
      <c r="D256" s="70"/>
      <c r="E256" s="70"/>
      <c r="F256" s="272"/>
      <c r="G256" s="273"/>
      <c r="H256" s="274"/>
      <c r="I256" s="193">
        <f t="shared" si="5"/>
        <v>0</v>
      </c>
      <c r="J256" s="221">
        <f t="shared" si="4"/>
        <v>0</v>
      </c>
      <c r="K256" s="5"/>
      <c r="L256" s="5"/>
      <c r="M256" s="5"/>
    </row>
    <row r="257" spans="1:13" ht="23" customHeight="1">
      <c r="A257" s="5"/>
      <c r="B257" s="71"/>
      <c r="C257" s="71"/>
      <c r="D257" s="70"/>
      <c r="E257" s="70"/>
      <c r="F257" s="272"/>
      <c r="G257" s="273"/>
      <c r="H257" s="274"/>
      <c r="I257" s="193">
        <f t="shared" si="5"/>
        <v>0</v>
      </c>
      <c r="J257" s="221">
        <f t="shared" si="4"/>
        <v>0</v>
      </c>
      <c r="K257" s="5"/>
      <c r="L257" s="5"/>
      <c r="M257" s="5"/>
    </row>
    <row r="258" spans="1:13" ht="23" customHeight="1">
      <c r="A258" s="5"/>
      <c r="B258" s="71"/>
      <c r="C258" s="71"/>
      <c r="D258" s="70"/>
      <c r="E258" s="70"/>
      <c r="F258" s="272"/>
      <c r="G258" s="273"/>
      <c r="H258" s="274"/>
      <c r="I258" s="193">
        <f t="shared" si="5"/>
        <v>0</v>
      </c>
      <c r="J258" s="221">
        <f t="shared" si="4"/>
        <v>0</v>
      </c>
      <c r="K258" s="5"/>
      <c r="L258" s="5"/>
      <c r="M258" s="5"/>
    </row>
    <row r="259" spans="1:13" ht="23" customHeight="1">
      <c r="A259" s="5"/>
      <c r="B259" s="71"/>
      <c r="C259" s="71"/>
      <c r="D259" s="70"/>
      <c r="E259" s="70"/>
      <c r="F259" s="272"/>
      <c r="G259" s="273"/>
      <c r="H259" s="274"/>
      <c r="I259" s="193">
        <f t="shared" si="5"/>
        <v>0</v>
      </c>
      <c r="J259" s="221">
        <f t="shared" si="4"/>
        <v>0</v>
      </c>
      <c r="K259" s="5"/>
      <c r="L259" s="5"/>
      <c r="M259" s="5"/>
    </row>
    <row r="260" spans="1:13" ht="23" customHeight="1">
      <c r="A260" s="5"/>
      <c r="B260" s="71"/>
      <c r="C260" s="71"/>
      <c r="D260" s="70"/>
      <c r="E260" s="70"/>
      <c r="F260" s="272"/>
      <c r="G260" s="273"/>
      <c r="H260" s="274"/>
      <c r="I260" s="193">
        <f t="shared" si="5"/>
        <v>0</v>
      </c>
      <c r="J260" s="221">
        <f t="shared" si="4"/>
        <v>0</v>
      </c>
      <c r="K260" s="5"/>
      <c r="L260" s="5"/>
      <c r="M260" s="5"/>
    </row>
    <row r="261" spans="1:13" ht="23" customHeight="1">
      <c r="A261" s="5"/>
      <c r="B261" s="71"/>
      <c r="C261" s="71"/>
      <c r="D261" s="70"/>
      <c r="E261" s="70"/>
      <c r="F261" s="272"/>
      <c r="G261" s="273"/>
      <c r="H261" s="274"/>
      <c r="I261" s="193">
        <f t="shared" si="5"/>
        <v>0</v>
      </c>
      <c r="J261" s="221">
        <f t="shared" si="4"/>
        <v>0</v>
      </c>
      <c r="K261" s="5"/>
      <c r="L261" s="5"/>
      <c r="M261" s="5"/>
    </row>
    <row r="262" spans="1:13" ht="23" customHeight="1">
      <c r="A262" s="5"/>
      <c r="B262" s="71"/>
      <c r="C262" s="71"/>
      <c r="D262" s="70"/>
      <c r="E262" s="70"/>
      <c r="F262" s="272"/>
      <c r="G262" s="273"/>
      <c r="H262" s="274"/>
      <c r="I262" s="193">
        <f t="shared" si="5"/>
        <v>0</v>
      </c>
      <c r="J262" s="221">
        <f t="shared" si="4"/>
        <v>0</v>
      </c>
      <c r="K262" s="5"/>
      <c r="L262" s="5"/>
      <c r="M262" s="5"/>
    </row>
    <row r="263" spans="1:13" ht="23" customHeight="1">
      <c r="A263" s="5"/>
      <c r="B263" s="71"/>
      <c r="C263" s="71"/>
      <c r="D263" s="70"/>
      <c r="E263" s="70"/>
      <c r="F263" s="272"/>
      <c r="G263" s="273"/>
      <c r="H263" s="274"/>
      <c r="I263" s="193">
        <f t="shared" si="5"/>
        <v>0</v>
      </c>
      <c r="J263" s="221">
        <f t="shared" si="4"/>
        <v>0</v>
      </c>
      <c r="K263" s="5"/>
      <c r="L263" s="5"/>
      <c r="M263" s="5"/>
    </row>
    <row r="264" spans="1:13" ht="23" customHeight="1">
      <c r="A264" s="5"/>
      <c r="B264" s="71"/>
      <c r="C264" s="71"/>
      <c r="D264" s="70"/>
      <c r="E264" s="70"/>
      <c r="F264" s="272"/>
      <c r="G264" s="273"/>
      <c r="H264" s="274"/>
      <c r="I264" s="193">
        <f t="shared" si="5"/>
        <v>0</v>
      </c>
      <c r="J264" s="221">
        <f t="shared" si="4"/>
        <v>0</v>
      </c>
      <c r="K264" s="5"/>
      <c r="L264" s="5"/>
      <c r="M264" s="5"/>
    </row>
    <row r="265" spans="1:13" ht="23" customHeight="1">
      <c r="A265" s="5"/>
      <c r="B265" s="71"/>
      <c r="C265" s="71"/>
      <c r="D265" s="70"/>
      <c r="E265" s="70"/>
      <c r="F265" s="272"/>
      <c r="G265" s="273"/>
      <c r="H265" s="274"/>
      <c r="I265" s="193">
        <f t="shared" si="5"/>
        <v>0</v>
      </c>
      <c r="J265" s="221">
        <f t="shared" si="4"/>
        <v>0</v>
      </c>
      <c r="K265" s="5"/>
      <c r="L265" s="5"/>
      <c r="M265" s="5"/>
    </row>
    <row r="266" spans="1:13" ht="23" customHeight="1">
      <c r="A266" s="5"/>
      <c r="B266" s="71"/>
      <c r="C266" s="71"/>
      <c r="D266" s="70"/>
      <c r="E266" s="70"/>
      <c r="F266" s="272"/>
      <c r="G266" s="273"/>
      <c r="H266" s="274"/>
      <c r="I266" s="193">
        <f t="shared" si="5"/>
        <v>0</v>
      </c>
      <c r="J266" s="221">
        <f t="shared" si="4"/>
        <v>0</v>
      </c>
      <c r="K266" s="5"/>
      <c r="L266" s="5"/>
      <c r="M266" s="5"/>
    </row>
    <row r="267" spans="1:13" ht="23" customHeight="1">
      <c r="A267" s="5"/>
      <c r="B267" s="71"/>
      <c r="C267" s="71"/>
      <c r="D267" s="70"/>
      <c r="E267" s="70"/>
      <c r="F267" s="272"/>
      <c r="G267" s="273"/>
      <c r="H267" s="274"/>
      <c r="I267" s="193">
        <f t="shared" si="5"/>
        <v>0</v>
      </c>
      <c r="J267" s="221">
        <f t="shared" si="4"/>
        <v>0</v>
      </c>
      <c r="K267" s="5"/>
      <c r="L267" s="5"/>
      <c r="M267" s="5"/>
    </row>
    <row r="268" spans="1:13" ht="23" customHeight="1">
      <c r="A268" s="5"/>
      <c r="B268" s="71"/>
      <c r="C268" s="71"/>
      <c r="D268" s="70"/>
      <c r="E268" s="70"/>
      <c r="F268" s="272"/>
      <c r="G268" s="273"/>
      <c r="H268" s="274"/>
      <c r="I268" s="193">
        <f t="shared" si="5"/>
        <v>0</v>
      </c>
      <c r="J268" s="221">
        <f t="shared" si="4"/>
        <v>0</v>
      </c>
      <c r="K268" s="5"/>
      <c r="L268" s="5"/>
      <c r="M268" s="5"/>
    </row>
    <row r="269" spans="1:13" ht="23" customHeight="1">
      <c r="A269" s="5"/>
      <c r="B269" s="71"/>
      <c r="C269" s="71"/>
      <c r="D269" s="70"/>
      <c r="E269" s="70"/>
      <c r="F269" s="272"/>
      <c r="G269" s="273"/>
      <c r="H269" s="274"/>
      <c r="I269" s="193">
        <f t="shared" si="5"/>
        <v>0</v>
      </c>
      <c r="J269" s="221">
        <f t="shared" ref="J269:J332" si="6">IFERROR(F269*H269,"")</f>
        <v>0</v>
      </c>
      <c r="K269" s="5"/>
      <c r="L269" s="5"/>
      <c r="M269" s="5"/>
    </row>
    <row r="270" spans="1:13" ht="23" customHeight="1">
      <c r="A270" s="5"/>
      <c r="B270" s="71"/>
      <c r="C270" s="71"/>
      <c r="D270" s="70"/>
      <c r="E270" s="70"/>
      <c r="F270" s="272"/>
      <c r="G270" s="273"/>
      <c r="H270" s="274"/>
      <c r="I270" s="193">
        <f t="shared" si="5"/>
        <v>0</v>
      </c>
      <c r="J270" s="221">
        <f t="shared" si="6"/>
        <v>0</v>
      </c>
      <c r="K270" s="5"/>
      <c r="L270" s="5"/>
      <c r="M270" s="5"/>
    </row>
    <row r="271" spans="1:13" ht="23" customHeight="1">
      <c r="A271" s="5"/>
      <c r="B271" s="71"/>
      <c r="C271" s="71"/>
      <c r="D271" s="70"/>
      <c r="E271" s="70"/>
      <c r="F271" s="272"/>
      <c r="G271" s="273"/>
      <c r="H271" s="274"/>
      <c r="I271" s="193">
        <f t="shared" si="5"/>
        <v>0</v>
      </c>
      <c r="J271" s="221">
        <f t="shared" si="6"/>
        <v>0</v>
      </c>
      <c r="K271" s="5"/>
      <c r="L271" s="5"/>
      <c r="M271" s="5"/>
    </row>
    <row r="272" spans="1:13" ht="23" customHeight="1">
      <c r="A272" s="5"/>
      <c r="B272" s="71"/>
      <c r="C272" s="71"/>
      <c r="D272" s="70"/>
      <c r="E272" s="70"/>
      <c r="F272" s="272"/>
      <c r="G272" s="273"/>
      <c r="H272" s="274"/>
      <c r="I272" s="193">
        <f t="shared" si="5"/>
        <v>0</v>
      </c>
      <c r="J272" s="221">
        <f t="shared" si="6"/>
        <v>0</v>
      </c>
      <c r="K272" s="5"/>
      <c r="L272" s="5"/>
      <c r="M272" s="5"/>
    </row>
    <row r="273" spans="1:13" ht="23" customHeight="1">
      <c r="A273" s="5"/>
      <c r="B273" s="71"/>
      <c r="C273" s="71"/>
      <c r="D273" s="70"/>
      <c r="E273" s="70"/>
      <c r="F273" s="272"/>
      <c r="G273" s="273"/>
      <c r="H273" s="274"/>
      <c r="I273" s="193">
        <f t="shared" si="5"/>
        <v>0</v>
      </c>
      <c r="J273" s="221">
        <f t="shared" si="6"/>
        <v>0</v>
      </c>
      <c r="K273" s="5"/>
      <c r="L273" s="5"/>
      <c r="M273" s="5"/>
    </row>
    <row r="274" spans="1:13" ht="23" customHeight="1">
      <c r="A274" s="5"/>
      <c r="B274" s="71"/>
      <c r="C274" s="71"/>
      <c r="D274" s="70"/>
      <c r="E274" s="70"/>
      <c r="F274" s="272"/>
      <c r="G274" s="273"/>
      <c r="H274" s="274"/>
      <c r="I274" s="193">
        <f t="shared" si="5"/>
        <v>0</v>
      </c>
      <c r="J274" s="221">
        <f t="shared" si="6"/>
        <v>0</v>
      </c>
      <c r="K274" s="5"/>
      <c r="L274" s="5"/>
      <c r="M274" s="5"/>
    </row>
    <row r="275" spans="1:13" ht="23" customHeight="1">
      <c r="A275" s="5"/>
      <c r="B275" s="71"/>
      <c r="C275" s="71"/>
      <c r="D275" s="70"/>
      <c r="E275" s="70"/>
      <c r="F275" s="272"/>
      <c r="G275" s="273"/>
      <c r="H275" s="274"/>
      <c r="I275" s="193">
        <f t="shared" si="5"/>
        <v>0</v>
      </c>
      <c r="J275" s="221">
        <f t="shared" si="6"/>
        <v>0</v>
      </c>
      <c r="K275" s="5"/>
      <c r="L275" s="5"/>
      <c r="M275" s="5"/>
    </row>
    <row r="276" spans="1:13" ht="23" customHeight="1">
      <c r="A276" s="5"/>
      <c r="B276" s="71"/>
      <c r="C276" s="71"/>
      <c r="D276" s="70"/>
      <c r="E276" s="70"/>
      <c r="F276" s="272"/>
      <c r="G276" s="273"/>
      <c r="H276" s="274"/>
      <c r="I276" s="193">
        <f t="shared" si="5"/>
        <v>0</v>
      </c>
      <c r="J276" s="221">
        <f t="shared" si="6"/>
        <v>0</v>
      </c>
      <c r="K276" s="5"/>
      <c r="L276" s="5"/>
      <c r="M276" s="5"/>
    </row>
    <row r="277" spans="1:13" ht="23" customHeight="1">
      <c r="A277" s="5"/>
      <c r="B277" s="71"/>
      <c r="C277" s="71"/>
      <c r="D277" s="70"/>
      <c r="E277" s="70"/>
      <c r="F277" s="272"/>
      <c r="G277" s="273"/>
      <c r="H277" s="274"/>
      <c r="I277" s="193">
        <f t="shared" si="5"/>
        <v>0</v>
      </c>
      <c r="J277" s="221">
        <f t="shared" si="6"/>
        <v>0</v>
      </c>
      <c r="K277" s="5"/>
      <c r="L277" s="5"/>
      <c r="M277" s="5"/>
    </row>
    <row r="278" spans="1:13" ht="23" customHeight="1">
      <c r="A278" s="5"/>
      <c r="B278" s="71"/>
      <c r="C278" s="71"/>
      <c r="D278" s="70"/>
      <c r="E278" s="70"/>
      <c r="F278" s="272"/>
      <c r="G278" s="273"/>
      <c r="H278" s="274"/>
      <c r="I278" s="193">
        <f t="shared" si="5"/>
        <v>0</v>
      </c>
      <c r="J278" s="221">
        <f t="shared" si="6"/>
        <v>0</v>
      </c>
      <c r="K278" s="5"/>
      <c r="L278" s="5"/>
      <c r="M278" s="5"/>
    </row>
    <row r="279" spans="1:13" ht="23" customHeight="1">
      <c r="A279" s="5"/>
      <c r="B279" s="71"/>
      <c r="C279" s="71"/>
      <c r="D279" s="70"/>
      <c r="E279" s="70"/>
      <c r="F279" s="272"/>
      <c r="G279" s="273"/>
      <c r="H279" s="274"/>
      <c r="I279" s="193">
        <f t="shared" si="5"/>
        <v>0</v>
      </c>
      <c r="J279" s="221">
        <f t="shared" si="6"/>
        <v>0</v>
      </c>
      <c r="K279" s="5"/>
      <c r="L279" s="5"/>
      <c r="M279" s="5"/>
    </row>
    <row r="280" spans="1:13" ht="23" customHeight="1">
      <c r="A280" s="5"/>
      <c r="B280" s="71"/>
      <c r="C280" s="71"/>
      <c r="D280" s="70"/>
      <c r="E280" s="70"/>
      <c r="F280" s="272"/>
      <c r="G280" s="273"/>
      <c r="H280" s="274"/>
      <c r="I280" s="193">
        <f t="shared" si="5"/>
        <v>0</v>
      </c>
      <c r="J280" s="221">
        <f t="shared" si="6"/>
        <v>0</v>
      </c>
      <c r="K280" s="5"/>
      <c r="L280" s="5"/>
      <c r="M280" s="5"/>
    </row>
    <row r="281" spans="1:13" ht="23" customHeight="1">
      <c r="A281" s="5"/>
      <c r="B281" s="71"/>
      <c r="C281" s="71"/>
      <c r="D281" s="70"/>
      <c r="E281" s="70"/>
      <c r="F281" s="272"/>
      <c r="G281" s="273"/>
      <c r="H281" s="274"/>
      <c r="I281" s="193">
        <f t="shared" si="5"/>
        <v>0</v>
      </c>
      <c r="J281" s="221">
        <f t="shared" si="6"/>
        <v>0</v>
      </c>
      <c r="K281" s="5"/>
      <c r="L281" s="5"/>
      <c r="M281" s="5"/>
    </row>
    <row r="282" spans="1:13" ht="23" customHeight="1">
      <c r="A282" s="5"/>
      <c r="B282" s="71"/>
      <c r="C282" s="71"/>
      <c r="D282" s="70"/>
      <c r="E282" s="70"/>
      <c r="F282" s="272"/>
      <c r="G282" s="273"/>
      <c r="H282" s="274"/>
      <c r="I282" s="193">
        <f t="shared" si="5"/>
        <v>0</v>
      </c>
      <c r="J282" s="221">
        <f t="shared" si="6"/>
        <v>0</v>
      </c>
      <c r="K282" s="5"/>
      <c r="L282" s="5"/>
      <c r="M282" s="5"/>
    </row>
    <row r="283" spans="1:13" ht="23" customHeight="1">
      <c r="A283" s="5"/>
      <c r="B283" s="71"/>
      <c r="C283" s="71"/>
      <c r="D283" s="70"/>
      <c r="E283" s="70"/>
      <c r="F283" s="272"/>
      <c r="G283" s="273"/>
      <c r="H283" s="274"/>
      <c r="I283" s="193">
        <f t="shared" si="5"/>
        <v>0</v>
      </c>
      <c r="J283" s="221">
        <f t="shared" si="6"/>
        <v>0</v>
      </c>
      <c r="K283" s="5"/>
      <c r="L283" s="5"/>
      <c r="M283" s="5"/>
    </row>
    <row r="284" spans="1:13" ht="23" customHeight="1">
      <c r="A284" s="5"/>
      <c r="B284" s="71"/>
      <c r="C284" s="71"/>
      <c r="D284" s="70"/>
      <c r="E284" s="70"/>
      <c r="F284" s="272"/>
      <c r="G284" s="273"/>
      <c r="H284" s="274"/>
      <c r="I284" s="193">
        <f t="shared" si="5"/>
        <v>0</v>
      </c>
      <c r="J284" s="221">
        <f t="shared" si="6"/>
        <v>0</v>
      </c>
      <c r="K284" s="5"/>
      <c r="L284" s="5"/>
      <c r="M284" s="5"/>
    </row>
    <row r="285" spans="1:13" ht="23" customHeight="1">
      <c r="A285" s="5"/>
      <c r="B285" s="71"/>
      <c r="C285" s="71"/>
      <c r="D285" s="70"/>
      <c r="E285" s="70"/>
      <c r="F285" s="272"/>
      <c r="G285" s="273"/>
      <c r="H285" s="274"/>
      <c r="I285" s="193">
        <f t="shared" si="5"/>
        <v>0</v>
      </c>
      <c r="J285" s="221">
        <f t="shared" si="6"/>
        <v>0</v>
      </c>
      <c r="K285" s="5"/>
      <c r="L285" s="5"/>
      <c r="M285" s="5"/>
    </row>
    <row r="286" spans="1:13" ht="23" customHeight="1">
      <c r="A286" s="5"/>
      <c r="B286" s="71"/>
      <c r="C286" s="71"/>
      <c r="D286" s="70"/>
      <c r="E286" s="70"/>
      <c r="F286" s="272"/>
      <c r="G286" s="273"/>
      <c r="H286" s="274"/>
      <c r="I286" s="193">
        <f t="shared" si="5"/>
        <v>0</v>
      </c>
      <c r="J286" s="221">
        <f t="shared" si="6"/>
        <v>0</v>
      </c>
      <c r="K286" s="5"/>
      <c r="L286" s="5"/>
      <c r="M286" s="5"/>
    </row>
    <row r="287" spans="1:13" ht="23" customHeight="1">
      <c r="A287" s="5"/>
      <c r="B287" s="71"/>
      <c r="C287" s="71"/>
      <c r="D287" s="70"/>
      <c r="E287" s="70"/>
      <c r="F287" s="272"/>
      <c r="G287" s="273"/>
      <c r="H287" s="274"/>
      <c r="I287" s="193">
        <f t="shared" si="5"/>
        <v>0</v>
      </c>
      <c r="J287" s="221">
        <f t="shared" si="6"/>
        <v>0</v>
      </c>
      <c r="K287" s="5"/>
      <c r="L287" s="5"/>
      <c r="M287" s="5"/>
    </row>
    <row r="288" spans="1:13" ht="23" customHeight="1">
      <c r="A288" s="5"/>
      <c r="B288" s="71"/>
      <c r="C288" s="71"/>
      <c r="D288" s="70"/>
      <c r="E288" s="70"/>
      <c r="F288" s="272"/>
      <c r="G288" s="273"/>
      <c r="H288" s="274"/>
      <c r="I288" s="193">
        <f t="shared" si="5"/>
        <v>0</v>
      </c>
      <c r="J288" s="221">
        <f t="shared" si="6"/>
        <v>0</v>
      </c>
      <c r="K288" s="5"/>
      <c r="L288" s="5"/>
      <c r="M288" s="5"/>
    </row>
    <row r="289" spans="1:13" ht="23" customHeight="1">
      <c r="A289" s="5"/>
      <c r="B289" s="71"/>
      <c r="C289" s="71"/>
      <c r="D289" s="70"/>
      <c r="E289" s="70"/>
      <c r="F289" s="272"/>
      <c r="G289" s="273"/>
      <c r="H289" s="274"/>
      <c r="I289" s="193">
        <f t="shared" si="5"/>
        <v>0</v>
      </c>
      <c r="J289" s="221">
        <f t="shared" si="6"/>
        <v>0</v>
      </c>
      <c r="K289" s="5"/>
      <c r="L289" s="5"/>
      <c r="M289" s="5"/>
    </row>
    <row r="290" spans="1:13" ht="23" customHeight="1">
      <c r="A290" s="5"/>
      <c r="B290" s="71"/>
      <c r="C290" s="71"/>
      <c r="D290" s="70"/>
      <c r="E290" s="70"/>
      <c r="F290" s="272"/>
      <c r="G290" s="273"/>
      <c r="H290" s="274"/>
      <c r="I290" s="193">
        <f t="shared" si="5"/>
        <v>0</v>
      </c>
      <c r="J290" s="221">
        <f t="shared" si="6"/>
        <v>0</v>
      </c>
      <c r="K290" s="5"/>
      <c r="L290" s="5"/>
      <c r="M290" s="5"/>
    </row>
    <row r="291" spans="1:13" ht="23" customHeight="1">
      <c r="A291" s="5"/>
      <c r="B291" s="71"/>
      <c r="C291" s="71"/>
      <c r="D291" s="70"/>
      <c r="E291" s="70"/>
      <c r="F291" s="272"/>
      <c r="G291" s="273"/>
      <c r="H291" s="274"/>
      <c r="I291" s="193">
        <f t="shared" si="5"/>
        <v>0</v>
      </c>
      <c r="J291" s="221">
        <f t="shared" si="6"/>
        <v>0</v>
      </c>
      <c r="K291" s="5"/>
      <c r="L291" s="5"/>
      <c r="M291" s="5"/>
    </row>
    <row r="292" spans="1:13" ht="23" customHeight="1">
      <c r="A292" s="5"/>
      <c r="B292" s="71"/>
      <c r="C292" s="71"/>
      <c r="D292" s="70"/>
      <c r="E292" s="70"/>
      <c r="F292" s="272"/>
      <c r="G292" s="273"/>
      <c r="H292" s="274"/>
      <c r="I292" s="193">
        <f t="shared" si="5"/>
        <v>0</v>
      </c>
      <c r="J292" s="221">
        <f t="shared" si="6"/>
        <v>0</v>
      </c>
      <c r="K292" s="5"/>
      <c r="L292" s="5"/>
      <c r="M292" s="5"/>
    </row>
    <row r="293" spans="1:13" ht="23" customHeight="1">
      <c r="A293" s="5"/>
      <c r="B293" s="71"/>
      <c r="C293" s="71"/>
      <c r="D293" s="70"/>
      <c r="E293" s="70"/>
      <c r="F293" s="272"/>
      <c r="G293" s="273"/>
      <c r="H293" s="274"/>
      <c r="I293" s="193">
        <f t="shared" si="5"/>
        <v>0</v>
      </c>
      <c r="J293" s="221">
        <f t="shared" si="6"/>
        <v>0</v>
      </c>
      <c r="K293" s="5"/>
      <c r="L293" s="5"/>
      <c r="M293" s="5"/>
    </row>
    <row r="294" spans="1:13" ht="23" customHeight="1">
      <c r="A294" s="5"/>
      <c r="B294" s="71"/>
      <c r="C294" s="71"/>
      <c r="D294" s="70"/>
      <c r="E294" s="70"/>
      <c r="F294" s="272"/>
      <c r="G294" s="273"/>
      <c r="H294" s="274"/>
      <c r="I294" s="193">
        <f t="shared" si="5"/>
        <v>0</v>
      </c>
      <c r="J294" s="221">
        <f t="shared" si="6"/>
        <v>0</v>
      </c>
      <c r="K294" s="5"/>
      <c r="L294" s="5"/>
      <c r="M294" s="5"/>
    </row>
    <row r="295" spans="1:13" ht="23" customHeight="1">
      <c r="A295" s="5"/>
      <c r="B295" s="71"/>
      <c r="C295" s="71"/>
      <c r="D295" s="70"/>
      <c r="E295" s="70"/>
      <c r="F295" s="272"/>
      <c r="G295" s="273"/>
      <c r="H295" s="274"/>
      <c r="I295" s="193">
        <f t="shared" si="5"/>
        <v>0</v>
      </c>
      <c r="J295" s="221">
        <f t="shared" si="6"/>
        <v>0</v>
      </c>
      <c r="K295" s="5"/>
      <c r="L295" s="5"/>
      <c r="M295" s="5"/>
    </row>
    <row r="296" spans="1:13" ht="23" customHeight="1">
      <c r="A296" s="5"/>
      <c r="B296" s="71"/>
      <c r="C296" s="71"/>
      <c r="D296" s="70"/>
      <c r="E296" s="70"/>
      <c r="F296" s="272"/>
      <c r="G296" s="273"/>
      <c r="H296" s="274"/>
      <c r="I296" s="193">
        <f t="shared" si="5"/>
        <v>0</v>
      </c>
      <c r="J296" s="221">
        <f t="shared" si="6"/>
        <v>0</v>
      </c>
      <c r="K296" s="5"/>
      <c r="L296" s="5"/>
      <c r="M296" s="5"/>
    </row>
    <row r="297" spans="1:13" ht="23" customHeight="1">
      <c r="A297" s="5"/>
      <c r="B297" s="71"/>
      <c r="C297" s="71"/>
      <c r="D297" s="70"/>
      <c r="E297" s="70"/>
      <c r="F297" s="272"/>
      <c r="G297" s="273"/>
      <c r="H297" s="274"/>
      <c r="I297" s="193">
        <f t="shared" si="5"/>
        <v>0</v>
      </c>
      <c r="J297" s="221">
        <f t="shared" si="6"/>
        <v>0</v>
      </c>
      <c r="K297" s="5"/>
      <c r="L297" s="5"/>
      <c r="M297" s="5"/>
    </row>
    <row r="298" spans="1:13" ht="23" customHeight="1">
      <c r="A298" s="5"/>
      <c r="B298" s="71"/>
      <c r="C298" s="71"/>
      <c r="D298" s="70"/>
      <c r="E298" s="70"/>
      <c r="F298" s="272"/>
      <c r="G298" s="273"/>
      <c r="H298" s="274"/>
      <c r="I298" s="193">
        <f t="shared" si="5"/>
        <v>0</v>
      </c>
      <c r="J298" s="221">
        <f t="shared" si="6"/>
        <v>0</v>
      </c>
      <c r="K298" s="5"/>
      <c r="L298" s="5"/>
      <c r="M298" s="5"/>
    </row>
    <row r="299" spans="1:13" ht="23" customHeight="1">
      <c r="A299" s="5"/>
      <c r="B299" s="71"/>
      <c r="C299" s="71"/>
      <c r="D299" s="70"/>
      <c r="E299" s="70"/>
      <c r="F299" s="272"/>
      <c r="G299" s="273"/>
      <c r="H299" s="274"/>
      <c r="I299" s="193">
        <f t="shared" si="5"/>
        <v>0</v>
      </c>
      <c r="J299" s="221">
        <f t="shared" si="6"/>
        <v>0</v>
      </c>
      <c r="K299" s="5"/>
      <c r="L299" s="5"/>
      <c r="M299" s="5"/>
    </row>
    <row r="300" spans="1:13" ht="23" customHeight="1">
      <c r="A300" s="5"/>
      <c r="B300" s="71"/>
      <c r="C300" s="71"/>
      <c r="D300" s="70"/>
      <c r="E300" s="70"/>
      <c r="F300" s="272"/>
      <c r="G300" s="273"/>
      <c r="H300" s="274"/>
      <c r="I300" s="193">
        <f t="shared" si="5"/>
        <v>0</v>
      </c>
      <c r="J300" s="221">
        <f t="shared" si="6"/>
        <v>0</v>
      </c>
      <c r="K300" s="5"/>
      <c r="L300" s="5"/>
      <c r="M300" s="5"/>
    </row>
    <row r="301" spans="1:13" ht="23" customHeight="1">
      <c r="A301" s="5"/>
      <c r="B301" s="71"/>
      <c r="C301" s="71"/>
      <c r="D301" s="70"/>
      <c r="E301" s="70"/>
      <c r="F301" s="272"/>
      <c r="G301" s="273"/>
      <c r="H301" s="274"/>
      <c r="I301" s="193">
        <f t="shared" si="5"/>
        <v>0</v>
      </c>
      <c r="J301" s="221">
        <f t="shared" si="6"/>
        <v>0</v>
      </c>
      <c r="K301" s="5"/>
      <c r="L301" s="5"/>
      <c r="M301" s="5"/>
    </row>
    <row r="302" spans="1:13" ht="23" customHeight="1">
      <c r="A302" s="5"/>
      <c r="B302" s="71"/>
      <c r="C302" s="71"/>
      <c r="D302" s="70"/>
      <c r="E302" s="70"/>
      <c r="F302" s="272"/>
      <c r="G302" s="273"/>
      <c r="H302" s="274"/>
      <c r="I302" s="193">
        <f t="shared" si="5"/>
        <v>0</v>
      </c>
      <c r="J302" s="221">
        <f t="shared" si="6"/>
        <v>0</v>
      </c>
      <c r="K302" s="5"/>
      <c r="L302" s="5"/>
      <c r="M302" s="5"/>
    </row>
    <row r="303" spans="1:13" ht="23" customHeight="1">
      <c r="A303" s="5"/>
      <c r="B303" s="71"/>
      <c r="C303" s="71"/>
      <c r="D303" s="70"/>
      <c r="E303" s="70"/>
      <c r="F303" s="272"/>
      <c r="G303" s="273"/>
      <c r="H303" s="274"/>
      <c r="I303" s="193">
        <f t="shared" si="5"/>
        <v>0</v>
      </c>
      <c r="J303" s="221">
        <f t="shared" si="6"/>
        <v>0</v>
      </c>
      <c r="K303" s="5"/>
      <c r="L303" s="5"/>
      <c r="M303" s="5"/>
    </row>
    <row r="304" spans="1:13" ht="23" customHeight="1">
      <c r="A304" s="5"/>
      <c r="B304" s="71"/>
      <c r="C304" s="71"/>
      <c r="D304" s="70"/>
      <c r="E304" s="70"/>
      <c r="F304" s="272"/>
      <c r="G304" s="273"/>
      <c r="H304" s="274"/>
      <c r="I304" s="193">
        <f t="shared" si="5"/>
        <v>0</v>
      </c>
      <c r="J304" s="221">
        <f t="shared" si="6"/>
        <v>0</v>
      </c>
      <c r="K304" s="5"/>
      <c r="L304" s="5"/>
      <c r="M304" s="5"/>
    </row>
    <row r="305" spans="1:13" ht="23" customHeight="1">
      <c r="A305" s="5"/>
      <c r="B305" s="71"/>
      <c r="C305" s="71"/>
      <c r="D305" s="70"/>
      <c r="E305" s="70"/>
      <c r="F305" s="272"/>
      <c r="G305" s="273"/>
      <c r="H305" s="274"/>
      <c r="I305" s="193">
        <f t="shared" si="5"/>
        <v>0</v>
      </c>
      <c r="J305" s="221">
        <f t="shared" si="6"/>
        <v>0</v>
      </c>
      <c r="K305" s="5"/>
      <c r="L305" s="5"/>
      <c r="M305" s="5"/>
    </row>
    <row r="306" spans="1:13" ht="23" customHeight="1">
      <c r="A306" s="5"/>
      <c r="B306" s="71"/>
      <c r="C306" s="71"/>
      <c r="D306" s="70"/>
      <c r="E306" s="70"/>
      <c r="F306" s="272"/>
      <c r="G306" s="273"/>
      <c r="H306" s="274"/>
      <c r="I306" s="193">
        <f t="shared" si="5"/>
        <v>0</v>
      </c>
      <c r="J306" s="221">
        <f t="shared" si="6"/>
        <v>0</v>
      </c>
      <c r="K306" s="5"/>
      <c r="L306" s="5"/>
      <c r="M306" s="5"/>
    </row>
    <row r="307" spans="1:13" ht="23" customHeight="1">
      <c r="A307" s="5"/>
      <c r="B307" s="71"/>
      <c r="C307" s="71"/>
      <c r="D307" s="70"/>
      <c r="E307" s="70"/>
      <c r="F307" s="272"/>
      <c r="G307" s="273"/>
      <c r="H307" s="274"/>
      <c r="I307" s="193">
        <f t="shared" si="5"/>
        <v>0</v>
      </c>
      <c r="J307" s="221">
        <f t="shared" si="6"/>
        <v>0</v>
      </c>
      <c r="K307" s="5"/>
      <c r="L307" s="5"/>
      <c r="M307" s="5"/>
    </row>
    <row r="308" spans="1:13" ht="23" customHeight="1">
      <c r="A308" s="5"/>
      <c r="B308" s="71"/>
      <c r="C308" s="71"/>
      <c r="D308" s="70"/>
      <c r="E308" s="70"/>
      <c r="F308" s="272"/>
      <c r="G308" s="273"/>
      <c r="H308" s="274"/>
      <c r="I308" s="193">
        <f t="shared" si="5"/>
        <v>0</v>
      </c>
      <c r="J308" s="221">
        <f t="shared" si="6"/>
        <v>0</v>
      </c>
      <c r="K308" s="5"/>
      <c r="L308" s="5"/>
      <c r="M308" s="5"/>
    </row>
    <row r="309" spans="1:13" ht="23" customHeight="1">
      <c r="A309" s="5"/>
      <c r="B309" s="71"/>
      <c r="C309" s="71"/>
      <c r="D309" s="70"/>
      <c r="E309" s="70"/>
      <c r="F309" s="272"/>
      <c r="G309" s="273"/>
      <c r="H309" s="274"/>
      <c r="I309" s="193">
        <f t="shared" si="5"/>
        <v>0</v>
      </c>
      <c r="J309" s="221">
        <f t="shared" si="6"/>
        <v>0</v>
      </c>
      <c r="K309" s="5"/>
      <c r="L309" s="5"/>
      <c r="M309" s="5"/>
    </row>
    <row r="310" spans="1:13" ht="23" customHeight="1">
      <c r="A310" s="5"/>
      <c r="B310" s="71"/>
      <c r="C310" s="71"/>
      <c r="D310" s="70"/>
      <c r="E310" s="70"/>
      <c r="F310" s="272"/>
      <c r="G310" s="273"/>
      <c r="H310" s="274"/>
      <c r="I310" s="193">
        <f t="shared" si="5"/>
        <v>0</v>
      </c>
      <c r="J310" s="221">
        <f t="shared" si="6"/>
        <v>0</v>
      </c>
      <c r="K310" s="5"/>
      <c r="L310" s="5"/>
      <c r="M310" s="5"/>
    </row>
    <row r="311" spans="1:13" ht="23" customHeight="1">
      <c r="A311" s="5"/>
      <c r="B311" s="71"/>
      <c r="C311" s="71"/>
      <c r="D311" s="70"/>
      <c r="E311" s="70"/>
      <c r="F311" s="272"/>
      <c r="G311" s="273"/>
      <c r="H311" s="274"/>
      <c r="I311" s="193">
        <f t="shared" si="5"/>
        <v>0</v>
      </c>
      <c r="J311" s="221">
        <f t="shared" si="6"/>
        <v>0</v>
      </c>
      <c r="K311" s="5"/>
      <c r="L311" s="5"/>
      <c r="M311" s="5"/>
    </row>
    <row r="312" spans="1:13" ht="23" customHeight="1">
      <c r="A312" s="5"/>
      <c r="B312" s="71"/>
      <c r="C312" s="71"/>
      <c r="D312" s="70"/>
      <c r="E312" s="70"/>
      <c r="F312" s="272"/>
      <c r="G312" s="273"/>
      <c r="H312" s="274"/>
      <c r="I312" s="193">
        <f t="shared" si="5"/>
        <v>0</v>
      </c>
      <c r="J312" s="221">
        <f t="shared" si="6"/>
        <v>0</v>
      </c>
      <c r="K312" s="5"/>
      <c r="L312" s="5"/>
      <c r="M312" s="5"/>
    </row>
    <row r="313" spans="1:13" ht="23" customHeight="1">
      <c r="A313" s="5"/>
      <c r="B313" s="71"/>
      <c r="C313" s="71"/>
      <c r="D313" s="70"/>
      <c r="E313" s="70"/>
      <c r="F313" s="272"/>
      <c r="G313" s="273"/>
      <c r="H313" s="274"/>
      <c r="I313" s="193">
        <f t="shared" ref="I313:I376" si="7">IFERROR(F313*G313*H313,"-")</f>
        <v>0</v>
      </c>
      <c r="J313" s="221">
        <f t="shared" si="6"/>
        <v>0</v>
      </c>
      <c r="K313" s="5"/>
      <c r="L313" s="5"/>
      <c r="M313" s="5"/>
    </row>
    <row r="314" spans="1:13" ht="23" customHeight="1">
      <c r="A314" s="5"/>
      <c r="B314" s="71"/>
      <c r="C314" s="71"/>
      <c r="D314" s="70"/>
      <c r="E314" s="70"/>
      <c r="F314" s="272"/>
      <c r="G314" s="273"/>
      <c r="H314" s="274"/>
      <c r="I314" s="193">
        <f t="shared" si="7"/>
        <v>0</v>
      </c>
      <c r="J314" s="221">
        <f t="shared" si="6"/>
        <v>0</v>
      </c>
      <c r="K314" s="5"/>
      <c r="L314" s="5"/>
      <c r="M314" s="5"/>
    </row>
    <row r="315" spans="1:13" ht="23" customHeight="1">
      <c r="A315" s="5"/>
      <c r="B315" s="71"/>
      <c r="C315" s="71"/>
      <c r="D315" s="70"/>
      <c r="E315" s="70"/>
      <c r="F315" s="272"/>
      <c r="G315" s="273"/>
      <c r="H315" s="274"/>
      <c r="I315" s="193">
        <f t="shared" si="7"/>
        <v>0</v>
      </c>
      <c r="J315" s="221">
        <f t="shared" si="6"/>
        <v>0</v>
      </c>
      <c r="K315" s="5"/>
      <c r="L315" s="5"/>
      <c r="M315" s="5"/>
    </row>
    <row r="316" spans="1:13" ht="23" customHeight="1">
      <c r="A316" s="5"/>
      <c r="B316" s="71"/>
      <c r="C316" s="71"/>
      <c r="D316" s="70"/>
      <c r="E316" s="70"/>
      <c r="F316" s="272"/>
      <c r="G316" s="273"/>
      <c r="H316" s="274"/>
      <c r="I316" s="193">
        <f t="shared" si="7"/>
        <v>0</v>
      </c>
      <c r="J316" s="221">
        <f t="shared" si="6"/>
        <v>0</v>
      </c>
      <c r="K316" s="5"/>
      <c r="L316" s="5"/>
      <c r="M316" s="5"/>
    </row>
    <row r="317" spans="1:13" ht="23" customHeight="1">
      <c r="A317" s="5"/>
      <c r="B317" s="71"/>
      <c r="C317" s="71"/>
      <c r="D317" s="70"/>
      <c r="E317" s="70"/>
      <c r="F317" s="272"/>
      <c r="G317" s="273"/>
      <c r="H317" s="274"/>
      <c r="I317" s="193">
        <f t="shared" si="7"/>
        <v>0</v>
      </c>
      <c r="J317" s="221">
        <f t="shared" si="6"/>
        <v>0</v>
      </c>
      <c r="K317" s="5"/>
      <c r="L317" s="5"/>
      <c r="M317" s="5"/>
    </row>
    <row r="318" spans="1:13" ht="23" customHeight="1">
      <c r="A318" s="5"/>
      <c r="B318" s="71"/>
      <c r="C318" s="71"/>
      <c r="D318" s="70"/>
      <c r="E318" s="70"/>
      <c r="F318" s="272"/>
      <c r="G318" s="273"/>
      <c r="H318" s="274"/>
      <c r="I318" s="193">
        <f t="shared" si="7"/>
        <v>0</v>
      </c>
      <c r="J318" s="221">
        <f t="shared" si="6"/>
        <v>0</v>
      </c>
      <c r="K318" s="5"/>
      <c r="L318" s="5"/>
      <c r="M318" s="5"/>
    </row>
    <row r="319" spans="1:13" ht="23" customHeight="1">
      <c r="A319" s="5"/>
      <c r="B319" s="71"/>
      <c r="C319" s="71"/>
      <c r="D319" s="70"/>
      <c r="E319" s="70"/>
      <c r="F319" s="272"/>
      <c r="G319" s="273"/>
      <c r="H319" s="274"/>
      <c r="I319" s="193">
        <f t="shared" si="7"/>
        <v>0</v>
      </c>
      <c r="J319" s="221">
        <f t="shared" si="6"/>
        <v>0</v>
      </c>
      <c r="K319" s="5"/>
      <c r="L319" s="5"/>
      <c r="M319" s="5"/>
    </row>
    <row r="320" spans="1:13" ht="23" customHeight="1">
      <c r="A320" s="5"/>
      <c r="B320" s="71"/>
      <c r="C320" s="71"/>
      <c r="D320" s="70"/>
      <c r="E320" s="70"/>
      <c r="F320" s="272"/>
      <c r="G320" s="273"/>
      <c r="H320" s="274"/>
      <c r="I320" s="193">
        <f t="shared" si="7"/>
        <v>0</v>
      </c>
      <c r="J320" s="221">
        <f t="shared" si="6"/>
        <v>0</v>
      </c>
      <c r="K320" s="5"/>
      <c r="L320" s="5"/>
      <c r="M320" s="5"/>
    </row>
    <row r="321" spans="1:13" ht="23" customHeight="1">
      <c r="A321" s="5"/>
      <c r="B321" s="71"/>
      <c r="C321" s="71"/>
      <c r="D321" s="70"/>
      <c r="E321" s="70"/>
      <c r="F321" s="272"/>
      <c r="G321" s="273"/>
      <c r="H321" s="274"/>
      <c r="I321" s="193">
        <f t="shared" si="7"/>
        <v>0</v>
      </c>
      <c r="J321" s="221">
        <f t="shared" si="6"/>
        <v>0</v>
      </c>
      <c r="K321" s="5"/>
      <c r="L321" s="5"/>
      <c r="M321" s="5"/>
    </row>
    <row r="322" spans="1:13" ht="23" customHeight="1">
      <c r="A322" s="5"/>
      <c r="B322" s="71"/>
      <c r="C322" s="71"/>
      <c r="D322" s="70"/>
      <c r="E322" s="70"/>
      <c r="F322" s="272"/>
      <c r="G322" s="273"/>
      <c r="H322" s="274"/>
      <c r="I322" s="193">
        <f t="shared" si="7"/>
        <v>0</v>
      </c>
      <c r="J322" s="221">
        <f t="shared" si="6"/>
        <v>0</v>
      </c>
      <c r="K322" s="5"/>
      <c r="L322" s="5"/>
      <c r="M322" s="5"/>
    </row>
    <row r="323" spans="1:13" ht="23" customHeight="1">
      <c r="A323" s="5"/>
      <c r="B323" s="71"/>
      <c r="C323" s="71"/>
      <c r="D323" s="70"/>
      <c r="E323" s="70"/>
      <c r="F323" s="272"/>
      <c r="G323" s="273"/>
      <c r="H323" s="274"/>
      <c r="I323" s="193">
        <f t="shared" si="7"/>
        <v>0</v>
      </c>
      <c r="J323" s="221">
        <f t="shared" si="6"/>
        <v>0</v>
      </c>
      <c r="K323" s="5"/>
      <c r="L323" s="5"/>
      <c r="M323" s="5"/>
    </row>
    <row r="324" spans="1:13" ht="23" customHeight="1">
      <c r="A324" s="5"/>
      <c r="B324" s="71"/>
      <c r="C324" s="71"/>
      <c r="D324" s="70"/>
      <c r="E324" s="70"/>
      <c r="F324" s="272"/>
      <c r="G324" s="273"/>
      <c r="H324" s="274"/>
      <c r="I324" s="193">
        <f t="shared" si="7"/>
        <v>0</v>
      </c>
      <c r="J324" s="221">
        <f t="shared" si="6"/>
        <v>0</v>
      </c>
      <c r="K324" s="5"/>
      <c r="L324" s="5"/>
      <c r="M324" s="5"/>
    </row>
    <row r="325" spans="1:13" ht="23" customHeight="1">
      <c r="A325" s="5"/>
      <c r="B325" s="71"/>
      <c r="C325" s="71"/>
      <c r="D325" s="70"/>
      <c r="E325" s="70"/>
      <c r="F325" s="272"/>
      <c r="G325" s="273"/>
      <c r="H325" s="274"/>
      <c r="I325" s="193">
        <f t="shared" si="7"/>
        <v>0</v>
      </c>
      <c r="J325" s="221">
        <f t="shared" si="6"/>
        <v>0</v>
      </c>
      <c r="K325" s="5"/>
      <c r="L325" s="5"/>
      <c r="M325" s="5"/>
    </row>
    <row r="326" spans="1:13" ht="23" customHeight="1">
      <c r="A326" s="5"/>
      <c r="B326" s="71"/>
      <c r="C326" s="71"/>
      <c r="D326" s="70"/>
      <c r="E326" s="70"/>
      <c r="F326" s="272"/>
      <c r="G326" s="273"/>
      <c r="H326" s="274"/>
      <c r="I326" s="193">
        <f t="shared" si="7"/>
        <v>0</v>
      </c>
      <c r="J326" s="221">
        <f t="shared" si="6"/>
        <v>0</v>
      </c>
      <c r="K326" s="5"/>
      <c r="L326" s="5"/>
      <c r="M326" s="5"/>
    </row>
    <row r="327" spans="1:13" ht="23" customHeight="1">
      <c r="A327" s="5"/>
      <c r="B327" s="71"/>
      <c r="C327" s="71"/>
      <c r="D327" s="70"/>
      <c r="E327" s="70"/>
      <c r="F327" s="272"/>
      <c r="G327" s="273"/>
      <c r="H327" s="274"/>
      <c r="I327" s="193">
        <f t="shared" si="7"/>
        <v>0</v>
      </c>
      <c r="J327" s="221">
        <f t="shared" si="6"/>
        <v>0</v>
      </c>
      <c r="K327" s="5"/>
      <c r="L327" s="5"/>
      <c r="M327" s="5"/>
    </row>
    <row r="328" spans="1:13" ht="23" customHeight="1">
      <c r="A328" s="5"/>
      <c r="B328" s="71"/>
      <c r="C328" s="71"/>
      <c r="D328" s="70"/>
      <c r="E328" s="70"/>
      <c r="F328" s="272"/>
      <c r="G328" s="273"/>
      <c r="H328" s="274"/>
      <c r="I328" s="193">
        <f t="shared" si="7"/>
        <v>0</v>
      </c>
      <c r="J328" s="221">
        <f t="shared" si="6"/>
        <v>0</v>
      </c>
      <c r="K328" s="5"/>
      <c r="L328" s="5"/>
      <c r="M328" s="5"/>
    </row>
    <row r="329" spans="1:13" ht="23" customHeight="1">
      <c r="A329" s="5"/>
      <c r="B329" s="71"/>
      <c r="C329" s="71"/>
      <c r="D329" s="70"/>
      <c r="E329" s="70"/>
      <c r="F329" s="272"/>
      <c r="G329" s="273"/>
      <c r="H329" s="274"/>
      <c r="I329" s="193">
        <f t="shared" si="7"/>
        <v>0</v>
      </c>
      <c r="J329" s="221">
        <f t="shared" si="6"/>
        <v>0</v>
      </c>
      <c r="K329" s="5"/>
      <c r="L329" s="5"/>
      <c r="M329" s="5"/>
    </row>
    <row r="330" spans="1:13" ht="23" customHeight="1">
      <c r="A330" s="5"/>
      <c r="B330" s="71"/>
      <c r="C330" s="71"/>
      <c r="D330" s="70"/>
      <c r="E330" s="70"/>
      <c r="F330" s="272"/>
      <c r="G330" s="273"/>
      <c r="H330" s="274"/>
      <c r="I330" s="193">
        <f t="shared" si="7"/>
        <v>0</v>
      </c>
      <c r="J330" s="221">
        <f t="shared" si="6"/>
        <v>0</v>
      </c>
      <c r="K330" s="5"/>
      <c r="L330" s="5"/>
      <c r="M330" s="5"/>
    </row>
    <row r="331" spans="1:13" ht="23" customHeight="1">
      <c r="A331" s="5"/>
      <c r="B331" s="71"/>
      <c r="C331" s="71"/>
      <c r="D331" s="70"/>
      <c r="E331" s="70"/>
      <c r="F331" s="272"/>
      <c r="G331" s="273"/>
      <c r="H331" s="274"/>
      <c r="I331" s="193">
        <f t="shared" si="7"/>
        <v>0</v>
      </c>
      <c r="J331" s="221">
        <f t="shared" si="6"/>
        <v>0</v>
      </c>
      <c r="K331" s="5"/>
      <c r="L331" s="5"/>
      <c r="M331" s="5"/>
    </row>
    <row r="332" spans="1:13" ht="23" customHeight="1">
      <c r="A332" s="5"/>
      <c r="B332" s="71"/>
      <c r="C332" s="71"/>
      <c r="D332" s="70"/>
      <c r="E332" s="70"/>
      <c r="F332" s="272"/>
      <c r="G332" s="273"/>
      <c r="H332" s="274"/>
      <c r="I332" s="193">
        <f t="shared" si="7"/>
        <v>0</v>
      </c>
      <c r="J332" s="221">
        <f t="shared" si="6"/>
        <v>0</v>
      </c>
      <c r="K332" s="5"/>
      <c r="L332" s="5"/>
      <c r="M332" s="5"/>
    </row>
    <row r="333" spans="1:13" ht="23" customHeight="1">
      <c r="A333" s="5"/>
      <c r="B333" s="71"/>
      <c r="C333" s="71"/>
      <c r="D333" s="70"/>
      <c r="E333" s="70"/>
      <c r="F333" s="272"/>
      <c r="G333" s="273"/>
      <c r="H333" s="274"/>
      <c r="I333" s="193">
        <f t="shared" si="7"/>
        <v>0</v>
      </c>
      <c r="J333" s="221">
        <f t="shared" ref="J333:J396" si="8">IFERROR(F333*H333,"")</f>
        <v>0</v>
      </c>
      <c r="K333" s="5"/>
      <c r="L333" s="5"/>
      <c r="M333" s="5"/>
    </row>
    <row r="334" spans="1:13" ht="23" customHeight="1">
      <c r="A334" s="5"/>
      <c r="B334" s="71"/>
      <c r="C334" s="71"/>
      <c r="D334" s="70"/>
      <c r="E334" s="70"/>
      <c r="F334" s="272"/>
      <c r="G334" s="273"/>
      <c r="H334" s="274"/>
      <c r="I334" s="193">
        <f t="shared" si="7"/>
        <v>0</v>
      </c>
      <c r="J334" s="221">
        <f t="shared" si="8"/>
        <v>0</v>
      </c>
      <c r="K334" s="5"/>
      <c r="L334" s="5"/>
      <c r="M334" s="5"/>
    </row>
    <row r="335" spans="1:13" ht="23" customHeight="1">
      <c r="A335" s="5"/>
      <c r="B335" s="71"/>
      <c r="C335" s="71"/>
      <c r="D335" s="70"/>
      <c r="E335" s="70"/>
      <c r="F335" s="272"/>
      <c r="G335" s="273"/>
      <c r="H335" s="274"/>
      <c r="I335" s="193">
        <f t="shared" si="7"/>
        <v>0</v>
      </c>
      <c r="J335" s="221">
        <f t="shared" si="8"/>
        <v>0</v>
      </c>
      <c r="K335" s="5"/>
      <c r="L335" s="5"/>
      <c r="M335" s="5"/>
    </row>
    <row r="336" spans="1:13" ht="23" customHeight="1">
      <c r="A336" s="5"/>
      <c r="B336" s="71"/>
      <c r="C336" s="71"/>
      <c r="D336" s="70"/>
      <c r="E336" s="70"/>
      <c r="F336" s="272"/>
      <c r="G336" s="273"/>
      <c r="H336" s="274"/>
      <c r="I336" s="193">
        <f t="shared" si="7"/>
        <v>0</v>
      </c>
      <c r="J336" s="221">
        <f t="shared" si="8"/>
        <v>0</v>
      </c>
      <c r="K336" s="5"/>
      <c r="L336" s="5"/>
      <c r="M336" s="5"/>
    </row>
    <row r="337" spans="1:13" ht="23" customHeight="1">
      <c r="A337" s="5"/>
      <c r="B337" s="71"/>
      <c r="C337" s="71"/>
      <c r="D337" s="70"/>
      <c r="E337" s="70"/>
      <c r="F337" s="272"/>
      <c r="G337" s="273"/>
      <c r="H337" s="274"/>
      <c r="I337" s="193">
        <f t="shared" si="7"/>
        <v>0</v>
      </c>
      <c r="J337" s="221">
        <f t="shared" si="8"/>
        <v>0</v>
      </c>
      <c r="K337" s="5"/>
      <c r="L337" s="5"/>
      <c r="M337" s="5"/>
    </row>
    <row r="338" spans="1:13" ht="23" customHeight="1">
      <c r="A338" s="5"/>
      <c r="B338" s="71"/>
      <c r="C338" s="71"/>
      <c r="D338" s="70"/>
      <c r="E338" s="70"/>
      <c r="F338" s="272"/>
      <c r="G338" s="273"/>
      <c r="H338" s="274"/>
      <c r="I338" s="193">
        <f t="shared" si="7"/>
        <v>0</v>
      </c>
      <c r="J338" s="221">
        <f t="shared" si="8"/>
        <v>0</v>
      </c>
      <c r="K338" s="5"/>
      <c r="L338" s="5"/>
      <c r="M338" s="5"/>
    </row>
    <row r="339" spans="1:13" ht="23" customHeight="1">
      <c r="A339" s="5"/>
      <c r="B339" s="71"/>
      <c r="C339" s="71"/>
      <c r="D339" s="70"/>
      <c r="E339" s="70"/>
      <c r="F339" s="272"/>
      <c r="G339" s="273"/>
      <c r="H339" s="274"/>
      <c r="I339" s="193">
        <f t="shared" si="7"/>
        <v>0</v>
      </c>
      <c r="J339" s="221">
        <f t="shared" si="8"/>
        <v>0</v>
      </c>
      <c r="K339" s="5"/>
      <c r="L339" s="5"/>
      <c r="M339" s="5"/>
    </row>
    <row r="340" spans="1:13" ht="23" customHeight="1">
      <c r="A340" s="5"/>
      <c r="B340" s="71"/>
      <c r="C340" s="71"/>
      <c r="D340" s="70"/>
      <c r="E340" s="70"/>
      <c r="F340" s="272"/>
      <c r="G340" s="273"/>
      <c r="H340" s="274"/>
      <c r="I340" s="193">
        <f t="shared" si="7"/>
        <v>0</v>
      </c>
      <c r="J340" s="221">
        <f t="shared" si="8"/>
        <v>0</v>
      </c>
      <c r="K340" s="5"/>
      <c r="L340" s="5"/>
      <c r="M340" s="5"/>
    </row>
    <row r="341" spans="1:13" ht="23" customHeight="1">
      <c r="A341" s="5"/>
      <c r="B341" s="71"/>
      <c r="C341" s="71"/>
      <c r="D341" s="70"/>
      <c r="E341" s="70"/>
      <c r="F341" s="272"/>
      <c r="G341" s="273"/>
      <c r="H341" s="274"/>
      <c r="I341" s="193">
        <f t="shared" si="7"/>
        <v>0</v>
      </c>
      <c r="J341" s="221">
        <f t="shared" si="8"/>
        <v>0</v>
      </c>
      <c r="K341" s="5"/>
      <c r="L341" s="5"/>
      <c r="M341" s="5"/>
    </row>
    <row r="342" spans="1:13" ht="23" customHeight="1">
      <c r="A342" s="5"/>
      <c r="B342" s="71"/>
      <c r="C342" s="71"/>
      <c r="D342" s="70"/>
      <c r="E342" s="70"/>
      <c r="F342" s="272"/>
      <c r="G342" s="273"/>
      <c r="H342" s="274"/>
      <c r="I342" s="193">
        <f t="shared" si="7"/>
        <v>0</v>
      </c>
      <c r="J342" s="221">
        <f t="shared" si="8"/>
        <v>0</v>
      </c>
      <c r="K342" s="5"/>
      <c r="L342" s="5"/>
      <c r="M342" s="5"/>
    </row>
    <row r="343" spans="1:13" ht="23" customHeight="1">
      <c r="A343" s="5"/>
      <c r="B343" s="71"/>
      <c r="C343" s="71"/>
      <c r="D343" s="70"/>
      <c r="E343" s="70"/>
      <c r="F343" s="272"/>
      <c r="G343" s="273"/>
      <c r="H343" s="274"/>
      <c r="I343" s="193">
        <f t="shared" si="7"/>
        <v>0</v>
      </c>
      <c r="J343" s="221">
        <f t="shared" si="8"/>
        <v>0</v>
      </c>
      <c r="K343" s="5"/>
      <c r="L343" s="5"/>
      <c r="M343" s="5"/>
    </row>
    <row r="344" spans="1:13" ht="23" customHeight="1">
      <c r="A344" s="5"/>
      <c r="B344" s="71"/>
      <c r="C344" s="71"/>
      <c r="D344" s="70"/>
      <c r="E344" s="70"/>
      <c r="F344" s="272"/>
      <c r="G344" s="273"/>
      <c r="H344" s="274"/>
      <c r="I344" s="193">
        <f t="shared" si="7"/>
        <v>0</v>
      </c>
      <c r="J344" s="221">
        <f t="shared" si="8"/>
        <v>0</v>
      </c>
      <c r="K344" s="5"/>
      <c r="L344" s="5"/>
      <c r="M344" s="5"/>
    </row>
    <row r="345" spans="1:13" ht="23" customHeight="1">
      <c r="A345" s="5"/>
      <c r="B345" s="71"/>
      <c r="C345" s="71"/>
      <c r="D345" s="70"/>
      <c r="E345" s="70"/>
      <c r="F345" s="272"/>
      <c r="G345" s="273"/>
      <c r="H345" s="274"/>
      <c r="I345" s="193">
        <f t="shared" si="7"/>
        <v>0</v>
      </c>
      <c r="J345" s="221">
        <f t="shared" si="8"/>
        <v>0</v>
      </c>
      <c r="K345" s="5"/>
      <c r="L345" s="5"/>
      <c r="M345" s="5"/>
    </row>
    <row r="346" spans="1:13" ht="23" customHeight="1">
      <c r="A346" s="5"/>
      <c r="B346" s="71"/>
      <c r="C346" s="71"/>
      <c r="D346" s="70"/>
      <c r="E346" s="70"/>
      <c r="F346" s="272"/>
      <c r="G346" s="273"/>
      <c r="H346" s="274"/>
      <c r="I346" s="193">
        <f t="shared" si="7"/>
        <v>0</v>
      </c>
      <c r="J346" s="221">
        <f t="shared" si="8"/>
        <v>0</v>
      </c>
      <c r="K346" s="5"/>
      <c r="L346" s="5"/>
      <c r="M346" s="5"/>
    </row>
    <row r="347" spans="1:13" ht="23" customHeight="1">
      <c r="A347" s="5"/>
      <c r="B347" s="71"/>
      <c r="C347" s="71"/>
      <c r="D347" s="70"/>
      <c r="E347" s="70"/>
      <c r="F347" s="272"/>
      <c r="G347" s="273"/>
      <c r="H347" s="274"/>
      <c r="I347" s="193">
        <f t="shared" si="7"/>
        <v>0</v>
      </c>
      <c r="J347" s="221">
        <f t="shared" si="8"/>
        <v>0</v>
      </c>
      <c r="K347" s="5"/>
      <c r="L347" s="5"/>
      <c r="M347" s="5"/>
    </row>
    <row r="348" spans="1:13" ht="23" customHeight="1">
      <c r="A348" s="5"/>
      <c r="B348" s="71"/>
      <c r="C348" s="71"/>
      <c r="D348" s="70"/>
      <c r="E348" s="70"/>
      <c r="F348" s="272"/>
      <c r="G348" s="273"/>
      <c r="H348" s="274"/>
      <c r="I348" s="193">
        <f t="shared" si="7"/>
        <v>0</v>
      </c>
      <c r="J348" s="221">
        <f t="shared" si="8"/>
        <v>0</v>
      </c>
      <c r="K348" s="5"/>
      <c r="L348" s="5"/>
      <c r="M348" s="5"/>
    </row>
    <row r="349" spans="1:13" ht="23" customHeight="1">
      <c r="A349" s="5"/>
      <c r="B349" s="71"/>
      <c r="C349" s="71"/>
      <c r="D349" s="70"/>
      <c r="E349" s="70"/>
      <c r="F349" s="272"/>
      <c r="G349" s="273"/>
      <c r="H349" s="274"/>
      <c r="I349" s="193">
        <f t="shared" si="7"/>
        <v>0</v>
      </c>
      <c r="J349" s="221">
        <f t="shared" si="8"/>
        <v>0</v>
      </c>
      <c r="K349" s="5"/>
      <c r="L349" s="5"/>
      <c r="M349" s="5"/>
    </row>
    <row r="350" spans="1:13" ht="23" customHeight="1">
      <c r="A350" s="5"/>
      <c r="B350" s="71"/>
      <c r="C350" s="71"/>
      <c r="D350" s="70"/>
      <c r="E350" s="70"/>
      <c r="F350" s="272"/>
      <c r="G350" s="273"/>
      <c r="H350" s="274"/>
      <c r="I350" s="193">
        <f t="shared" si="7"/>
        <v>0</v>
      </c>
      <c r="J350" s="221">
        <f t="shared" si="8"/>
        <v>0</v>
      </c>
      <c r="K350" s="5"/>
      <c r="L350" s="5"/>
      <c r="M350" s="5"/>
    </row>
    <row r="351" spans="1:13" ht="23" customHeight="1">
      <c r="A351" s="5"/>
      <c r="B351" s="71"/>
      <c r="C351" s="71"/>
      <c r="D351" s="70"/>
      <c r="E351" s="70"/>
      <c r="F351" s="272"/>
      <c r="G351" s="273"/>
      <c r="H351" s="274"/>
      <c r="I351" s="193">
        <f t="shared" si="7"/>
        <v>0</v>
      </c>
      <c r="J351" s="221">
        <f t="shared" si="8"/>
        <v>0</v>
      </c>
      <c r="K351" s="5"/>
      <c r="L351" s="5"/>
      <c r="M351" s="5"/>
    </row>
    <row r="352" spans="1:13" ht="23" customHeight="1">
      <c r="A352" s="5"/>
      <c r="B352" s="71"/>
      <c r="C352" s="71"/>
      <c r="D352" s="70"/>
      <c r="E352" s="70"/>
      <c r="F352" s="272"/>
      <c r="G352" s="273"/>
      <c r="H352" s="274"/>
      <c r="I352" s="193">
        <f t="shared" si="7"/>
        <v>0</v>
      </c>
      <c r="J352" s="221">
        <f t="shared" si="8"/>
        <v>0</v>
      </c>
      <c r="K352" s="5"/>
      <c r="L352" s="5"/>
      <c r="M352" s="5"/>
    </row>
    <row r="353" spans="1:13" ht="23" customHeight="1">
      <c r="A353" s="5"/>
      <c r="B353" s="71"/>
      <c r="C353" s="71"/>
      <c r="D353" s="70"/>
      <c r="E353" s="70"/>
      <c r="F353" s="272"/>
      <c r="G353" s="273"/>
      <c r="H353" s="274"/>
      <c r="I353" s="193">
        <f t="shared" si="7"/>
        <v>0</v>
      </c>
      <c r="J353" s="221">
        <f t="shared" si="8"/>
        <v>0</v>
      </c>
      <c r="K353" s="5"/>
      <c r="L353" s="5"/>
      <c r="M353" s="5"/>
    </row>
    <row r="354" spans="1:13" ht="23" customHeight="1">
      <c r="A354" s="5"/>
      <c r="B354" s="71"/>
      <c r="C354" s="71"/>
      <c r="D354" s="70"/>
      <c r="E354" s="70"/>
      <c r="F354" s="272"/>
      <c r="G354" s="273"/>
      <c r="H354" s="274"/>
      <c r="I354" s="193">
        <f t="shared" si="7"/>
        <v>0</v>
      </c>
      <c r="J354" s="221">
        <f t="shared" si="8"/>
        <v>0</v>
      </c>
      <c r="K354" s="5"/>
      <c r="L354" s="5"/>
      <c r="M354" s="5"/>
    </row>
    <row r="355" spans="1:13" ht="23" customHeight="1">
      <c r="A355" s="5"/>
      <c r="B355" s="71"/>
      <c r="C355" s="71"/>
      <c r="D355" s="70"/>
      <c r="E355" s="70"/>
      <c r="F355" s="272"/>
      <c r="G355" s="273"/>
      <c r="H355" s="274"/>
      <c r="I355" s="193">
        <f t="shared" si="7"/>
        <v>0</v>
      </c>
      <c r="J355" s="221">
        <f t="shared" si="8"/>
        <v>0</v>
      </c>
      <c r="K355" s="5"/>
      <c r="L355" s="5"/>
      <c r="M355" s="5"/>
    </row>
    <row r="356" spans="1:13" ht="23" customHeight="1">
      <c r="A356" s="5"/>
      <c r="B356" s="71"/>
      <c r="C356" s="71"/>
      <c r="D356" s="70"/>
      <c r="E356" s="70"/>
      <c r="F356" s="272"/>
      <c r="G356" s="273"/>
      <c r="H356" s="274"/>
      <c r="I356" s="193">
        <f t="shared" si="7"/>
        <v>0</v>
      </c>
      <c r="J356" s="221">
        <f t="shared" si="8"/>
        <v>0</v>
      </c>
      <c r="K356" s="5"/>
      <c r="L356" s="5"/>
      <c r="M356" s="5"/>
    </row>
    <row r="357" spans="1:13" ht="23" customHeight="1">
      <c r="A357" s="5"/>
      <c r="B357" s="71"/>
      <c r="C357" s="71"/>
      <c r="D357" s="70"/>
      <c r="E357" s="70"/>
      <c r="F357" s="272"/>
      <c r="G357" s="273"/>
      <c r="H357" s="274"/>
      <c r="I357" s="193">
        <f t="shared" si="7"/>
        <v>0</v>
      </c>
      <c r="J357" s="221">
        <f t="shared" si="8"/>
        <v>0</v>
      </c>
      <c r="K357" s="5"/>
      <c r="L357" s="5"/>
      <c r="M357" s="5"/>
    </row>
    <row r="358" spans="1:13" ht="23" customHeight="1">
      <c r="A358" s="5"/>
      <c r="B358" s="71"/>
      <c r="C358" s="71"/>
      <c r="D358" s="70"/>
      <c r="E358" s="70"/>
      <c r="F358" s="272"/>
      <c r="G358" s="273"/>
      <c r="H358" s="274"/>
      <c r="I358" s="193">
        <f t="shared" si="7"/>
        <v>0</v>
      </c>
      <c r="J358" s="221">
        <f t="shared" si="8"/>
        <v>0</v>
      </c>
      <c r="K358" s="5"/>
      <c r="L358" s="5"/>
      <c r="M358" s="5"/>
    </row>
    <row r="359" spans="1:13" ht="23" customHeight="1">
      <c r="A359" s="5"/>
      <c r="B359" s="71"/>
      <c r="C359" s="71"/>
      <c r="D359" s="70"/>
      <c r="E359" s="70"/>
      <c r="F359" s="272"/>
      <c r="G359" s="273"/>
      <c r="H359" s="274"/>
      <c r="I359" s="193">
        <f t="shared" si="7"/>
        <v>0</v>
      </c>
      <c r="J359" s="221">
        <f t="shared" si="8"/>
        <v>0</v>
      </c>
      <c r="K359" s="5"/>
      <c r="L359" s="5"/>
      <c r="M359" s="5"/>
    </row>
    <row r="360" spans="1:13" ht="23" customHeight="1">
      <c r="A360" s="5"/>
      <c r="B360" s="71"/>
      <c r="C360" s="71"/>
      <c r="D360" s="70"/>
      <c r="E360" s="70"/>
      <c r="F360" s="272"/>
      <c r="G360" s="273"/>
      <c r="H360" s="274"/>
      <c r="I360" s="193">
        <f t="shared" si="7"/>
        <v>0</v>
      </c>
      <c r="J360" s="221">
        <f t="shared" si="8"/>
        <v>0</v>
      </c>
      <c r="K360" s="5"/>
      <c r="L360" s="5"/>
      <c r="M360" s="5"/>
    </row>
    <row r="361" spans="1:13" ht="23" customHeight="1">
      <c r="A361" s="5"/>
      <c r="B361" s="71"/>
      <c r="C361" s="71"/>
      <c r="D361" s="70"/>
      <c r="E361" s="70"/>
      <c r="F361" s="272"/>
      <c r="G361" s="273"/>
      <c r="H361" s="274"/>
      <c r="I361" s="193">
        <f t="shared" si="7"/>
        <v>0</v>
      </c>
      <c r="J361" s="221">
        <f t="shared" si="8"/>
        <v>0</v>
      </c>
      <c r="K361" s="5"/>
      <c r="L361" s="5"/>
      <c r="M361" s="5"/>
    </row>
    <row r="362" spans="1:13" ht="23" customHeight="1">
      <c r="A362" s="5"/>
      <c r="B362" s="71"/>
      <c r="C362" s="71"/>
      <c r="D362" s="70"/>
      <c r="E362" s="70"/>
      <c r="F362" s="272"/>
      <c r="G362" s="273"/>
      <c r="H362" s="274"/>
      <c r="I362" s="193">
        <f t="shared" si="7"/>
        <v>0</v>
      </c>
      <c r="J362" s="221">
        <f t="shared" si="8"/>
        <v>0</v>
      </c>
      <c r="K362" s="5"/>
      <c r="L362" s="5"/>
      <c r="M362" s="5"/>
    </row>
    <row r="363" spans="1:13" ht="23" customHeight="1">
      <c r="A363" s="5"/>
      <c r="B363" s="71"/>
      <c r="C363" s="71"/>
      <c r="D363" s="70"/>
      <c r="E363" s="70"/>
      <c r="F363" s="272"/>
      <c r="G363" s="273"/>
      <c r="H363" s="274"/>
      <c r="I363" s="193">
        <f t="shared" si="7"/>
        <v>0</v>
      </c>
      <c r="J363" s="221">
        <f t="shared" si="8"/>
        <v>0</v>
      </c>
      <c r="K363" s="5"/>
      <c r="L363" s="5"/>
      <c r="M363" s="5"/>
    </row>
    <row r="364" spans="1:13" ht="23" customHeight="1">
      <c r="A364" s="5"/>
      <c r="B364" s="71"/>
      <c r="C364" s="71"/>
      <c r="D364" s="70"/>
      <c r="E364" s="70"/>
      <c r="F364" s="272"/>
      <c r="G364" s="273"/>
      <c r="H364" s="274"/>
      <c r="I364" s="193">
        <f t="shared" si="7"/>
        <v>0</v>
      </c>
      <c r="J364" s="221">
        <f t="shared" si="8"/>
        <v>0</v>
      </c>
      <c r="K364" s="5"/>
      <c r="L364" s="5"/>
      <c r="M364" s="5"/>
    </row>
    <row r="365" spans="1:13" ht="23" customHeight="1">
      <c r="A365" s="5"/>
      <c r="B365" s="71"/>
      <c r="C365" s="71"/>
      <c r="D365" s="70"/>
      <c r="E365" s="70"/>
      <c r="F365" s="272"/>
      <c r="G365" s="273"/>
      <c r="H365" s="274"/>
      <c r="I365" s="193">
        <f t="shared" si="7"/>
        <v>0</v>
      </c>
      <c r="J365" s="221">
        <f t="shared" si="8"/>
        <v>0</v>
      </c>
      <c r="K365" s="5"/>
      <c r="L365" s="5"/>
      <c r="M365" s="5"/>
    </row>
    <row r="366" spans="1:13" ht="23" customHeight="1">
      <c r="A366" s="5"/>
      <c r="B366" s="71"/>
      <c r="C366" s="71"/>
      <c r="D366" s="70"/>
      <c r="E366" s="70"/>
      <c r="F366" s="272"/>
      <c r="G366" s="273"/>
      <c r="H366" s="274"/>
      <c r="I366" s="193">
        <f t="shared" si="7"/>
        <v>0</v>
      </c>
      <c r="J366" s="221">
        <f t="shared" si="8"/>
        <v>0</v>
      </c>
      <c r="K366" s="5"/>
      <c r="L366" s="5"/>
      <c r="M366" s="5"/>
    </row>
    <row r="367" spans="1:13" ht="23" customHeight="1">
      <c r="A367" s="5"/>
      <c r="B367" s="71"/>
      <c r="C367" s="71"/>
      <c r="D367" s="70"/>
      <c r="E367" s="70"/>
      <c r="F367" s="272"/>
      <c r="G367" s="273"/>
      <c r="H367" s="274"/>
      <c r="I367" s="193">
        <f t="shared" si="7"/>
        <v>0</v>
      </c>
      <c r="J367" s="221">
        <f t="shared" si="8"/>
        <v>0</v>
      </c>
      <c r="K367" s="5"/>
      <c r="L367" s="5"/>
      <c r="M367" s="5"/>
    </row>
    <row r="368" spans="1:13" ht="23" customHeight="1">
      <c r="A368" s="5"/>
      <c r="B368" s="71"/>
      <c r="C368" s="71"/>
      <c r="D368" s="70"/>
      <c r="E368" s="70"/>
      <c r="F368" s="272"/>
      <c r="G368" s="273"/>
      <c r="H368" s="274"/>
      <c r="I368" s="193">
        <f t="shared" si="7"/>
        <v>0</v>
      </c>
      <c r="J368" s="221">
        <f t="shared" si="8"/>
        <v>0</v>
      </c>
      <c r="K368" s="5"/>
      <c r="L368" s="5"/>
      <c r="M368" s="5"/>
    </row>
    <row r="369" spans="1:13" ht="23" customHeight="1">
      <c r="A369" s="5"/>
      <c r="B369" s="71"/>
      <c r="C369" s="71"/>
      <c r="D369" s="70"/>
      <c r="E369" s="70"/>
      <c r="F369" s="272"/>
      <c r="G369" s="273"/>
      <c r="H369" s="274"/>
      <c r="I369" s="193">
        <f t="shared" si="7"/>
        <v>0</v>
      </c>
      <c r="J369" s="221">
        <f t="shared" si="8"/>
        <v>0</v>
      </c>
      <c r="K369" s="5"/>
      <c r="L369" s="5"/>
      <c r="M369" s="5"/>
    </row>
    <row r="370" spans="1:13" ht="23" customHeight="1">
      <c r="A370" s="5"/>
      <c r="B370" s="71"/>
      <c r="C370" s="71"/>
      <c r="D370" s="70"/>
      <c r="E370" s="70"/>
      <c r="F370" s="272"/>
      <c r="G370" s="273"/>
      <c r="H370" s="274"/>
      <c r="I370" s="193">
        <f t="shared" si="7"/>
        <v>0</v>
      </c>
      <c r="J370" s="221">
        <f t="shared" si="8"/>
        <v>0</v>
      </c>
      <c r="K370" s="5"/>
      <c r="L370" s="5"/>
      <c r="M370" s="5"/>
    </row>
    <row r="371" spans="1:13" ht="23" customHeight="1">
      <c r="A371" s="5"/>
      <c r="B371" s="71"/>
      <c r="C371" s="71"/>
      <c r="D371" s="70"/>
      <c r="E371" s="70"/>
      <c r="F371" s="272"/>
      <c r="G371" s="273"/>
      <c r="H371" s="274"/>
      <c r="I371" s="193">
        <f t="shared" si="7"/>
        <v>0</v>
      </c>
      <c r="J371" s="221">
        <f t="shared" si="8"/>
        <v>0</v>
      </c>
      <c r="K371" s="5"/>
      <c r="L371" s="5"/>
      <c r="M371" s="5"/>
    </row>
    <row r="372" spans="1:13" ht="23" customHeight="1">
      <c r="A372" s="5"/>
      <c r="B372" s="71"/>
      <c r="C372" s="71"/>
      <c r="D372" s="70"/>
      <c r="E372" s="70"/>
      <c r="F372" s="272"/>
      <c r="G372" s="273"/>
      <c r="H372" s="274"/>
      <c r="I372" s="193">
        <f t="shared" si="7"/>
        <v>0</v>
      </c>
      <c r="J372" s="221">
        <f t="shared" si="8"/>
        <v>0</v>
      </c>
      <c r="K372" s="5"/>
      <c r="L372" s="5"/>
      <c r="M372" s="5"/>
    </row>
    <row r="373" spans="1:13" ht="23" customHeight="1">
      <c r="A373" s="5"/>
      <c r="B373" s="71"/>
      <c r="C373" s="71"/>
      <c r="D373" s="70"/>
      <c r="E373" s="70"/>
      <c r="F373" s="272"/>
      <c r="G373" s="273"/>
      <c r="H373" s="274"/>
      <c r="I373" s="193">
        <f t="shared" si="7"/>
        <v>0</v>
      </c>
      <c r="J373" s="221">
        <f t="shared" si="8"/>
        <v>0</v>
      </c>
      <c r="K373" s="5"/>
      <c r="L373" s="5"/>
      <c r="M373" s="5"/>
    </row>
    <row r="374" spans="1:13" ht="23" customHeight="1">
      <c r="A374" s="5"/>
      <c r="B374" s="71"/>
      <c r="C374" s="71"/>
      <c r="D374" s="70"/>
      <c r="E374" s="70"/>
      <c r="F374" s="272"/>
      <c r="G374" s="273"/>
      <c r="H374" s="274"/>
      <c r="I374" s="193">
        <f t="shared" si="7"/>
        <v>0</v>
      </c>
      <c r="J374" s="221">
        <f t="shared" si="8"/>
        <v>0</v>
      </c>
      <c r="K374" s="5"/>
      <c r="L374" s="5"/>
      <c r="M374" s="5"/>
    </row>
    <row r="375" spans="1:13" ht="23" customHeight="1">
      <c r="A375" s="5"/>
      <c r="B375" s="71"/>
      <c r="C375" s="71"/>
      <c r="D375" s="70"/>
      <c r="E375" s="70"/>
      <c r="F375" s="272"/>
      <c r="G375" s="273"/>
      <c r="H375" s="274"/>
      <c r="I375" s="193">
        <f t="shared" si="7"/>
        <v>0</v>
      </c>
      <c r="J375" s="221">
        <f t="shared" si="8"/>
        <v>0</v>
      </c>
      <c r="K375" s="5"/>
      <c r="L375" s="5"/>
      <c r="M375" s="5"/>
    </row>
    <row r="376" spans="1:13" ht="23" customHeight="1">
      <c r="A376" s="5"/>
      <c r="B376" s="71"/>
      <c r="C376" s="71"/>
      <c r="D376" s="70"/>
      <c r="E376" s="70"/>
      <c r="F376" s="272"/>
      <c r="G376" s="273"/>
      <c r="H376" s="274"/>
      <c r="I376" s="193">
        <f t="shared" si="7"/>
        <v>0</v>
      </c>
      <c r="J376" s="221">
        <f t="shared" si="8"/>
        <v>0</v>
      </c>
      <c r="K376" s="5"/>
      <c r="L376" s="5"/>
      <c r="M376" s="5"/>
    </row>
    <row r="377" spans="1:13" ht="23" customHeight="1">
      <c r="A377" s="5"/>
      <c r="B377" s="71"/>
      <c r="C377" s="71"/>
      <c r="D377" s="70"/>
      <c r="E377" s="70"/>
      <c r="F377" s="272"/>
      <c r="G377" s="273"/>
      <c r="H377" s="274"/>
      <c r="I377" s="193">
        <f t="shared" ref="I377:I440" si="9">IFERROR(F377*G377*H377,"-")</f>
        <v>0</v>
      </c>
      <c r="J377" s="221">
        <f t="shared" si="8"/>
        <v>0</v>
      </c>
      <c r="K377" s="5"/>
      <c r="L377" s="5"/>
      <c r="M377" s="5"/>
    </row>
    <row r="378" spans="1:13" ht="23" customHeight="1">
      <c r="A378" s="5"/>
      <c r="B378" s="71"/>
      <c r="C378" s="71"/>
      <c r="D378" s="70"/>
      <c r="E378" s="70"/>
      <c r="F378" s="272"/>
      <c r="G378" s="273"/>
      <c r="H378" s="274"/>
      <c r="I378" s="193">
        <f t="shared" si="9"/>
        <v>0</v>
      </c>
      <c r="J378" s="221">
        <f t="shared" si="8"/>
        <v>0</v>
      </c>
      <c r="K378" s="5"/>
      <c r="L378" s="5"/>
      <c r="M378" s="5"/>
    </row>
    <row r="379" spans="1:13" ht="23" customHeight="1">
      <c r="A379" s="5"/>
      <c r="B379" s="71"/>
      <c r="C379" s="71"/>
      <c r="D379" s="70"/>
      <c r="E379" s="70"/>
      <c r="F379" s="272"/>
      <c r="G379" s="273"/>
      <c r="H379" s="274"/>
      <c r="I379" s="193">
        <f t="shared" si="9"/>
        <v>0</v>
      </c>
      <c r="J379" s="221">
        <f t="shared" si="8"/>
        <v>0</v>
      </c>
      <c r="K379" s="5"/>
      <c r="L379" s="5"/>
      <c r="M379" s="5"/>
    </row>
    <row r="380" spans="1:13" ht="23" customHeight="1">
      <c r="A380" s="5"/>
      <c r="B380" s="71"/>
      <c r="C380" s="71"/>
      <c r="D380" s="70"/>
      <c r="E380" s="70"/>
      <c r="F380" s="272"/>
      <c r="G380" s="273"/>
      <c r="H380" s="274"/>
      <c r="I380" s="193">
        <f t="shared" si="9"/>
        <v>0</v>
      </c>
      <c r="J380" s="221">
        <f t="shared" si="8"/>
        <v>0</v>
      </c>
      <c r="K380" s="5"/>
      <c r="L380" s="5"/>
      <c r="M380" s="5"/>
    </row>
    <row r="381" spans="1:13" ht="23" customHeight="1">
      <c r="A381" s="5"/>
      <c r="B381" s="71"/>
      <c r="C381" s="71"/>
      <c r="D381" s="70"/>
      <c r="E381" s="70"/>
      <c r="F381" s="272"/>
      <c r="G381" s="273"/>
      <c r="H381" s="274"/>
      <c r="I381" s="193">
        <f t="shared" si="9"/>
        <v>0</v>
      </c>
      <c r="J381" s="221">
        <f t="shared" si="8"/>
        <v>0</v>
      </c>
      <c r="K381" s="5"/>
      <c r="L381" s="5"/>
      <c r="M381" s="5"/>
    </row>
    <row r="382" spans="1:13" ht="23" customHeight="1">
      <c r="A382" s="5"/>
      <c r="B382" s="71"/>
      <c r="C382" s="71"/>
      <c r="D382" s="70"/>
      <c r="E382" s="70"/>
      <c r="F382" s="272"/>
      <c r="G382" s="273"/>
      <c r="H382" s="274"/>
      <c r="I382" s="193">
        <f t="shared" si="9"/>
        <v>0</v>
      </c>
      <c r="J382" s="221">
        <f t="shared" si="8"/>
        <v>0</v>
      </c>
      <c r="K382" s="5"/>
      <c r="L382" s="5"/>
      <c r="M382" s="5"/>
    </row>
    <row r="383" spans="1:13" ht="23" customHeight="1">
      <c r="A383" s="5"/>
      <c r="B383" s="71"/>
      <c r="C383" s="71"/>
      <c r="D383" s="70"/>
      <c r="E383" s="70"/>
      <c r="F383" s="272"/>
      <c r="G383" s="273"/>
      <c r="H383" s="274"/>
      <c r="I383" s="193">
        <f t="shared" si="9"/>
        <v>0</v>
      </c>
      <c r="J383" s="221">
        <f t="shared" si="8"/>
        <v>0</v>
      </c>
      <c r="K383" s="5"/>
      <c r="L383" s="5"/>
      <c r="M383" s="5"/>
    </row>
    <row r="384" spans="1:13" ht="23" customHeight="1">
      <c r="A384" s="5"/>
      <c r="B384" s="71"/>
      <c r="C384" s="71"/>
      <c r="D384" s="70"/>
      <c r="E384" s="70"/>
      <c r="F384" s="272"/>
      <c r="G384" s="273"/>
      <c r="H384" s="274"/>
      <c r="I384" s="193">
        <f t="shared" si="9"/>
        <v>0</v>
      </c>
      <c r="J384" s="221">
        <f t="shared" si="8"/>
        <v>0</v>
      </c>
      <c r="K384" s="5"/>
      <c r="L384" s="5"/>
      <c r="M384" s="5"/>
    </row>
    <row r="385" spans="1:13" ht="23" customHeight="1">
      <c r="A385" s="5"/>
      <c r="B385" s="71"/>
      <c r="C385" s="71"/>
      <c r="D385" s="70"/>
      <c r="E385" s="70"/>
      <c r="F385" s="272"/>
      <c r="G385" s="273"/>
      <c r="H385" s="274"/>
      <c r="I385" s="193">
        <f t="shared" si="9"/>
        <v>0</v>
      </c>
      <c r="J385" s="221">
        <f t="shared" si="8"/>
        <v>0</v>
      </c>
      <c r="K385" s="5"/>
      <c r="L385" s="5"/>
      <c r="M385" s="5"/>
    </row>
    <row r="386" spans="1:13" ht="23" customHeight="1">
      <c r="A386" s="5"/>
      <c r="B386" s="71"/>
      <c r="C386" s="71"/>
      <c r="D386" s="70"/>
      <c r="E386" s="70"/>
      <c r="F386" s="272"/>
      <c r="G386" s="273"/>
      <c r="H386" s="274"/>
      <c r="I386" s="193">
        <f t="shared" si="9"/>
        <v>0</v>
      </c>
      <c r="J386" s="221">
        <f t="shared" si="8"/>
        <v>0</v>
      </c>
      <c r="K386" s="5"/>
      <c r="L386" s="5"/>
      <c r="M386" s="5"/>
    </row>
    <row r="387" spans="1:13" ht="23" customHeight="1">
      <c r="A387" s="5"/>
      <c r="B387" s="71"/>
      <c r="C387" s="71"/>
      <c r="D387" s="70"/>
      <c r="E387" s="70"/>
      <c r="F387" s="272"/>
      <c r="G387" s="273"/>
      <c r="H387" s="274"/>
      <c r="I387" s="193">
        <f t="shared" si="9"/>
        <v>0</v>
      </c>
      <c r="J387" s="221">
        <f t="shared" si="8"/>
        <v>0</v>
      </c>
      <c r="K387" s="5"/>
      <c r="L387" s="5"/>
      <c r="M387" s="5"/>
    </row>
    <row r="388" spans="1:13" ht="23" customHeight="1">
      <c r="A388" s="5"/>
      <c r="B388" s="71"/>
      <c r="C388" s="71"/>
      <c r="D388" s="70"/>
      <c r="E388" s="70"/>
      <c r="F388" s="272"/>
      <c r="G388" s="273"/>
      <c r="H388" s="274"/>
      <c r="I388" s="193">
        <f t="shared" si="9"/>
        <v>0</v>
      </c>
      <c r="J388" s="221">
        <f t="shared" si="8"/>
        <v>0</v>
      </c>
      <c r="K388" s="5"/>
      <c r="L388" s="5"/>
      <c r="M388" s="5"/>
    </row>
    <row r="389" spans="1:13" ht="23" customHeight="1">
      <c r="A389" s="5"/>
      <c r="B389" s="71"/>
      <c r="C389" s="71"/>
      <c r="D389" s="70"/>
      <c r="E389" s="70"/>
      <c r="F389" s="272"/>
      <c r="G389" s="273"/>
      <c r="H389" s="274"/>
      <c r="I389" s="193">
        <f t="shared" si="9"/>
        <v>0</v>
      </c>
      <c r="J389" s="221">
        <f t="shared" si="8"/>
        <v>0</v>
      </c>
      <c r="K389" s="5"/>
      <c r="L389" s="5"/>
      <c r="M389" s="5"/>
    </row>
    <row r="390" spans="1:13" ht="23" customHeight="1">
      <c r="A390" s="5"/>
      <c r="B390" s="71"/>
      <c r="C390" s="71"/>
      <c r="D390" s="70"/>
      <c r="E390" s="70"/>
      <c r="F390" s="272"/>
      <c r="G390" s="273"/>
      <c r="H390" s="274"/>
      <c r="I390" s="193">
        <f t="shared" si="9"/>
        <v>0</v>
      </c>
      <c r="J390" s="221">
        <f t="shared" si="8"/>
        <v>0</v>
      </c>
      <c r="K390" s="5"/>
      <c r="L390" s="5"/>
      <c r="M390" s="5"/>
    </row>
    <row r="391" spans="1:13" ht="23" customHeight="1">
      <c r="A391" s="5"/>
      <c r="B391" s="71"/>
      <c r="C391" s="71"/>
      <c r="D391" s="70"/>
      <c r="E391" s="70"/>
      <c r="F391" s="272"/>
      <c r="G391" s="273"/>
      <c r="H391" s="274"/>
      <c r="I391" s="193">
        <f t="shared" si="9"/>
        <v>0</v>
      </c>
      <c r="J391" s="221">
        <f t="shared" si="8"/>
        <v>0</v>
      </c>
      <c r="K391" s="5"/>
      <c r="L391" s="5"/>
      <c r="M391" s="5"/>
    </row>
    <row r="392" spans="1:13" ht="23" customHeight="1">
      <c r="A392" s="5"/>
      <c r="B392" s="71"/>
      <c r="C392" s="71"/>
      <c r="D392" s="70"/>
      <c r="E392" s="70"/>
      <c r="F392" s="272"/>
      <c r="G392" s="273"/>
      <c r="H392" s="274"/>
      <c r="I392" s="193">
        <f t="shared" si="9"/>
        <v>0</v>
      </c>
      <c r="J392" s="221">
        <f t="shared" si="8"/>
        <v>0</v>
      </c>
      <c r="K392" s="5"/>
      <c r="L392" s="5"/>
      <c r="M392" s="5"/>
    </row>
    <row r="393" spans="1:13" ht="23" customHeight="1">
      <c r="A393" s="5"/>
      <c r="B393" s="71"/>
      <c r="C393" s="71"/>
      <c r="D393" s="70"/>
      <c r="E393" s="70"/>
      <c r="F393" s="272"/>
      <c r="G393" s="273"/>
      <c r="H393" s="274"/>
      <c r="I393" s="193">
        <f t="shared" si="9"/>
        <v>0</v>
      </c>
      <c r="J393" s="221">
        <f t="shared" si="8"/>
        <v>0</v>
      </c>
      <c r="K393" s="5"/>
      <c r="L393" s="5"/>
      <c r="M393" s="5"/>
    </row>
    <row r="394" spans="1:13" ht="23" customHeight="1">
      <c r="A394" s="5"/>
      <c r="B394" s="71"/>
      <c r="C394" s="71"/>
      <c r="D394" s="70"/>
      <c r="E394" s="70"/>
      <c r="F394" s="272"/>
      <c r="G394" s="273"/>
      <c r="H394" s="274"/>
      <c r="I394" s="193">
        <f t="shared" si="9"/>
        <v>0</v>
      </c>
      <c r="J394" s="221">
        <f t="shared" si="8"/>
        <v>0</v>
      </c>
      <c r="K394" s="5"/>
      <c r="L394" s="5"/>
      <c r="M394" s="5"/>
    </row>
    <row r="395" spans="1:13" ht="23" customHeight="1">
      <c r="A395" s="5"/>
      <c r="B395" s="71"/>
      <c r="C395" s="71"/>
      <c r="D395" s="70"/>
      <c r="E395" s="70"/>
      <c r="F395" s="272"/>
      <c r="G395" s="273"/>
      <c r="H395" s="274"/>
      <c r="I395" s="193">
        <f t="shared" si="9"/>
        <v>0</v>
      </c>
      <c r="J395" s="221">
        <f t="shared" si="8"/>
        <v>0</v>
      </c>
      <c r="K395" s="5"/>
      <c r="L395" s="5"/>
      <c r="M395" s="5"/>
    </row>
    <row r="396" spans="1:13" ht="23" customHeight="1">
      <c r="A396" s="5"/>
      <c r="B396" s="71"/>
      <c r="C396" s="71"/>
      <c r="D396" s="70"/>
      <c r="E396" s="70"/>
      <c r="F396" s="272"/>
      <c r="G396" s="273"/>
      <c r="H396" s="274"/>
      <c r="I396" s="193">
        <f t="shared" si="9"/>
        <v>0</v>
      </c>
      <c r="J396" s="221">
        <f t="shared" si="8"/>
        <v>0</v>
      </c>
      <c r="K396" s="5"/>
      <c r="L396" s="5"/>
      <c r="M396" s="5"/>
    </row>
    <row r="397" spans="1:13" ht="23" customHeight="1">
      <c r="A397" s="5"/>
      <c r="B397" s="71"/>
      <c r="C397" s="71"/>
      <c r="D397" s="70"/>
      <c r="E397" s="70"/>
      <c r="F397" s="272"/>
      <c r="G397" s="273"/>
      <c r="H397" s="274"/>
      <c r="I397" s="193">
        <f t="shared" si="9"/>
        <v>0</v>
      </c>
      <c r="J397" s="221">
        <f t="shared" ref="J397:J460" si="10">IFERROR(F397*H397,"")</f>
        <v>0</v>
      </c>
      <c r="K397" s="5"/>
      <c r="L397" s="5"/>
      <c r="M397" s="5"/>
    </row>
    <row r="398" spans="1:13" ht="23" customHeight="1">
      <c r="A398" s="5"/>
      <c r="B398" s="71"/>
      <c r="C398" s="71"/>
      <c r="D398" s="70"/>
      <c r="E398" s="70"/>
      <c r="F398" s="272"/>
      <c r="G398" s="273"/>
      <c r="H398" s="274"/>
      <c r="I398" s="193">
        <f t="shared" si="9"/>
        <v>0</v>
      </c>
      <c r="J398" s="221">
        <f t="shared" si="10"/>
        <v>0</v>
      </c>
      <c r="K398" s="5"/>
      <c r="L398" s="5"/>
      <c r="M398" s="5"/>
    </row>
    <row r="399" spans="1:13" ht="23" customHeight="1">
      <c r="A399" s="5"/>
      <c r="B399" s="71"/>
      <c r="C399" s="71"/>
      <c r="D399" s="70"/>
      <c r="E399" s="70"/>
      <c r="F399" s="272"/>
      <c r="G399" s="273"/>
      <c r="H399" s="274"/>
      <c r="I399" s="193">
        <f t="shared" si="9"/>
        <v>0</v>
      </c>
      <c r="J399" s="221">
        <f t="shared" si="10"/>
        <v>0</v>
      </c>
      <c r="K399" s="5"/>
      <c r="L399" s="5"/>
      <c r="M399" s="5"/>
    </row>
    <row r="400" spans="1:13" ht="23" customHeight="1">
      <c r="A400" s="5"/>
      <c r="B400" s="71"/>
      <c r="C400" s="71"/>
      <c r="D400" s="70"/>
      <c r="E400" s="70"/>
      <c r="F400" s="272"/>
      <c r="G400" s="273"/>
      <c r="H400" s="274"/>
      <c r="I400" s="193">
        <f t="shared" si="9"/>
        <v>0</v>
      </c>
      <c r="J400" s="221">
        <f t="shared" si="10"/>
        <v>0</v>
      </c>
      <c r="K400" s="5"/>
      <c r="L400" s="5"/>
      <c r="M400" s="5"/>
    </row>
    <row r="401" spans="1:13" ht="23" customHeight="1">
      <c r="A401" s="5"/>
      <c r="B401" s="71"/>
      <c r="C401" s="71"/>
      <c r="D401" s="70"/>
      <c r="E401" s="70"/>
      <c r="F401" s="272"/>
      <c r="G401" s="273"/>
      <c r="H401" s="274"/>
      <c r="I401" s="193">
        <f t="shared" si="9"/>
        <v>0</v>
      </c>
      <c r="J401" s="221">
        <f t="shared" si="10"/>
        <v>0</v>
      </c>
      <c r="K401" s="5"/>
      <c r="L401" s="5"/>
      <c r="M401" s="5"/>
    </row>
    <row r="402" spans="1:13" ht="23" customHeight="1">
      <c r="A402" s="5"/>
      <c r="B402" s="71"/>
      <c r="C402" s="71"/>
      <c r="D402" s="70"/>
      <c r="E402" s="70"/>
      <c r="F402" s="272"/>
      <c r="G402" s="273"/>
      <c r="H402" s="274"/>
      <c r="I402" s="193">
        <f t="shared" si="9"/>
        <v>0</v>
      </c>
      <c r="J402" s="221">
        <f t="shared" si="10"/>
        <v>0</v>
      </c>
      <c r="K402" s="5"/>
      <c r="L402" s="5"/>
      <c r="M402" s="5"/>
    </row>
    <row r="403" spans="1:13" ht="23" customHeight="1">
      <c r="A403" s="5"/>
      <c r="B403" s="71"/>
      <c r="C403" s="71"/>
      <c r="D403" s="70"/>
      <c r="E403" s="70"/>
      <c r="F403" s="272"/>
      <c r="G403" s="273"/>
      <c r="H403" s="274"/>
      <c r="I403" s="193">
        <f t="shared" si="9"/>
        <v>0</v>
      </c>
      <c r="J403" s="221">
        <f t="shared" si="10"/>
        <v>0</v>
      </c>
      <c r="K403" s="5"/>
      <c r="L403" s="5"/>
      <c r="M403" s="5"/>
    </row>
    <row r="404" spans="1:13" ht="23" customHeight="1">
      <c r="A404" s="5"/>
      <c r="B404" s="71"/>
      <c r="C404" s="71"/>
      <c r="D404" s="70"/>
      <c r="E404" s="70"/>
      <c r="F404" s="272"/>
      <c r="G404" s="273"/>
      <c r="H404" s="274"/>
      <c r="I404" s="193">
        <f t="shared" si="9"/>
        <v>0</v>
      </c>
      <c r="J404" s="221">
        <f t="shared" si="10"/>
        <v>0</v>
      </c>
      <c r="K404" s="5"/>
      <c r="L404" s="5"/>
      <c r="M404" s="5"/>
    </row>
    <row r="405" spans="1:13" ht="23" customHeight="1">
      <c r="A405" s="5"/>
      <c r="B405" s="71"/>
      <c r="C405" s="71"/>
      <c r="D405" s="70"/>
      <c r="E405" s="70"/>
      <c r="F405" s="272"/>
      <c r="G405" s="273"/>
      <c r="H405" s="274"/>
      <c r="I405" s="193">
        <f t="shared" si="9"/>
        <v>0</v>
      </c>
      <c r="J405" s="221">
        <f t="shared" si="10"/>
        <v>0</v>
      </c>
      <c r="K405" s="5"/>
      <c r="L405" s="5"/>
      <c r="M405" s="5"/>
    </row>
    <row r="406" spans="1:13" ht="23" customHeight="1">
      <c r="A406" s="5"/>
      <c r="B406" s="71"/>
      <c r="C406" s="71"/>
      <c r="D406" s="70"/>
      <c r="E406" s="70"/>
      <c r="F406" s="272"/>
      <c r="G406" s="273"/>
      <c r="H406" s="274"/>
      <c r="I406" s="193">
        <f t="shared" si="9"/>
        <v>0</v>
      </c>
      <c r="J406" s="221">
        <f t="shared" si="10"/>
        <v>0</v>
      </c>
      <c r="K406" s="5"/>
      <c r="L406" s="5"/>
      <c r="M406" s="5"/>
    </row>
    <row r="407" spans="1:13" ht="23" customHeight="1">
      <c r="A407" s="5"/>
      <c r="B407" s="71"/>
      <c r="C407" s="71"/>
      <c r="D407" s="70"/>
      <c r="E407" s="70"/>
      <c r="F407" s="272"/>
      <c r="G407" s="273"/>
      <c r="H407" s="274"/>
      <c r="I407" s="193">
        <f t="shared" si="9"/>
        <v>0</v>
      </c>
      <c r="J407" s="221">
        <f t="shared" si="10"/>
        <v>0</v>
      </c>
      <c r="K407" s="5"/>
      <c r="L407" s="5"/>
      <c r="M407" s="5"/>
    </row>
    <row r="408" spans="1:13" ht="23" customHeight="1">
      <c r="A408" s="5"/>
      <c r="B408" s="71"/>
      <c r="C408" s="71"/>
      <c r="D408" s="70"/>
      <c r="E408" s="70"/>
      <c r="F408" s="272"/>
      <c r="G408" s="273"/>
      <c r="H408" s="274"/>
      <c r="I408" s="193">
        <f t="shared" si="9"/>
        <v>0</v>
      </c>
      <c r="J408" s="221">
        <f t="shared" si="10"/>
        <v>0</v>
      </c>
      <c r="K408" s="5"/>
      <c r="L408" s="5"/>
      <c r="M408" s="5"/>
    </row>
    <row r="409" spans="1:13" ht="23" customHeight="1">
      <c r="A409" s="5"/>
      <c r="B409" s="71"/>
      <c r="C409" s="71"/>
      <c r="D409" s="70"/>
      <c r="E409" s="70"/>
      <c r="F409" s="272"/>
      <c r="G409" s="273"/>
      <c r="H409" s="274"/>
      <c r="I409" s="193">
        <f t="shared" si="9"/>
        <v>0</v>
      </c>
      <c r="J409" s="221">
        <f t="shared" si="10"/>
        <v>0</v>
      </c>
      <c r="K409" s="5"/>
      <c r="L409" s="5"/>
      <c r="M409" s="5"/>
    </row>
    <row r="410" spans="1:13" ht="23" customHeight="1">
      <c r="A410" s="5"/>
      <c r="B410" s="71"/>
      <c r="C410" s="71"/>
      <c r="D410" s="70"/>
      <c r="E410" s="70"/>
      <c r="F410" s="272"/>
      <c r="G410" s="273"/>
      <c r="H410" s="274"/>
      <c r="I410" s="193">
        <f t="shared" si="9"/>
        <v>0</v>
      </c>
      <c r="J410" s="221">
        <f t="shared" si="10"/>
        <v>0</v>
      </c>
      <c r="K410" s="5"/>
      <c r="L410" s="5"/>
      <c r="M410" s="5"/>
    </row>
    <row r="411" spans="1:13" ht="23" customHeight="1">
      <c r="A411" s="5"/>
      <c r="B411" s="71"/>
      <c r="C411" s="71"/>
      <c r="D411" s="70"/>
      <c r="E411" s="70"/>
      <c r="F411" s="272"/>
      <c r="G411" s="273"/>
      <c r="H411" s="274"/>
      <c r="I411" s="193">
        <f t="shared" si="9"/>
        <v>0</v>
      </c>
      <c r="J411" s="221">
        <f t="shared" si="10"/>
        <v>0</v>
      </c>
      <c r="K411" s="5"/>
      <c r="L411" s="5"/>
      <c r="M411" s="5"/>
    </row>
    <row r="412" spans="1:13" ht="23" customHeight="1">
      <c r="A412" s="5"/>
      <c r="B412" s="71"/>
      <c r="C412" s="71"/>
      <c r="D412" s="70"/>
      <c r="E412" s="70"/>
      <c r="F412" s="272"/>
      <c r="G412" s="273"/>
      <c r="H412" s="274"/>
      <c r="I412" s="193">
        <f t="shared" si="9"/>
        <v>0</v>
      </c>
      <c r="J412" s="221">
        <f t="shared" si="10"/>
        <v>0</v>
      </c>
      <c r="K412" s="5"/>
      <c r="L412" s="5"/>
      <c r="M412" s="5"/>
    </row>
    <row r="413" spans="1:13" ht="23" customHeight="1">
      <c r="A413" s="5"/>
      <c r="B413" s="71"/>
      <c r="C413" s="71"/>
      <c r="D413" s="70"/>
      <c r="E413" s="70"/>
      <c r="F413" s="272"/>
      <c r="G413" s="273"/>
      <c r="H413" s="274"/>
      <c r="I413" s="193">
        <f t="shared" si="9"/>
        <v>0</v>
      </c>
      <c r="J413" s="221">
        <f t="shared" si="10"/>
        <v>0</v>
      </c>
      <c r="K413" s="5"/>
      <c r="L413" s="5"/>
      <c r="M413" s="5"/>
    </row>
    <row r="414" spans="1:13" ht="23" customHeight="1">
      <c r="A414" s="5"/>
      <c r="B414" s="71"/>
      <c r="C414" s="71"/>
      <c r="D414" s="70"/>
      <c r="E414" s="70"/>
      <c r="F414" s="272"/>
      <c r="G414" s="273"/>
      <c r="H414" s="274"/>
      <c r="I414" s="193">
        <f t="shared" si="9"/>
        <v>0</v>
      </c>
      <c r="J414" s="221">
        <f t="shared" si="10"/>
        <v>0</v>
      </c>
      <c r="K414" s="5"/>
      <c r="L414" s="5"/>
      <c r="M414" s="5"/>
    </row>
    <row r="415" spans="1:13" ht="23" customHeight="1">
      <c r="A415" s="5"/>
      <c r="B415" s="71"/>
      <c r="C415" s="71"/>
      <c r="D415" s="70"/>
      <c r="E415" s="70"/>
      <c r="F415" s="272"/>
      <c r="G415" s="273"/>
      <c r="H415" s="274"/>
      <c r="I415" s="193">
        <f t="shared" si="9"/>
        <v>0</v>
      </c>
      <c r="J415" s="221">
        <f t="shared" si="10"/>
        <v>0</v>
      </c>
      <c r="K415" s="5"/>
      <c r="L415" s="5"/>
      <c r="M415" s="5"/>
    </row>
    <row r="416" spans="1:13" ht="23" customHeight="1">
      <c r="A416" s="5"/>
      <c r="B416" s="71"/>
      <c r="C416" s="71"/>
      <c r="D416" s="70"/>
      <c r="E416" s="70"/>
      <c r="F416" s="272"/>
      <c r="G416" s="273"/>
      <c r="H416" s="274"/>
      <c r="I416" s="193">
        <f t="shared" si="9"/>
        <v>0</v>
      </c>
      <c r="J416" s="221">
        <f t="shared" si="10"/>
        <v>0</v>
      </c>
      <c r="K416" s="5"/>
      <c r="L416" s="5"/>
      <c r="M416" s="5"/>
    </row>
    <row r="417" spans="1:13" ht="23" customHeight="1">
      <c r="A417" s="5"/>
      <c r="B417" s="71"/>
      <c r="C417" s="71"/>
      <c r="D417" s="70"/>
      <c r="E417" s="70"/>
      <c r="F417" s="272"/>
      <c r="G417" s="273"/>
      <c r="H417" s="274"/>
      <c r="I417" s="193">
        <f t="shared" si="9"/>
        <v>0</v>
      </c>
      <c r="J417" s="221">
        <f t="shared" si="10"/>
        <v>0</v>
      </c>
      <c r="K417" s="5"/>
      <c r="L417" s="5"/>
      <c r="M417" s="5"/>
    </row>
    <row r="418" spans="1:13" ht="23" customHeight="1">
      <c r="A418" s="5"/>
      <c r="B418" s="71"/>
      <c r="C418" s="71"/>
      <c r="D418" s="70"/>
      <c r="E418" s="70"/>
      <c r="F418" s="272"/>
      <c r="G418" s="273"/>
      <c r="H418" s="274"/>
      <c r="I418" s="193">
        <f t="shared" si="9"/>
        <v>0</v>
      </c>
      <c r="J418" s="221">
        <f t="shared" si="10"/>
        <v>0</v>
      </c>
      <c r="K418" s="5"/>
      <c r="L418" s="5"/>
      <c r="M418" s="5"/>
    </row>
    <row r="419" spans="1:13" ht="23" customHeight="1">
      <c r="A419" s="5"/>
      <c r="B419" s="71"/>
      <c r="C419" s="71"/>
      <c r="D419" s="70"/>
      <c r="E419" s="70"/>
      <c r="F419" s="272"/>
      <c r="G419" s="273"/>
      <c r="H419" s="274"/>
      <c r="I419" s="193">
        <f t="shared" si="9"/>
        <v>0</v>
      </c>
      <c r="J419" s="221">
        <f t="shared" si="10"/>
        <v>0</v>
      </c>
      <c r="K419" s="5"/>
      <c r="L419" s="5"/>
      <c r="M419" s="5"/>
    </row>
    <row r="420" spans="1:13" ht="23" customHeight="1">
      <c r="A420" s="5"/>
      <c r="B420" s="71"/>
      <c r="C420" s="71"/>
      <c r="D420" s="70"/>
      <c r="E420" s="70"/>
      <c r="F420" s="272"/>
      <c r="G420" s="273"/>
      <c r="H420" s="274"/>
      <c r="I420" s="193">
        <f t="shared" si="9"/>
        <v>0</v>
      </c>
      <c r="J420" s="221">
        <f t="shared" si="10"/>
        <v>0</v>
      </c>
      <c r="K420" s="5"/>
      <c r="L420" s="5"/>
      <c r="M420" s="5"/>
    </row>
    <row r="421" spans="1:13" ht="23" customHeight="1">
      <c r="A421" s="5"/>
      <c r="B421" s="71"/>
      <c r="C421" s="71"/>
      <c r="D421" s="70"/>
      <c r="E421" s="70"/>
      <c r="F421" s="272"/>
      <c r="G421" s="273"/>
      <c r="H421" s="274"/>
      <c r="I421" s="193">
        <f t="shared" si="9"/>
        <v>0</v>
      </c>
      <c r="J421" s="221">
        <f t="shared" si="10"/>
        <v>0</v>
      </c>
      <c r="K421" s="5"/>
      <c r="L421" s="5"/>
      <c r="M421" s="5"/>
    </row>
    <row r="422" spans="1:13" ht="23" customHeight="1">
      <c r="A422" s="5"/>
      <c r="B422" s="71"/>
      <c r="C422" s="71"/>
      <c r="D422" s="70"/>
      <c r="E422" s="70"/>
      <c r="F422" s="272"/>
      <c r="G422" s="273"/>
      <c r="H422" s="274"/>
      <c r="I422" s="193">
        <f t="shared" si="9"/>
        <v>0</v>
      </c>
      <c r="J422" s="221">
        <f t="shared" si="10"/>
        <v>0</v>
      </c>
      <c r="K422" s="5"/>
      <c r="L422" s="5"/>
      <c r="M422" s="5"/>
    </row>
    <row r="423" spans="1:13" ht="23" customHeight="1">
      <c r="A423" s="5"/>
      <c r="B423" s="71"/>
      <c r="C423" s="71"/>
      <c r="D423" s="70"/>
      <c r="E423" s="70"/>
      <c r="F423" s="272"/>
      <c r="G423" s="273"/>
      <c r="H423" s="274"/>
      <c r="I423" s="193">
        <f t="shared" si="9"/>
        <v>0</v>
      </c>
      <c r="J423" s="221">
        <f t="shared" si="10"/>
        <v>0</v>
      </c>
      <c r="K423" s="5"/>
      <c r="L423" s="5"/>
      <c r="M423" s="5"/>
    </row>
    <row r="424" spans="1:13" ht="23" customHeight="1">
      <c r="A424" s="5"/>
      <c r="B424" s="71"/>
      <c r="C424" s="71"/>
      <c r="D424" s="70"/>
      <c r="E424" s="70"/>
      <c r="F424" s="272"/>
      <c r="G424" s="273"/>
      <c r="H424" s="274"/>
      <c r="I424" s="193">
        <f t="shared" si="9"/>
        <v>0</v>
      </c>
      <c r="J424" s="221">
        <f t="shared" si="10"/>
        <v>0</v>
      </c>
      <c r="K424" s="5"/>
      <c r="L424" s="5"/>
      <c r="M424" s="5"/>
    </row>
    <row r="425" spans="1:13" ht="23" customHeight="1">
      <c r="A425" s="5"/>
      <c r="B425" s="71"/>
      <c r="C425" s="71"/>
      <c r="D425" s="70"/>
      <c r="E425" s="70"/>
      <c r="F425" s="272"/>
      <c r="G425" s="273"/>
      <c r="H425" s="274"/>
      <c r="I425" s="193">
        <f t="shared" si="9"/>
        <v>0</v>
      </c>
      <c r="J425" s="221">
        <f t="shared" si="10"/>
        <v>0</v>
      </c>
      <c r="K425" s="5"/>
      <c r="L425" s="5"/>
      <c r="M425" s="5"/>
    </row>
    <row r="426" spans="1:13" ht="23" customHeight="1">
      <c r="A426" s="5"/>
      <c r="B426" s="71"/>
      <c r="C426" s="71"/>
      <c r="D426" s="70"/>
      <c r="E426" s="70"/>
      <c r="F426" s="272"/>
      <c r="G426" s="273"/>
      <c r="H426" s="274"/>
      <c r="I426" s="193">
        <f t="shared" si="9"/>
        <v>0</v>
      </c>
      <c r="J426" s="221">
        <f t="shared" si="10"/>
        <v>0</v>
      </c>
      <c r="K426" s="5"/>
      <c r="L426" s="5"/>
      <c r="M426" s="5"/>
    </row>
    <row r="427" spans="1:13" ht="23" customHeight="1">
      <c r="A427" s="5"/>
      <c r="B427" s="71"/>
      <c r="C427" s="71"/>
      <c r="D427" s="70"/>
      <c r="E427" s="70"/>
      <c r="F427" s="272"/>
      <c r="G427" s="273"/>
      <c r="H427" s="274"/>
      <c r="I427" s="193">
        <f t="shared" si="9"/>
        <v>0</v>
      </c>
      <c r="J427" s="221">
        <f t="shared" si="10"/>
        <v>0</v>
      </c>
      <c r="K427" s="5"/>
      <c r="L427" s="5"/>
      <c r="M427" s="5"/>
    </row>
    <row r="428" spans="1:13" ht="23" customHeight="1">
      <c r="A428" s="5"/>
      <c r="B428" s="71"/>
      <c r="C428" s="71"/>
      <c r="D428" s="70"/>
      <c r="E428" s="70"/>
      <c r="F428" s="272"/>
      <c r="G428" s="273"/>
      <c r="H428" s="274"/>
      <c r="I428" s="193">
        <f t="shared" si="9"/>
        <v>0</v>
      </c>
      <c r="J428" s="221">
        <f t="shared" si="10"/>
        <v>0</v>
      </c>
      <c r="K428" s="5"/>
      <c r="L428" s="5"/>
      <c r="M428" s="5"/>
    </row>
    <row r="429" spans="1:13" ht="23" customHeight="1">
      <c r="A429" s="5"/>
      <c r="B429" s="71"/>
      <c r="C429" s="71"/>
      <c r="D429" s="70"/>
      <c r="E429" s="70"/>
      <c r="F429" s="272"/>
      <c r="G429" s="273"/>
      <c r="H429" s="274"/>
      <c r="I429" s="193">
        <f t="shared" si="9"/>
        <v>0</v>
      </c>
      <c r="J429" s="221">
        <f t="shared" si="10"/>
        <v>0</v>
      </c>
      <c r="K429" s="5"/>
      <c r="L429" s="5"/>
      <c r="M429" s="5"/>
    </row>
    <row r="430" spans="1:13" ht="23" customHeight="1">
      <c r="A430" s="5"/>
      <c r="B430" s="71"/>
      <c r="C430" s="71"/>
      <c r="D430" s="70"/>
      <c r="E430" s="70"/>
      <c r="F430" s="272"/>
      <c r="G430" s="273"/>
      <c r="H430" s="274"/>
      <c r="I430" s="193">
        <f t="shared" si="9"/>
        <v>0</v>
      </c>
      <c r="J430" s="221">
        <f t="shared" si="10"/>
        <v>0</v>
      </c>
      <c r="K430" s="5"/>
      <c r="L430" s="5"/>
      <c r="M430" s="5"/>
    </row>
    <row r="431" spans="1:13" ht="23" customHeight="1">
      <c r="A431" s="5"/>
      <c r="B431" s="71"/>
      <c r="C431" s="71"/>
      <c r="D431" s="70"/>
      <c r="E431" s="70"/>
      <c r="F431" s="272"/>
      <c r="G431" s="273"/>
      <c r="H431" s="274"/>
      <c r="I431" s="193">
        <f t="shared" si="9"/>
        <v>0</v>
      </c>
      <c r="J431" s="221">
        <f t="shared" si="10"/>
        <v>0</v>
      </c>
      <c r="K431" s="5"/>
      <c r="L431" s="5"/>
      <c r="M431" s="5"/>
    </row>
    <row r="432" spans="1:13" ht="23" customHeight="1">
      <c r="A432" s="5"/>
      <c r="B432" s="71"/>
      <c r="C432" s="71"/>
      <c r="D432" s="70"/>
      <c r="E432" s="70"/>
      <c r="F432" s="272"/>
      <c r="G432" s="273"/>
      <c r="H432" s="274"/>
      <c r="I432" s="193">
        <f t="shared" si="9"/>
        <v>0</v>
      </c>
      <c r="J432" s="221">
        <f t="shared" si="10"/>
        <v>0</v>
      </c>
      <c r="K432" s="5"/>
      <c r="L432" s="5"/>
      <c r="M432" s="5"/>
    </row>
    <row r="433" spans="1:13" ht="23" customHeight="1">
      <c r="A433" s="5"/>
      <c r="B433" s="71"/>
      <c r="C433" s="71"/>
      <c r="D433" s="70"/>
      <c r="E433" s="70"/>
      <c r="F433" s="272"/>
      <c r="G433" s="273"/>
      <c r="H433" s="274"/>
      <c r="I433" s="193">
        <f t="shared" si="9"/>
        <v>0</v>
      </c>
      <c r="J433" s="221">
        <f t="shared" si="10"/>
        <v>0</v>
      </c>
      <c r="K433" s="5"/>
      <c r="L433" s="5"/>
      <c r="M433" s="5"/>
    </row>
    <row r="434" spans="1:13" ht="23" customHeight="1">
      <c r="A434" s="5"/>
      <c r="B434" s="71"/>
      <c r="C434" s="71"/>
      <c r="D434" s="70"/>
      <c r="E434" s="70"/>
      <c r="F434" s="272"/>
      <c r="G434" s="273"/>
      <c r="H434" s="274"/>
      <c r="I434" s="193">
        <f t="shared" si="9"/>
        <v>0</v>
      </c>
      <c r="J434" s="221">
        <f t="shared" si="10"/>
        <v>0</v>
      </c>
      <c r="K434" s="5"/>
      <c r="L434" s="5"/>
      <c r="M434" s="5"/>
    </row>
    <row r="435" spans="1:13" ht="23" customHeight="1">
      <c r="A435" s="5"/>
      <c r="B435" s="71"/>
      <c r="C435" s="71"/>
      <c r="D435" s="70"/>
      <c r="E435" s="70"/>
      <c r="F435" s="272"/>
      <c r="G435" s="273"/>
      <c r="H435" s="274"/>
      <c r="I435" s="193">
        <f t="shared" si="9"/>
        <v>0</v>
      </c>
      <c r="J435" s="221">
        <f t="shared" si="10"/>
        <v>0</v>
      </c>
      <c r="K435" s="5"/>
      <c r="L435" s="5"/>
      <c r="M435" s="5"/>
    </row>
    <row r="436" spans="1:13" ht="23" customHeight="1">
      <c r="A436" s="5"/>
      <c r="B436" s="71"/>
      <c r="C436" s="71"/>
      <c r="D436" s="70"/>
      <c r="E436" s="70"/>
      <c r="F436" s="272"/>
      <c r="G436" s="273"/>
      <c r="H436" s="274"/>
      <c r="I436" s="193">
        <f t="shared" si="9"/>
        <v>0</v>
      </c>
      <c r="J436" s="221">
        <f t="shared" si="10"/>
        <v>0</v>
      </c>
      <c r="K436" s="5"/>
      <c r="L436" s="5"/>
      <c r="M436" s="5"/>
    </row>
    <row r="437" spans="1:13" ht="23" customHeight="1">
      <c r="A437" s="5"/>
      <c r="B437" s="71"/>
      <c r="C437" s="71"/>
      <c r="D437" s="70"/>
      <c r="E437" s="70"/>
      <c r="F437" s="272"/>
      <c r="G437" s="273"/>
      <c r="H437" s="274"/>
      <c r="I437" s="193">
        <f t="shared" si="9"/>
        <v>0</v>
      </c>
      <c r="J437" s="221">
        <f t="shared" si="10"/>
        <v>0</v>
      </c>
      <c r="K437" s="5"/>
      <c r="L437" s="5"/>
      <c r="M437" s="5"/>
    </row>
    <row r="438" spans="1:13" ht="23" customHeight="1">
      <c r="A438" s="5"/>
      <c r="B438" s="71"/>
      <c r="C438" s="71"/>
      <c r="D438" s="70"/>
      <c r="E438" s="70"/>
      <c r="F438" s="272"/>
      <c r="G438" s="273"/>
      <c r="H438" s="274"/>
      <c r="I438" s="193">
        <f t="shared" si="9"/>
        <v>0</v>
      </c>
      <c r="J438" s="221">
        <f t="shared" si="10"/>
        <v>0</v>
      </c>
      <c r="K438" s="5"/>
      <c r="L438" s="5"/>
      <c r="M438" s="5"/>
    </row>
    <row r="439" spans="1:13" ht="23" customHeight="1">
      <c r="A439" s="5"/>
      <c r="B439" s="71"/>
      <c r="C439" s="71"/>
      <c r="D439" s="70"/>
      <c r="E439" s="70"/>
      <c r="F439" s="272"/>
      <c r="G439" s="273"/>
      <c r="H439" s="274"/>
      <c r="I439" s="193">
        <f t="shared" si="9"/>
        <v>0</v>
      </c>
      <c r="J439" s="221">
        <f t="shared" si="10"/>
        <v>0</v>
      </c>
      <c r="K439" s="5"/>
      <c r="L439" s="5"/>
      <c r="M439" s="5"/>
    </row>
    <row r="440" spans="1:13" ht="23" customHeight="1">
      <c r="A440" s="5"/>
      <c r="B440" s="71"/>
      <c r="C440" s="71"/>
      <c r="D440" s="70"/>
      <c r="E440" s="70"/>
      <c r="F440" s="272"/>
      <c r="G440" s="273"/>
      <c r="H440" s="274"/>
      <c r="I440" s="193">
        <f t="shared" si="9"/>
        <v>0</v>
      </c>
      <c r="J440" s="221">
        <f t="shared" si="10"/>
        <v>0</v>
      </c>
      <c r="K440" s="5"/>
      <c r="L440" s="5"/>
      <c r="M440" s="5"/>
    </row>
    <row r="441" spans="1:13" ht="23" customHeight="1">
      <c r="A441" s="5"/>
      <c r="B441" s="71"/>
      <c r="C441" s="71"/>
      <c r="D441" s="70"/>
      <c r="E441" s="70"/>
      <c r="F441" s="272"/>
      <c r="G441" s="273"/>
      <c r="H441" s="274"/>
      <c r="I441" s="193">
        <f t="shared" ref="I441:I504" si="11">IFERROR(F441*G441*H441,"-")</f>
        <v>0</v>
      </c>
      <c r="J441" s="221">
        <f t="shared" si="10"/>
        <v>0</v>
      </c>
      <c r="K441" s="5"/>
      <c r="L441" s="5"/>
      <c r="M441" s="5"/>
    </row>
    <row r="442" spans="1:13" ht="23" customHeight="1">
      <c r="A442" s="5"/>
      <c r="B442" s="71"/>
      <c r="C442" s="71"/>
      <c r="D442" s="70"/>
      <c r="E442" s="70"/>
      <c r="F442" s="272"/>
      <c r="G442" s="273"/>
      <c r="H442" s="274"/>
      <c r="I442" s="193">
        <f t="shared" si="11"/>
        <v>0</v>
      </c>
      <c r="J442" s="221">
        <f t="shared" si="10"/>
        <v>0</v>
      </c>
      <c r="K442" s="5"/>
      <c r="L442" s="5"/>
      <c r="M442" s="5"/>
    </row>
    <row r="443" spans="1:13" ht="23" customHeight="1">
      <c r="A443" s="5"/>
      <c r="B443" s="71"/>
      <c r="C443" s="71"/>
      <c r="D443" s="70"/>
      <c r="E443" s="70"/>
      <c r="F443" s="272"/>
      <c r="G443" s="273"/>
      <c r="H443" s="274"/>
      <c r="I443" s="193">
        <f t="shared" si="11"/>
        <v>0</v>
      </c>
      <c r="J443" s="221">
        <f t="shared" si="10"/>
        <v>0</v>
      </c>
      <c r="K443" s="5"/>
      <c r="L443" s="5"/>
      <c r="M443" s="5"/>
    </row>
    <row r="444" spans="1:13" ht="23" customHeight="1">
      <c r="A444" s="5"/>
      <c r="B444" s="71"/>
      <c r="C444" s="71"/>
      <c r="D444" s="70"/>
      <c r="E444" s="70"/>
      <c r="F444" s="272"/>
      <c r="G444" s="273"/>
      <c r="H444" s="274"/>
      <c r="I444" s="193">
        <f t="shared" si="11"/>
        <v>0</v>
      </c>
      <c r="J444" s="221">
        <f t="shared" si="10"/>
        <v>0</v>
      </c>
      <c r="K444" s="5"/>
      <c r="L444" s="5"/>
      <c r="M444" s="5"/>
    </row>
    <row r="445" spans="1:13" ht="23" customHeight="1">
      <c r="A445" s="5"/>
      <c r="B445" s="71"/>
      <c r="C445" s="71"/>
      <c r="D445" s="70"/>
      <c r="E445" s="70"/>
      <c r="F445" s="272"/>
      <c r="G445" s="273"/>
      <c r="H445" s="274"/>
      <c r="I445" s="193">
        <f t="shared" si="11"/>
        <v>0</v>
      </c>
      <c r="J445" s="221">
        <f t="shared" si="10"/>
        <v>0</v>
      </c>
      <c r="K445" s="5"/>
      <c r="L445" s="5"/>
      <c r="M445" s="5"/>
    </row>
    <row r="446" spans="1:13" ht="23" customHeight="1">
      <c r="A446" s="5"/>
      <c r="B446" s="71"/>
      <c r="C446" s="71"/>
      <c r="D446" s="70"/>
      <c r="E446" s="70"/>
      <c r="F446" s="272"/>
      <c r="G446" s="273"/>
      <c r="H446" s="274"/>
      <c r="I446" s="193">
        <f t="shared" si="11"/>
        <v>0</v>
      </c>
      <c r="J446" s="221">
        <f t="shared" si="10"/>
        <v>0</v>
      </c>
      <c r="K446" s="5"/>
      <c r="L446" s="5"/>
      <c r="M446" s="5"/>
    </row>
    <row r="447" spans="1:13" ht="23" customHeight="1">
      <c r="A447" s="5"/>
      <c r="B447" s="71"/>
      <c r="C447" s="71"/>
      <c r="D447" s="70"/>
      <c r="E447" s="70"/>
      <c r="F447" s="272"/>
      <c r="G447" s="273"/>
      <c r="H447" s="274"/>
      <c r="I447" s="193">
        <f t="shared" si="11"/>
        <v>0</v>
      </c>
      <c r="J447" s="221">
        <f t="shared" si="10"/>
        <v>0</v>
      </c>
      <c r="K447" s="5"/>
      <c r="L447" s="5"/>
      <c r="M447" s="5"/>
    </row>
    <row r="448" spans="1:13" ht="23" customHeight="1">
      <c r="A448" s="5"/>
      <c r="B448" s="71"/>
      <c r="C448" s="71"/>
      <c r="D448" s="70"/>
      <c r="E448" s="70"/>
      <c r="F448" s="272"/>
      <c r="G448" s="273"/>
      <c r="H448" s="274"/>
      <c r="I448" s="193">
        <f t="shared" si="11"/>
        <v>0</v>
      </c>
      <c r="J448" s="221">
        <f t="shared" si="10"/>
        <v>0</v>
      </c>
      <c r="K448" s="5"/>
      <c r="L448" s="5"/>
      <c r="M448" s="5"/>
    </row>
    <row r="449" spans="1:13" ht="23" customHeight="1">
      <c r="A449" s="5"/>
      <c r="B449" s="71"/>
      <c r="C449" s="71"/>
      <c r="D449" s="70"/>
      <c r="E449" s="70"/>
      <c r="F449" s="272"/>
      <c r="G449" s="273"/>
      <c r="H449" s="274"/>
      <c r="I449" s="193">
        <f t="shared" si="11"/>
        <v>0</v>
      </c>
      <c r="J449" s="221">
        <f t="shared" si="10"/>
        <v>0</v>
      </c>
      <c r="K449" s="5"/>
      <c r="L449" s="5"/>
      <c r="M449" s="5"/>
    </row>
    <row r="450" spans="1:13" ht="23" customHeight="1">
      <c r="A450" s="5"/>
      <c r="B450" s="71"/>
      <c r="C450" s="71"/>
      <c r="D450" s="70"/>
      <c r="E450" s="70"/>
      <c r="F450" s="272"/>
      <c r="G450" s="273"/>
      <c r="H450" s="274"/>
      <c r="I450" s="193">
        <f t="shared" si="11"/>
        <v>0</v>
      </c>
      <c r="J450" s="221">
        <f t="shared" si="10"/>
        <v>0</v>
      </c>
      <c r="K450" s="5"/>
      <c r="L450" s="5"/>
      <c r="M450" s="5"/>
    </row>
    <row r="451" spans="1:13" ht="23" customHeight="1">
      <c r="A451" s="5"/>
      <c r="B451" s="71"/>
      <c r="C451" s="71"/>
      <c r="D451" s="70"/>
      <c r="E451" s="70"/>
      <c r="F451" s="272"/>
      <c r="G451" s="273"/>
      <c r="H451" s="274"/>
      <c r="I451" s="193">
        <f t="shared" si="11"/>
        <v>0</v>
      </c>
      <c r="J451" s="221">
        <f t="shared" si="10"/>
        <v>0</v>
      </c>
      <c r="K451" s="5"/>
      <c r="L451" s="5"/>
      <c r="M451" s="5"/>
    </row>
    <row r="452" spans="1:13" ht="23" customHeight="1">
      <c r="A452" s="5"/>
      <c r="B452" s="71"/>
      <c r="C452" s="71"/>
      <c r="D452" s="70"/>
      <c r="E452" s="70"/>
      <c r="F452" s="272"/>
      <c r="G452" s="273"/>
      <c r="H452" s="274"/>
      <c r="I452" s="193">
        <f t="shared" si="11"/>
        <v>0</v>
      </c>
      <c r="J452" s="221">
        <f t="shared" si="10"/>
        <v>0</v>
      </c>
      <c r="K452" s="5"/>
      <c r="L452" s="5"/>
      <c r="M452" s="5"/>
    </row>
    <row r="453" spans="1:13" ht="23" customHeight="1">
      <c r="A453" s="5"/>
      <c r="B453" s="71"/>
      <c r="C453" s="71"/>
      <c r="D453" s="70"/>
      <c r="E453" s="70"/>
      <c r="F453" s="272"/>
      <c r="G453" s="273"/>
      <c r="H453" s="274"/>
      <c r="I453" s="193">
        <f t="shared" si="11"/>
        <v>0</v>
      </c>
      <c r="J453" s="221">
        <f t="shared" si="10"/>
        <v>0</v>
      </c>
      <c r="K453" s="5"/>
      <c r="L453" s="5"/>
      <c r="M453" s="5"/>
    </row>
    <row r="454" spans="1:13" ht="23" customHeight="1">
      <c r="A454" s="5"/>
      <c r="B454" s="71"/>
      <c r="C454" s="71"/>
      <c r="D454" s="70"/>
      <c r="E454" s="70"/>
      <c r="F454" s="272"/>
      <c r="G454" s="273"/>
      <c r="H454" s="274"/>
      <c r="I454" s="193">
        <f t="shared" si="11"/>
        <v>0</v>
      </c>
      <c r="J454" s="221">
        <f t="shared" si="10"/>
        <v>0</v>
      </c>
      <c r="K454" s="5"/>
      <c r="L454" s="5"/>
      <c r="M454" s="5"/>
    </row>
    <row r="455" spans="1:13" ht="23" customHeight="1">
      <c r="A455" s="5"/>
      <c r="B455" s="71"/>
      <c r="C455" s="71"/>
      <c r="D455" s="70"/>
      <c r="E455" s="70"/>
      <c r="F455" s="272"/>
      <c r="G455" s="273"/>
      <c r="H455" s="274"/>
      <c r="I455" s="193">
        <f t="shared" si="11"/>
        <v>0</v>
      </c>
      <c r="J455" s="221">
        <f t="shared" si="10"/>
        <v>0</v>
      </c>
      <c r="K455" s="5"/>
      <c r="L455" s="5"/>
      <c r="M455" s="5"/>
    </row>
    <row r="456" spans="1:13" ht="23" customHeight="1">
      <c r="A456" s="5"/>
      <c r="B456" s="71"/>
      <c r="C456" s="71"/>
      <c r="D456" s="70"/>
      <c r="E456" s="70"/>
      <c r="F456" s="272"/>
      <c r="G456" s="273"/>
      <c r="H456" s="274"/>
      <c r="I456" s="193">
        <f t="shared" si="11"/>
        <v>0</v>
      </c>
      <c r="J456" s="221">
        <f t="shared" si="10"/>
        <v>0</v>
      </c>
      <c r="K456" s="5"/>
      <c r="L456" s="5"/>
      <c r="M456" s="5"/>
    </row>
    <row r="457" spans="1:13" ht="23" customHeight="1">
      <c r="A457" s="5"/>
      <c r="B457" s="71"/>
      <c r="C457" s="71"/>
      <c r="D457" s="70"/>
      <c r="E457" s="70"/>
      <c r="F457" s="272"/>
      <c r="G457" s="273"/>
      <c r="H457" s="274"/>
      <c r="I457" s="193">
        <f t="shared" si="11"/>
        <v>0</v>
      </c>
      <c r="J457" s="221">
        <f t="shared" si="10"/>
        <v>0</v>
      </c>
      <c r="K457" s="5"/>
      <c r="L457" s="5"/>
      <c r="M457" s="5"/>
    </row>
    <row r="458" spans="1:13" ht="23" customHeight="1">
      <c r="A458" s="5"/>
      <c r="B458" s="71"/>
      <c r="C458" s="71"/>
      <c r="D458" s="70"/>
      <c r="E458" s="70"/>
      <c r="F458" s="272"/>
      <c r="G458" s="273"/>
      <c r="H458" s="274"/>
      <c r="I458" s="193">
        <f t="shared" si="11"/>
        <v>0</v>
      </c>
      <c r="J458" s="221">
        <f t="shared" si="10"/>
        <v>0</v>
      </c>
      <c r="K458" s="5"/>
      <c r="L458" s="5"/>
      <c r="M458" s="5"/>
    </row>
    <row r="459" spans="1:13" ht="23" customHeight="1">
      <c r="A459" s="5"/>
      <c r="B459" s="71"/>
      <c r="C459" s="71"/>
      <c r="D459" s="70"/>
      <c r="E459" s="70"/>
      <c r="F459" s="272"/>
      <c r="G459" s="273"/>
      <c r="H459" s="274"/>
      <c r="I459" s="193">
        <f t="shared" si="11"/>
        <v>0</v>
      </c>
      <c r="J459" s="221">
        <f t="shared" si="10"/>
        <v>0</v>
      </c>
      <c r="K459" s="5"/>
      <c r="L459" s="5"/>
      <c r="M459" s="5"/>
    </row>
    <row r="460" spans="1:13" ht="23" customHeight="1">
      <c r="A460" s="5"/>
      <c r="B460" s="71"/>
      <c r="C460" s="71"/>
      <c r="D460" s="70"/>
      <c r="E460" s="70"/>
      <c r="F460" s="272"/>
      <c r="G460" s="273"/>
      <c r="H460" s="274"/>
      <c r="I460" s="193">
        <f t="shared" si="11"/>
        <v>0</v>
      </c>
      <c r="J460" s="221">
        <f t="shared" si="10"/>
        <v>0</v>
      </c>
      <c r="K460" s="5"/>
      <c r="L460" s="5"/>
      <c r="M460" s="5"/>
    </row>
    <row r="461" spans="1:13" ht="23" customHeight="1">
      <c r="A461" s="5"/>
      <c r="B461" s="71"/>
      <c r="C461" s="71"/>
      <c r="D461" s="70"/>
      <c r="E461" s="70"/>
      <c r="F461" s="272"/>
      <c r="G461" s="273"/>
      <c r="H461" s="274"/>
      <c r="I461" s="193">
        <f t="shared" si="11"/>
        <v>0</v>
      </c>
      <c r="J461" s="221">
        <f t="shared" ref="J461:J511" si="12">IFERROR(F461*H461,"")</f>
        <v>0</v>
      </c>
      <c r="K461" s="5"/>
      <c r="L461" s="5"/>
      <c r="M461" s="5"/>
    </row>
    <row r="462" spans="1:13" ht="23" customHeight="1">
      <c r="A462" s="5"/>
      <c r="B462" s="71"/>
      <c r="C462" s="71"/>
      <c r="D462" s="70"/>
      <c r="E462" s="70"/>
      <c r="F462" s="272"/>
      <c r="G462" s="273"/>
      <c r="H462" s="274"/>
      <c r="I462" s="193">
        <f t="shared" si="11"/>
        <v>0</v>
      </c>
      <c r="J462" s="221">
        <f t="shared" si="12"/>
        <v>0</v>
      </c>
      <c r="K462" s="5"/>
      <c r="L462" s="5"/>
      <c r="M462" s="5"/>
    </row>
    <row r="463" spans="1:13" ht="23" customHeight="1">
      <c r="A463" s="5"/>
      <c r="B463" s="71"/>
      <c r="C463" s="71"/>
      <c r="D463" s="70"/>
      <c r="E463" s="70"/>
      <c r="F463" s="272"/>
      <c r="G463" s="273"/>
      <c r="H463" s="274"/>
      <c r="I463" s="193">
        <f t="shared" si="11"/>
        <v>0</v>
      </c>
      <c r="J463" s="221">
        <f t="shared" si="12"/>
        <v>0</v>
      </c>
      <c r="K463" s="5"/>
      <c r="L463" s="5"/>
      <c r="M463" s="5"/>
    </row>
    <row r="464" spans="1:13" ht="23" customHeight="1">
      <c r="A464" s="5"/>
      <c r="B464" s="71"/>
      <c r="C464" s="71"/>
      <c r="D464" s="70"/>
      <c r="E464" s="70"/>
      <c r="F464" s="272"/>
      <c r="G464" s="273"/>
      <c r="H464" s="274"/>
      <c r="I464" s="193">
        <f t="shared" si="11"/>
        <v>0</v>
      </c>
      <c r="J464" s="221">
        <f t="shared" si="12"/>
        <v>0</v>
      </c>
      <c r="K464" s="5"/>
      <c r="L464" s="5"/>
      <c r="M464" s="5"/>
    </row>
    <row r="465" spans="1:13" ht="23" customHeight="1">
      <c r="A465" s="5"/>
      <c r="B465" s="71"/>
      <c r="C465" s="71"/>
      <c r="D465" s="70"/>
      <c r="E465" s="70"/>
      <c r="F465" s="272"/>
      <c r="G465" s="273"/>
      <c r="H465" s="274"/>
      <c r="I465" s="193">
        <f t="shared" si="11"/>
        <v>0</v>
      </c>
      <c r="J465" s="221">
        <f t="shared" si="12"/>
        <v>0</v>
      </c>
      <c r="K465" s="5"/>
      <c r="L465" s="5"/>
      <c r="M465" s="5"/>
    </row>
    <row r="466" spans="1:13" ht="23" customHeight="1">
      <c r="A466" s="5"/>
      <c r="B466" s="71"/>
      <c r="C466" s="71"/>
      <c r="D466" s="70"/>
      <c r="E466" s="70"/>
      <c r="F466" s="272"/>
      <c r="G466" s="273"/>
      <c r="H466" s="274"/>
      <c r="I466" s="193">
        <f t="shared" si="11"/>
        <v>0</v>
      </c>
      <c r="J466" s="221">
        <f t="shared" si="12"/>
        <v>0</v>
      </c>
      <c r="K466" s="5"/>
      <c r="L466" s="5"/>
      <c r="M466" s="5"/>
    </row>
    <row r="467" spans="1:13" ht="23" customHeight="1">
      <c r="A467" s="5"/>
      <c r="B467" s="71"/>
      <c r="C467" s="71"/>
      <c r="D467" s="70"/>
      <c r="E467" s="70"/>
      <c r="F467" s="272"/>
      <c r="G467" s="273"/>
      <c r="H467" s="274"/>
      <c r="I467" s="193">
        <f t="shared" si="11"/>
        <v>0</v>
      </c>
      <c r="J467" s="221">
        <f t="shared" si="12"/>
        <v>0</v>
      </c>
      <c r="K467" s="5"/>
      <c r="L467" s="5"/>
      <c r="M467" s="5"/>
    </row>
    <row r="468" spans="1:13" ht="23" customHeight="1">
      <c r="A468" s="5"/>
      <c r="B468" s="71"/>
      <c r="C468" s="71"/>
      <c r="D468" s="70"/>
      <c r="E468" s="70"/>
      <c r="F468" s="272"/>
      <c r="G468" s="273"/>
      <c r="H468" s="274"/>
      <c r="I468" s="193">
        <f t="shared" si="11"/>
        <v>0</v>
      </c>
      <c r="J468" s="221">
        <f t="shared" si="12"/>
        <v>0</v>
      </c>
      <c r="K468" s="5"/>
      <c r="L468" s="5"/>
      <c r="M468" s="5"/>
    </row>
    <row r="469" spans="1:13" ht="23" customHeight="1">
      <c r="A469" s="5"/>
      <c r="B469" s="71"/>
      <c r="C469" s="71"/>
      <c r="D469" s="70"/>
      <c r="E469" s="70"/>
      <c r="F469" s="272"/>
      <c r="G469" s="273"/>
      <c r="H469" s="274"/>
      <c r="I469" s="193">
        <f t="shared" si="11"/>
        <v>0</v>
      </c>
      <c r="J469" s="221">
        <f t="shared" si="12"/>
        <v>0</v>
      </c>
      <c r="K469" s="5"/>
      <c r="L469" s="5"/>
      <c r="M469" s="5"/>
    </row>
    <row r="470" spans="1:13" ht="23" customHeight="1">
      <c r="A470" s="5"/>
      <c r="B470" s="71"/>
      <c r="C470" s="71"/>
      <c r="D470" s="70"/>
      <c r="E470" s="70"/>
      <c r="F470" s="272"/>
      <c r="G470" s="273"/>
      <c r="H470" s="274"/>
      <c r="I470" s="193">
        <f t="shared" si="11"/>
        <v>0</v>
      </c>
      <c r="J470" s="221">
        <f t="shared" si="12"/>
        <v>0</v>
      </c>
      <c r="K470" s="5"/>
      <c r="L470" s="5"/>
      <c r="M470" s="5"/>
    </row>
    <row r="471" spans="1:13" ht="23" customHeight="1">
      <c r="A471" s="5"/>
      <c r="B471" s="71"/>
      <c r="C471" s="71"/>
      <c r="D471" s="70"/>
      <c r="E471" s="70"/>
      <c r="F471" s="272"/>
      <c r="G471" s="273"/>
      <c r="H471" s="274"/>
      <c r="I471" s="193">
        <f t="shared" si="11"/>
        <v>0</v>
      </c>
      <c r="J471" s="221">
        <f t="shared" si="12"/>
        <v>0</v>
      </c>
      <c r="K471" s="5"/>
      <c r="L471" s="5"/>
      <c r="M471" s="5"/>
    </row>
    <row r="472" spans="1:13" ht="23" customHeight="1">
      <c r="A472" s="5"/>
      <c r="B472" s="71"/>
      <c r="C472" s="71"/>
      <c r="D472" s="70"/>
      <c r="E472" s="70"/>
      <c r="F472" s="272"/>
      <c r="G472" s="273"/>
      <c r="H472" s="274"/>
      <c r="I472" s="193">
        <f t="shared" si="11"/>
        <v>0</v>
      </c>
      <c r="J472" s="221">
        <f t="shared" si="12"/>
        <v>0</v>
      </c>
      <c r="K472" s="5"/>
      <c r="L472" s="5"/>
      <c r="M472" s="5"/>
    </row>
    <row r="473" spans="1:13" ht="23" customHeight="1">
      <c r="A473" s="5"/>
      <c r="B473" s="71"/>
      <c r="C473" s="71"/>
      <c r="D473" s="70"/>
      <c r="E473" s="70"/>
      <c r="F473" s="272"/>
      <c r="G473" s="273"/>
      <c r="H473" s="274"/>
      <c r="I473" s="193">
        <f t="shared" si="11"/>
        <v>0</v>
      </c>
      <c r="J473" s="221">
        <f t="shared" si="12"/>
        <v>0</v>
      </c>
      <c r="K473" s="5"/>
      <c r="L473" s="5"/>
      <c r="M473" s="5"/>
    </row>
    <row r="474" spans="1:13" ht="23" customHeight="1">
      <c r="A474" s="5"/>
      <c r="B474" s="71"/>
      <c r="C474" s="71"/>
      <c r="D474" s="70"/>
      <c r="E474" s="70"/>
      <c r="F474" s="272"/>
      <c r="G474" s="273"/>
      <c r="H474" s="274"/>
      <c r="I474" s="193">
        <f t="shared" si="11"/>
        <v>0</v>
      </c>
      <c r="J474" s="221">
        <f t="shared" si="12"/>
        <v>0</v>
      </c>
      <c r="K474" s="5"/>
      <c r="L474" s="5"/>
      <c r="M474" s="5"/>
    </row>
    <row r="475" spans="1:13" ht="23" customHeight="1">
      <c r="A475" s="5"/>
      <c r="B475" s="71"/>
      <c r="C475" s="71"/>
      <c r="D475" s="70"/>
      <c r="E475" s="70"/>
      <c r="F475" s="272"/>
      <c r="G475" s="273"/>
      <c r="H475" s="274"/>
      <c r="I475" s="193">
        <f t="shared" si="11"/>
        <v>0</v>
      </c>
      <c r="J475" s="221">
        <f t="shared" si="12"/>
        <v>0</v>
      </c>
      <c r="K475" s="5"/>
      <c r="L475" s="5"/>
      <c r="M475" s="5"/>
    </row>
    <row r="476" spans="1:13" ht="23" customHeight="1">
      <c r="A476" s="5"/>
      <c r="B476" s="71"/>
      <c r="C476" s="71"/>
      <c r="D476" s="70"/>
      <c r="E476" s="70"/>
      <c r="F476" s="272"/>
      <c r="G476" s="273"/>
      <c r="H476" s="274"/>
      <c r="I476" s="193">
        <f t="shared" si="11"/>
        <v>0</v>
      </c>
      <c r="J476" s="221">
        <f t="shared" si="12"/>
        <v>0</v>
      </c>
      <c r="K476" s="5"/>
      <c r="L476" s="5"/>
      <c r="M476" s="5"/>
    </row>
    <row r="477" spans="1:13" ht="23" customHeight="1">
      <c r="A477" s="5"/>
      <c r="B477" s="71"/>
      <c r="C477" s="71"/>
      <c r="D477" s="70"/>
      <c r="E477" s="70"/>
      <c r="F477" s="272"/>
      <c r="G477" s="273"/>
      <c r="H477" s="274"/>
      <c r="I477" s="193">
        <f t="shared" si="11"/>
        <v>0</v>
      </c>
      <c r="J477" s="221">
        <f t="shared" si="12"/>
        <v>0</v>
      </c>
      <c r="K477" s="5"/>
      <c r="L477" s="5"/>
      <c r="M477" s="5"/>
    </row>
    <row r="478" spans="1:13" ht="23" customHeight="1">
      <c r="A478" s="5"/>
      <c r="B478" s="71"/>
      <c r="C478" s="71"/>
      <c r="D478" s="70"/>
      <c r="E478" s="70"/>
      <c r="F478" s="272"/>
      <c r="G478" s="273"/>
      <c r="H478" s="274"/>
      <c r="I478" s="193">
        <f t="shared" si="11"/>
        <v>0</v>
      </c>
      <c r="J478" s="221">
        <f t="shared" si="12"/>
        <v>0</v>
      </c>
      <c r="K478" s="5"/>
      <c r="L478" s="5"/>
      <c r="M478" s="5"/>
    </row>
    <row r="479" spans="1:13" ht="23" customHeight="1">
      <c r="A479" s="5"/>
      <c r="B479" s="71"/>
      <c r="C479" s="71"/>
      <c r="D479" s="70"/>
      <c r="E479" s="70"/>
      <c r="F479" s="272"/>
      <c r="G479" s="273"/>
      <c r="H479" s="274"/>
      <c r="I479" s="193">
        <f t="shared" si="11"/>
        <v>0</v>
      </c>
      <c r="J479" s="221">
        <f t="shared" si="12"/>
        <v>0</v>
      </c>
      <c r="K479" s="5"/>
      <c r="L479" s="5"/>
      <c r="M479" s="5"/>
    </row>
    <row r="480" spans="1:13" ht="23" customHeight="1">
      <c r="A480" s="5"/>
      <c r="B480" s="71"/>
      <c r="C480" s="71"/>
      <c r="D480" s="70"/>
      <c r="E480" s="70"/>
      <c r="F480" s="272"/>
      <c r="G480" s="273"/>
      <c r="H480" s="274"/>
      <c r="I480" s="193">
        <f t="shared" si="11"/>
        <v>0</v>
      </c>
      <c r="J480" s="221">
        <f t="shared" si="12"/>
        <v>0</v>
      </c>
      <c r="K480" s="5"/>
      <c r="L480" s="5"/>
      <c r="M480" s="5"/>
    </row>
    <row r="481" spans="1:13" ht="23" customHeight="1">
      <c r="A481" s="5"/>
      <c r="B481" s="71"/>
      <c r="C481" s="71"/>
      <c r="D481" s="70"/>
      <c r="E481" s="70"/>
      <c r="F481" s="272"/>
      <c r="G481" s="273"/>
      <c r="H481" s="274"/>
      <c r="I481" s="193">
        <f t="shared" si="11"/>
        <v>0</v>
      </c>
      <c r="J481" s="221">
        <f t="shared" si="12"/>
        <v>0</v>
      </c>
      <c r="K481" s="5"/>
      <c r="L481" s="5"/>
      <c r="M481" s="5"/>
    </row>
    <row r="482" spans="1:13" ht="23" customHeight="1">
      <c r="A482" s="5"/>
      <c r="B482" s="71"/>
      <c r="C482" s="71"/>
      <c r="D482" s="70"/>
      <c r="E482" s="70"/>
      <c r="F482" s="272"/>
      <c r="G482" s="273"/>
      <c r="H482" s="274"/>
      <c r="I482" s="193">
        <f t="shared" si="11"/>
        <v>0</v>
      </c>
      <c r="J482" s="221">
        <f t="shared" si="12"/>
        <v>0</v>
      </c>
      <c r="K482" s="5"/>
      <c r="L482" s="5"/>
      <c r="M482" s="5"/>
    </row>
    <row r="483" spans="1:13" ht="23" customHeight="1">
      <c r="A483" s="5"/>
      <c r="B483" s="71"/>
      <c r="C483" s="71"/>
      <c r="D483" s="70"/>
      <c r="E483" s="70"/>
      <c r="F483" s="272"/>
      <c r="G483" s="273"/>
      <c r="H483" s="274"/>
      <c r="I483" s="193">
        <f t="shared" si="11"/>
        <v>0</v>
      </c>
      <c r="J483" s="221">
        <f t="shared" si="12"/>
        <v>0</v>
      </c>
      <c r="K483" s="5"/>
      <c r="L483" s="5"/>
      <c r="M483" s="5"/>
    </row>
    <row r="484" spans="1:13" ht="23" customHeight="1">
      <c r="A484" s="5"/>
      <c r="B484" s="71"/>
      <c r="C484" s="71"/>
      <c r="D484" s="70"/>
      <c r="E484" s="70"/>
      <c r="F484" s="272"/>
      <c r="G484" s="273"/>
      <c r="H484" s="274"/>
      <c r="I484" s="193">
        <f t="shared" si="11"/>
        <v>0</v>
      </c>
      <c r="J484" s="221">
        <f t="shared" si="12"/>
        <v>0</v>
      </c>
      <c r="K484" s="5"/>
      <c r="L484" s="5"/>
      <c r="M484" s="5"/>
    </row>
    <row r="485" spans="1:13" ht="23" customHeight="1">
      <c r="A485" s="5"/>
      <c r="B485" s="71"/>
      <c r="C485" s="71"/>
      <c r="D485" s="70"/>
      <c r="E485" s="70"/>
      <c r="F485" s="272"/>
      <c r="G485" s="273"/>
      <c r="H485" s="274"/>
      <c r="I485" s="193">
        <f t="shared" si="11"/>
        <v>0</v>
      </c>
      <c r="J485" s="221">
        <f t="shared" si="12"/>
        <v>0</v>
      </c>
      <c r="K485" s="5"/>
      <c r="L485" s="5"/>
      <c r="M485" s="5"/>
    </row>
    <row r="486" spans="1:13" ht="23" customHeight="1">
      <c r="A486" s="5"/>
      <c r="B486" s="71"/>
      <c r="C486" s="71"/>
      <c r="D486" s="70"/>
      <c r="E486" s="70"/>
      <c r="F486" s="272"/>
      <c r="G486" s="273"/>
      <c r="H486" s="274"/>
      <c r="I486" s="193">
        <f t="shared" si="11"/>
        <v>0</v>
      </c>
      <c r="J486" s="221">
        <f t="shared" si="12"/>
        <v>0</v>
      </c>
      <c r="K486" s="5"/>
      <c r="L486" s="5"/>
      <c r="M486" s="5"/>
    </row>
    <row r="487" spans="1:13" ht="23" customHeight="1">
      <c r="A487" s="5"/>
      <c r="B487" s="71"/>
      <c r="C487" s="71"/>
      <c r="D487" s="70"/>
      <c r="E487" s="70"/>
      <c r="F487" s="272"/>
      <c r="G487" s="273"/>
      <c r="H487" s="274"/>
      <c r="I487" s="193">
        <f t="shared" si="11"/>
        <v>0</v>
      </c>
      <c r="J487" s="221">
        <f t="shared" si="12"/>
        <v>0</v>
      </c>
      <c r="K487" s="5"/>
      <c r="L487" s="5"/>
      <c r="M487" s="5"/>
    </row>
    <row r="488" spans="1:13" ht="23" customHeight="1">
      <c r="A488" s="5"/>
      <c r="B488" s="71"/>
      <c r="C488" s="71"/>
      <c r="D488" s="70"/>
      <c r="E488" s="70"/>
      <c r="F488" s="272"/>
      <c r="G488" s="273"/>
      <c r="H488" s="274"/>
      <c r="I488" s="193">
        <f t="shared" si="11"/>
        <v>0</v>
      </c>
      <c r="J488" s="221">
        <f t="shared" si="12"/>
        <v>0</v>
      </c>
      <c r="K488" s="5"/>
      <c r="L488" s="5"/>
      <c r="M488" s="5"/>
    </row>
    <row r="489" spans="1:13" ht="23" customHeight="1">
      <c r="A489" s="5"/>
      <c r="B489" s="71"/>
      <c r="C489" s="71"/>
      <c r="D489" s="70"/>
      <c r="E489" s="70"/>
      <c r="F489" s="272"/>
      <c r="G489" s="273"/>
      <c r="H489" s="274"/>
      <c r="I489" s="193">
        <f t="shared" si="11"/>
        <v>0</v>
      </c>
      <c r="J489" s="221">
        <f t="shared" si="12"/>
        <v>0</v>
      </c>
      <c r="K489" s="5"/>
      <c r="L489" s="5"/>
      <c r="M489" s="5"/>
    </row>
    <row r="490" spans="1:13" ht="23" customHeight="1">
      <c r="A490" s="5"/>
      <c r="B490" s="71"/>
      <c r="C490" s="71"/>
      <c r="D490" s="70"/>
      <c r="E490" s="70"/>
      <c r="F490" s="272"/>
      <c r="G490" s="273"/>
      <c r="H490" s="274"/>
      <c r="I490" s="193">
        <f t="shared" si="11"/>
        <v>0</v>
      </c>
      <c r="J490" s="221">
        <f t="shared" si="12"/>
        <v>0</v>
      </c>
      <c r="K490" s="5"/>
      <c r="L490" s="5"/>
      <c r="M490" s="5"/>
    </row>
    <row r="491" spans="1:13" ht="23" customHeight="1">
      <c r="A491" s="5"/>
      <c r="B491" s="71"/>
      <c r="C491" s="71"/>
      <c r="D491" s="70"/>
      <c r="E491" s="70"/>
      <c r="F491" s="272"/>
      <c r="G491" s="273"/>
      <c r="H491" s="274"/>
      <c r="I491" s="193">
        <f t="shared" si="11"/>
        <v>0</v>
      </c>
      <c r="J491" s="221">
        <f t="shared" si="12"/>
        <v>0</v>
      </c>
      <c r="K491" s="5"/>
      <c r="L491" s="5"/>
      <c r="M491" s="5"/>
    </row>
    <row r="492" spans="1:13" ht="23" customHeight="1">
      <c r="A492" s="5"/>
      <c r="B492" s="71"/>
      <c r="C492" s="71"/>
      <c r="D492" s="70"/>
      <c r="E492" s="70"/>
      <c r="F492" s="272"/>
      <c r="G492" s="273"/>
      <c r="H492" s="274"/>
      <c r="I492" s="193">
        <f t="shared" si="11"/>
        <v>0</v>
      </c>
      <c r="J492" s="221">
        <f t="shared" si="12"/>
        <v>0</v>
      </c>
      <c r="K492" s="5"/>
      <c r="L492" s="5"/>
      <c r="M492" s="5"/>
    </row>
    <row r="493" spans="1:13" ht="23" customHeight="1">
      <c r="A493" s="5"/>
      <c r="B493" s="71"/>
      <c r="C493" s="71"/>
      <c r="D493" s="70"/>
      <c r="E493" s="70"/>
      <c r="F493" s="272"/>
      <c r="G493" s="273"/>
      <c r="H493" s="274"/>
      <c r="I493" s="193">
        <f t="shared" si="11"/>
        <v>0</v>
      </c>
      <c r="J493" s="221">
        <f t="shared" si="12"/>
        <v>0</v>
      </c>
      <c r="K493" s="5"/>
      <c r="L493" s="5"/>
      <c r="M493" s="5"/>
    </row>
    <row r="494" spans="1:13" ht="23" customHeight="1">
      <c r="A494" s="5"/>
      <c r="B494" s="71"/>
      <c r="C494" s="71"/>
      <c r="D494" s="70"/>
      <c r="E494" s="70"/>
      <c r="F494" s="272"/>
      <c r="G494" s="273"/>
      <c r="H494" s="274"/>
      <c r="I494" s="193">
        <f t="shared" si="11"/>
        <v>0</v>
      </c>
      <c r="J494" s="221">
        <f t="shared" si="12"/>
        <v>0</v>
      </c>
      <c r="K494" s="5"/>
      <c r="L494" s="5"/>
      <c r="M494" s="5"/>
    </row>
    <row r="495" spans="1:13" ht="23" customHeight="1">
      <c r="A495" s="5"/>
      <c r="B495" s="71"/>
      <c r="C495" s="71"/>
      <c r="D495" s="70"/>
      <c r="E495" s="70"/>
      <c r="F495" s="272"/>
      <c r="G495" s="273"/>
      <c r="H495" s="274"/>
      <c r="I495" s="193">
        <f t="shared" si="11"/>
        <v>0</v>
      </c>
      <c r="J495" s="221">
        <f t="shared" si="12"/>
        <v>0</v>
      </c>
      <c r="K495" s="5"/>
      <c r="L495" s="5"/>
      <c r="M495" s="5"/>
    </row>
    <row r="496" spans="1:13" ht="23" customHeight="1">
      <c r="A496" s="5"/>
      <c r="B496" s="71"/>
      <c r="C496" s="71"/>
      <c r="D496" s="70"/>
      <c r="E496" s="70"/>
      <c r="F496" s="272"/>
      <c r="G496" s="273"/>
      <c r="H496" s="274"/>
      <c r="I496" s="193">
        <f t="shared" si="11"/>
        <v>0</v>
      </c>
      <c r="J496" s="221">
        <f t="shared" si="12"/>
        <v>0</v>
      </c>
      <c r="K496" s="5"/>
      <c r="L496" s="5"/>
      <c r="M496" s="5"/>
    </row>
    <row r="497" spans="1:13" ht="23" customHeight="1">
      <c r="A497" s="5"/>
      <c r="B497" s="71"/>
      <c r="C497" s="71"/>
      <c r="D497" s="70"/>
      <c r="E497" s="70"/>
      <c r="F497" s="272"/>
      <c r="G497" s="273"/>
      <c r="H497" s="274"/>
      <c r="I497" s="193">
        <f t="shared" si="11"/>
        <v>0</v>
      </c>
      <c r="J497" s="221">
        <f t="shared" si="12"/>
        <v>0</v>
      </c>
      <c r="K497" s="5"/>
      <c r="L497" s="5"/>
      <c r="M497" s="5"/>
    </row>
    <row r="498" spans="1:13" ht="23" customHeight="1">
      <c r="A498" s="5"/>
      <c r="B498" s="71"/>
      <c r="C498" s="71"/>
      <c r="D498" s="70"/>
      <c r="E498" s="70"/>
      <c r="F498" s="272"/>
      <c r="G498" s="273"/>
      <c r="H498" s="274"/>
      <c r="I498" s="193">
        <f t="shared" si="11"/>
        <v>0</v>
      </c>
      <c r="J498" s="221">
        <f t="shared" si="12"/>
        <v>0</v>
      </c>
      <c r="K498" s="5"/>
      <c r="L498" s="5"/>
      <c r="M498" s="5"/>
    </row>
    <row r="499" spans="1:13" ht="23" customHeight="1">
      <c r="A499" s="5"/>
      <c r="B499" s="71"/>
      <c r="C499" s="71"/>
      <c r="D499" s="70"/>
      <c r="E499" s="70"/>
      <c r="F499" s="272"/>
      <c r="G499" s="273"/>
      <c r="H499" s="274"/>
      <c r="I499" s="193">
        <f t="shared" si="11"/>
        <v>0</v>
      </c>
      <c r="J499" s="221">
        <f t="shared" si="12"/>
        <v>0</v>
      </c>
      <c r="K499" s="5"/>
      <c r="L499" s="5"/>
      <c r="M499" s="5"/>
    </row>
    <row r="500" spans="1:13" ht="23" customHeight="1">
      <c r="A500" s="5"/>
      <c r="B500" s="71"/>
      <c r="C500" s="71"/>
      <c r="D500" s="70"/>
      <c r="E500" s="70"/>
      <c r="F500" s="272"/>
      <c r="G500" s="273"/>
      <c r="H500" s="274"/>
      <c r="I500" s="193">
        <f t="shared" si="11"/>
        <v>0</v>
      </c>
      <c r="J500" s="221">
        <f t="shared" si="12"/>
        <v>0</v>
      </c>
      <c r="K500" s="5"/>
      <c r="L500" s="5"/>
      <c r="M500" s="5"/>
    </row>
    <row r="501" spans="1:13" ht="23" customHeight="1">
      <c r="A501" s="5"/>
      <c r="B501" s="71"/>
      <c r="C501" s="71"/>
      <c r="D501" s="70"/>
      <c r="E501" s="70"/>
      <c r="F501" s="272"/>
      <c r="G501" s="273"/>
      <c r="H501" s="274"/>
      <c r="I501" s="193">
        <f t="shared" si="11"/>
        <v>0</v>
      </c>
      <c r="J501" s="221">
        <f t="shared" si="12"/>
        <v>0</v>
      </c>
      <c r="K501" s="5"/>
      <c r="L501" s="5"/>
      <c r="M501" s="5"/>
    </row>
    <row r="502" spans="1:13" ht="23" customHeight="1">
      <c r="A502" s="5"/>
      <c r="B502" s="71"/>
      <c r="C502" s="71"/>
      <c r="D502" s="70"/>
      <c r="E502" s="70"/>
      <c r="F502" s="272"/>
      <c r="G502" s="273"/>
      <c r="H502" s="274"/>
      <c r="I502" s="193">
        <f t="shared" si="11"/>
        <v>0</v>
      </c>
      <c r="J502" s="221">
        <f t="shared" si="12"/>
        <v>0</v>
      </c>
      <c r="K502" s="5"/>
      <c r="L502" s="5"/>
      <c r="M502" s="5"/>
    </row>
    <row r="503" spans="1:13" ht="23" customHeight="1">
      <c r="A503" s="5"/>
      <c r="B503" s="71"/>
      <c r="C503" s="71"/>
      <c r="D503" s="70"/>
      <c r="E503" s="70"/>
      <c r="F503" s="272"/>
      <c r="G503" s="273"/>
      <c r="H503" s="274"/>
      <c r="I503" s="193">
        <f t="shared" si="11"/>
        <v>0</v>
      </c>
      <c r="J503" s="221">
        <f t="shared" si="12"/>
        <v>0</v>
      </c>
      <c r="K503" s="5"/>
      <c r="L503" s="5"/>
      <c r="M503" s="5"/>
    </row>
    <row r="504" spans="1:13" ht="23" customHeight="1">
      <c r="A504" s="5"/>
      <c r="B504" s="71"/>
      <c r="C504" s="71"/>
      <c r="D504" s="70"/>
      <c r="E504" s="70"/>
      <c r="F504" s="272"/>
      <c r="G504" s="273"/>
      <c r="H504" s="274"/>
      <c r="I504" s="193">
        <f t="shared" si="11"/>
        <v>0</v>
      </c>
      <c r="J504" s="221">
        <f t="shared" si="12"/>
        <v>0</v>
      </c>
      <c r="K504" s="5"/>
      <c r="L504" s="5"/>
      <c r="M504" s="5"/>
    </row>
    <row r="505" spans="1:13" ht="23" customHeight="1">
      <c r="A505" s="5"/>
      <c r="B505" s="71"/>
      <c r="C505" s="71"/>
      <c r="D505" s="70"/>
      <c r="E505" s="70"/>
      <c r="F505" s="272"/>
      <c r="G505" s="273"/>
      <c r="H505" s="274"/>
      <c r="I505" s="193">
        <f t="shared" ref="I505:I511" si="13">IFERROR(F505*G505*H505,"-")</f>
        <v>0</v>
      </c>
      <c r="J505" s="221">
        <f t="shared" si="12"/>
        <v>0</v>
      </c>
      <c r="K505" s="5"/>
      <c r="L505" s="5"/>
      <c r="M505" s="5"/>
    </row>
    <row r="506" spans="1:13" ht="23" customHeight="1">
      <c r="A506" s="5"/>
      <c r="B506" s="71"/>
      <c r="C506" s="71"/>
      <c r="D506" s="70"/>
      <c r="E506" s="70"/>
      <c r="F506" s="272"/>
      <c r="G506" s="273"/>
      <c r="H506" s="274"/>
      <c r="I506" s="193">
        <f t="shared" si="13"/>
        <v>0</v>
      </c>
      <c r="J506" s="221">
        <f t="shared" si="12"/>
        <v>0</v>
      </c>
      <c r="K506" s="5"/>
      <c r="L506" s="5"/>
      <c r="M506" s="5"/>
    </row>
    <row r="507" spans="1:13" ht="23" customHeight="1">
      <c r="A507" s="5"/>
      <c r="B507" s="71"/>
      <c r="C507" s="71"/>
      <c r="D507" s="70"/>
      <c r="E507" s="70"/>
      <c r="F507" s="272"/>
      <c r="G507" s="273"/>
      <c r="H507" s="274"/>
      <c r="I507" s="193">
        <f t="shared" si="13"/>
        <v>0</v>
      </c>
      <c r="J507" s="221">
        <f t="shared" si="12"/>
        <v>0</v>
      </c>
      <c r="K507" s="5"/>
      <c r="L507" s="5"/>
      <c r="M507" s="5"/>
    </row>
    <row r="508" spans="1:13" ht="23" customHeight="1">
      <c r="A508" s="5"/>
      <c r="B508" s="71"/>
      <c r="C508" s="71"/>
      <c r="D508" s="70"/>
      <c r="E508" s="70"/>
      <c r="F508" s="272"/>
      <c r="G508" s="273"/>
      <c r="H508" s="274"/>
      <c r="I508" s="193">
        <f t="shared" si="13"/>
        <v>0</v>
      </c>
      <c r="J508" s="221">
        <f t="shared" si="12"/>
        <v>0</v>
      </c>
      <c r="K508" s="5"/>
      <c r="L508" s="5"/>
      <c r="M508" s="5"/>
    </row>
    <row r="509" spans="1:13" ht="23" customHeight="1">
      <c r="A509" s="5"/>
      <c r="B509" s="71"/>
      <c r="C509" s="71"/>
      <c r="D509" s="70"/>
      <c r="E509" s="70"/>
      <c r="F509" s="272"/>
      <c r="G509" s="273"/>
      <c r="H509" s="274"/>
      <c r="I509" s="193">
        <f t="shared" si="13"/>
        <v>0</v>
      </c>
      <c r="J509" s="221">
        <f t="shared" si="12"/>
        <v>0</v>
      </c>
      <c r="K509" s="5"/>
      <c r="L509" s="5"/>
      <c r="M509" s="5"/>
    </row>
    <row r="510" spans="1:13" ht="23" customHeight="1">
      <c r="A510" s="5"/>
      <c r="B510" s="71"/>
      <c r="C510" s="71"/>
      <c r="D510" s="70"/>
      <c r="E510" s="70"/>
      <c r="F510" s="272"/>
      <c r="G510" s="273"/>
      <c r="H510" s="274"/>
      <c r="I510" s="193">
        <f t="shared" si="13"/>
        <v>0</v>
      </c>
      <c r="J510" s="221">
        <f t="shared" si="12"/>
        <v>0</v>
      </c>
      <c r="K510" s="5"/>
      <c r="L510" s="5"/>
      <c r="M510" s="5"/>
    </row>
    <row r="511" spans="1:13" ht="23" customHeight="1">
      <c r="A511" s="5"/>
      <c r="B511" s="71"/>
      <c r="C511" s="71"/>
      <c r="D511" s="70"/>
      <c r="E511" s="70"/>
      <c r="F511" s="272"/>
      <c r="G511" s="273"/>
      <c r="H511" s="274"/>
      <c r="I511" s="193">
        <f t="shared" si="13"/>
        <v>0</v>
      </c>
      <c r="J511" s="221">
        <f t="shared" si="12"/>
        <v>0</v>
      </c>
      <c r="K511" s="5"/>
      <c r="L511" s="5"/>
      <c r="M511" s="5"/>
    </row>
    <row r="512" spans="1:13">
      <c r="A512" s="5"/>
      <c r="B512" s="29"/>
      <c r="C512" s="29"/>
      <c r="D512" s="29"/>
      <c r="E512" s="5"/>
      <c r="F512" s="5"/>
      <c r="G512" s="5"/>
      <c r="H512" s="5"/>
      <c r="I512" s="5"/>
      <c r="J512" s="5"/>
      <c r="K512" s="5"/>
    </row>
  </sheetData>
  <autoFilter ref="B10:C11" xr:uid="{95E81F42-9648-F04C-A63C-3331FB64AAEF}"/>
  <mergeCells count="5">
    <mergeCell ref="B10:B11"/>
    <mergeCell ref="D10:D11"/>
    <mergeCell ref="E10:E11"/>
    <mergeCell ref="C10:C11"/>
    <mergeCell ref="J10:J11"/>
  </mergeCells>
  <phoneticPr fontId="1"/>
  <pageMargins left="0.7" right="0.7" top="0.75" bottom="0.75" header="0.3" footer="0.3"/>
  <pageSetup paperSize="9" scale="6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D17CF05-8F90-E947-AEB8-E2075A8A3FDA}">
          <x14:formula1>
            <xm:f>【記入方法・例】④共同活動!$B$4:$B$17</xm:f>
          </x14:formula1>
          <xm:sqref>B12:B511</xm:sqref>
        </x14:dataValidation>
        <x14:dataValidation type="list" allowBlank="1" showInputMessage="1" showErrorMessage="1" xr:uid="{ED54FFCF-2CE7-A04E-B2DA-87B4C19A3DCF}">
          <x14:formula1>
            <xm:f>③組織役員!$E$8:$E$133</xm:f>
          </x14:formula1>
          <xm:sqref>C12:C511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5A4D948C8BF44AA8854624DBA2BEFD" ma:contentTypeVersion="15" ma:contentTypeDescription="新しいドキュメントを作成します。" ma:contentTypeScope="" ma:versionID="7e974d4fde78d48534d0cf723728b48c">
  <xsd:schema xmlns:xsd="http://www.w3.org/2001/XMLSchema" xmlns:xs="http://www.w3.org/2001/XMLSchema" xmlns:p="http://schemas.microsoft.com/office/2006/metadata/properties" xmlns:ns2="35828f8d-cb86-4718-b02e-2a95ce3b71ed" xmlns:ns3="487b3c0d-3c2a-4a6b-8731-2f6bf201854b" targetNamespace="http://schemas.microsoft.com/office/2006/metadata/properties" ma:root="true" ma:fieldsID="a14b9454be65db38a4102679d0fa1fc1" ns2:_="" ns3:_="">
    <xsd:import namespace="35828f8d-cb86-4718-b02e-2a95ce3b71ed"/>
    <xsd:import namespace="487b3c0d-3c2a-4a6b-8731-2f6bf20185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28f8d-cb86-4718-b02e-2a95ce3b71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2d4320cc-b1c6-427b-9846-65bd8e22e91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7b3c0d-3c2a-4a6b-8731-2f6bf201854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528964ef-724e-41e3-95e3-2c3ceb07a240}" ma:internalName="TaxCatchAll" ma:showField="CatchAllData" ma:web="487b3c0d-3c2a-4a6b-8731-2f6bf20185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5828f8d-cb86-4718-b02e-2a95ce3b71ed">
      <Terms xmlns="http://schemas.microsoft.com/office/infopath/2007/PartnerControls"/>
    </lcf76f155ced4ddcb4097134ff3c332f>
    <TaxCatchAll xmlns="487b3c0d-3c2a-4a6b-8731-2f6bf20185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E74B0-EF57-4BF7-B3A9-0ABB2CB86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828f8d-cb86-4718-b02e-2a95ce3b71ed"/>
    <ds:schemaRef ds:uri="487b3c0d-3c2a-4a6b-8731-2f6bf2018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4E454F-B53A-4571-A462-6B1089CC569E}">
  <ds:schemaRefs>
    <ds:schemaRef ds:uri="http://schemas.microsoft.com/office/2006/metadata/properties"/>
    <ds:schemaRef ds:uri="http://purl.org/dc/elements/1.1/"/>
    <ds:schemaRef ds:uri="http://purl.org/dc/dcmitype/"/>
    <ds:schemaRef ds:uri="35828f8d-cb86-4718-b02e-2a95ce3b71ed"/>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487b3c0d-3c2a-4a6b-8731-2f6bf201854b"/>
  </ds:schemaRefs>
</ds:datastoreItem>
</file>

<file path=customXml/itemProps3.xml><?xml version="1.0" encoding="utf-8"?>
<ds:datastoreItem xmlns:ds="http://schemas.openxmlformats.org/officeDocument/2006/customXml" ds:itemID="{A5B588FE-33B9-470E-BE26-6D3FE6060D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使い方・注意点</vt:lpstr>
      <vt:lpstr>【記入方法・例】①ひと</vt:lpstr>
      <vt:lpstr>①ひと</vt:lpstr>
      <vt:lpstr>【記入方法・例】②地理歴史・施設</vt:lpstr>
      <vt:lpstr>②地理歴史・施設</vt:lpstr>
      <vt:lpstr>【記入方法・例】③組織役員</vt:lpstr>
      <vt:lpstr>③組織役員</vt:lpstr>
      <vt:lpstr>【記入方法・例】④共同活動</vt:lpstr>
      <vt:lpstr>④共同活動</vt:lpstr>
      <vt:lpstr>【記入方法・例】⑤その他</vt:lpstr>
      <vt:lpstr>⑤その他</vt:lpstr>
      <vt:lpstr>【記入方法・例】概要版1</vt:lpstr>
      <vt:lpstr>概要版1</vt:lpstr>
      <vt:lpstr>概要版2</vt:lpstr>
      <vt:lpstr>集落マップ</vt:lpstr>
      <vt:lpstr>【記入方法・例】①ひと!Print_Area</vt:lpstr>
      <vt:lpstr>【記入方法・例】②地理歴史・施設!Print_Area</vt:lpstr>
      <vt:lpstr>【記入方法・例】③組織役員!Print_Area</vt:lpstr>
      <vt:lpstr>【記入方法・例】④共同活動!Print_Area</vt:lpstr>
      <vt:lpstr>【記入方法・例】⑤その他!Print_Area</vt:lpstr>
      <vt:lpstr>【記入方法・例】概要版1!Print_Area</vt:lpstr>
      <vt:lpstr>①ひと!Print_Area</vt:lpstr>
      <vt:lpstr>②地理歴史・施設!Print_Area</vt:lpstr>
      <vt:lpstr>③組織役員!Print_Area</vt:lpstr>
      <vt:lpstr>④共同活動!Print_Area</vt:lpstr>
      <vt:lpstr>⑤その他!Print_Area</vt:lpstr>
      <vt:lpstr>概要版1!Print_Area</vt:lpstr>
      <vt:lpstr>概要版2!Print_Area</vt:lpstr>
      <vt:lpstr>使い方・注意点!Print_Area</vt:lpstr>
      <vt:lpstr>集落マップ!Print_Area</vt:lpstr>
      <vt:lpstr>④共同活動!Print_Titles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真森 遠藤</dc:creator>
  <cp:keywords/>
  <dc:description/>
  <cp:lastModifiedBy>藤田始史</cp:lastModifiedBy>
  <cp:revision/>
  <dcterms:created xsi:type="dcterms:W3CDTF">2024-01-21T05:12:01Z</dcterms:created>
  <dcterms:modified xsi:type="dcterms:W3CDTF">2025-03-03T15:37:56Z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0x010100775A4D948C8BF44AA8854624DBA2BEFD</vt:lpwstr>
  </property>
  <property fmtid="{D5CDD505-2E9C-101B-9397-08002B2CF9AE}" pid="3" name="MediaServiceImageTags">
    <vt:lpwstr/>
  </property>
</Properties>
</file>