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778" activeTab="0"/>
  </bookViews>
  <sheets>
    <sheet name="WS目次" sheetId="1" r:id="rId1"/>
    <sheet name="利用上の注意" sheetId="2" r:id="rId2"/>
    <sheet name="最終需要_まとめ" sheetId="3" r:id="rId3"/>
    <sheet name="地域別最終需要"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取引基本表" sheetId="19" r:id="rId19"/>
    <sheet name="投入係数表" sheetId="20" r:id="rId20"/>
    <sheet name="逆行列係数" sheetId="21" r:id="rId21"/>
    <sheet name="分析係数" sheetId="22" r:id="rId22"/>
  </sheets>
  <externalReferences>
    <externalReference r:id="rId25"/>
  </externalReferences>
  <definedNames>
    <definedName name="_Fill" hidden="1">'[1]局移出入取扱'!#REF!</definedName>
    <definedName name="_Order1" hidden="1">255</definedName>
  </definedNames>
  <calcPr fullCalcOnLoad="1"/>
</workbook>
</file>

<file path=xl/sharedStrings.xml><?xml version="1.0" encoding="utf-8"?>
<sst xmlns="http://schemas.openxmlformats.org/spreadsheetml/2006/main" count="2120" uniqueCount="279">
  <si>
    <t>中間需要</t>
  </si>
  <si>
    <t>最終需要</t>
  </si>
  <si>
    <t>兵庫県域</t>
  </si>
  <si>
    <t>その他地域</t>
  </si>
  <si>
    <t>01</t>
  </si>
  <si>
    <t>02</t>
  </si>
  <si>
    <t>03</t>
  </si>
  <si>
    <t>04</t>
  </si>
  <si>
    <t>05</t>
  </si>
  <si>
    <t>06</t>
  </si>
  <si>
    <t>07</t>
  </si>
  <si>
    <t>08</t>
  </si>
  <si>
    <t>09</t>
  </si>
  <si>
    <t>10</t>
  </si>
  <si>
    <t>11</t>
  </si>
  <si>
    <t>12</t>
  </si>
  <si>
    <t>13</t>
  </si>
  <si>
    <t>14</t>
  </si>
  <si>
    <t>農業</t>
  </si>
  <si>
    <t>林業</t>
  </si>
  <si>
    <t>漁業</t>
  </si>
  <si>
    <t>鉱業</t>
  </si>
  <si>
    <t>製造業</t>
  </si>
  <si>
    <t>建設</t>
  </si>
  <si>
    <t>電力・ガス・水道業</t>
  </si>
  <si>
    <t>商業</t>
  </si>
  <si>
    <t>金融・保険</t>
  </si>
  <si>
    <t>不動産</t>
  </si>
  <si>
    <t>運輸</t>
  </si>
  <si>
    <t>通信・放送</t>
  </si>
  <si>
    <t>公務</t>
  </si>
  <si>
    <t>サービス</t>
  </si>
  <si>
    <t>分類不明</t>
  </si>
  <si>
    <t>域内中間投入計</t>
  </si>
  <si>
    <t>中間需要    　　総計</t>
  </si>
  <si>
    <t>家計外消費支出（列）</t>
  </si>
  <si>
    <t>民間消費支出</t>
  </si>
  <si>
    <t>一般政府消費支出</t>
  </si>
  <si>
    <t>県内総固定資本形成</t>
  </si>
  <si>
    <t>在庫純増</t>
  </si>
  <si>
    <t>域内最終需要計</t>
  </si>
  <si>
    <t>最終需要総計</t>
  </si>
  <si>
    <t>輸出</t>
  </si>
  <si>
    <t>（控除）輸入</t>
  </si>
  <si>
    <t>生産額</t>
  </si>
  <si>
    <t>中</t>
  </si>
  <si>
    <t>兵</t>
  </si>
  <si>
    <t>間</t>
  </si>
  <si>
    <t>庫</t>
  </si>
  <si>
    <t>投</t>
  </si>
  <si>
    <t>県</t>
  </si>
  <si>
    <t>入</t>
  </si>
  <si>
    <t>域</t>
  </si>
  <si>
    <t>そ</t>
  </si>
  <si>
    <t>の</t>
  </si>
  <si>
    <t>他</t>
  </si>
  <si>
    <t>地</t>
  </si>
  <si>
    <t>中間投入総計</t>
  </si>
  <si>
    <t>粗</t>
  </si>
  <si>
    <t>家計外消費支出（行）</t>
  </si>
  <si>
    <t>付</t>
  </si>
  <si>
    <t>雇用者所得</t>
  </si>
  <si>
    <t>加</t>
  </si>
  <si>
    <t>営業余剰</t>
  </si>
  <si>
    <t>価</t>
  </si>
  <si>
    <t>資本減耗引当</t>
  </si>
  <si>
    <t>値</t>
  </si>
  <si>
    <t>間接税(除関税)</t>
  </si>
  <si>
    <t>(控除)補助金</t>
  </si>
  <si>
    <t>粗付加価値部門計</t>
  </si>
  <si>
    <t>合計</t>
  </si>
  <si>
    <t>各種係数表</t>
  </si>
  <si>
    <t>域内自給率・輸入係数表</t>
  </si>
  <si>
    <t>部門名（15部門）</t>
  </si>
  <si>
    <t>県内自給率</t>
  </si>
  <si>
    <t>粗付加価値率</t>
  </si>
  <si>
    <t>域内需要合計</t>
  </si>
  <si>
    <t>域内自給率</t>
  </si>
  <si>
    <t>（控除）経常補助金</t>
  </si>
  <si>
    <t>県内生産額</t>
  </si>
  <si>
    <t>粗付加価値率</t>
  </si>
  <si>
    <t>Ａ</t>
  </si>
  <si>
    <t>Ｂ</t>
  </si>
  <si>
    <t>Ｃ＝Ｂ／Ａ</t>
  </si>
  <si>
    <t>Ｄ＝１－Ｃ</t>
  </si>
  <si>
    <t>A</t>
  </si>
  <si>
    <t>粗付加価値率・雇用者所得率</t>
  </si>
  <si>
    <t>輸入計</t>
  </si>
  <si>
    <t>輸入率</t>
  </si>
  <si>
    <t>B</t>
  </si>
  <si>
    <t>C</t>
  </si>
  <si>
    <t>D</t>
  </si>
  <si>
    <t>E</t>
  </si>
  <si>
    <t>F</t>
  </si>
  <si>
    <t>G=Σ(A:E)/Ｆ</t>
  </si>
  <si>
    <t>ﾜｰｸｼｰﾄ名</t>
  </si>
  <si>
    <t>説明</t>
  </si>
  <si>
    <t>備考</t>
  </si>
  <si>
    <t>投入係数表</t>
  </si>
  <si>
    <t>利用上の注意</t>
  </si>
  <si>
    <t>最終需要推計＿まとめ</t>
  </si>
  <si>
    <t>データ入力</t>
  </si>
  <si>
    <t>経済波及効果推計値</t>
  </si>
  <si>
    <t>取引基本表</t>
  </si>
  <si>
    <t>逆行列係数表</t>
  </si>
  <si>
    <t>分析係数</t>
  </si>
  <si>
    <t>地域間事例1　地域間産業連関分析（15部門別ワークシート）目次</t>
  </si>
  <si>
    <t>H12県地域間産業連関表ﾃﾞｰﾀ</t>
  </si>
  <si>
    <t>H12県地域間産業連関表ﾃﾞｰﾀ</t>
  </si>
  <si>
    <t>① 平成12年の産業構造において分析しており、「投入係数」「逆行列係数」を一定と仮定している。</t>
  </si>
  <si>
    <t>② 価格は平成12年価格である。</t>
  </si>
  <si>
    <t>③ 企業に過剰在庫が存在せず、需要に対しては、常に生産を行って供給する。</t>
  </si>
  <si>
    <t>④ 企業の生産能力に限界がなく、あらゆる需要にこたえられる。</t>
  </si>
  <si>
    <t>⑤ 一つの生産物は、ただ一つの生産部門（産業）から供給される。</t>
  </si>
  <si>
    <t>⑥ 原材料等の投入量は、その部門の生産量に比例する。</t>
  </si>
  <si>
    <t>⑧ 生産波及効果が達成される期間は、不明である。</t>
  </si>
  <si>
    <t>（４）その他</t>
  </si>
  <si>
    <t>産業連関分析上の留意点</t>
  </si>
  <si>
    <t xml:space="preserve">産業連関表による経済波及効果の分析は、あくまでも経済モデル分析の一つであり、そこにはいくつかの基本的仮定・前提条件などの留意点がある。 </t>
  </si>
  <si>
    <t>（１）「生産波及効果」とは</t>
  </si>
  <si>
    <t xml:space="preserve">  ある産業部門の生産物に対する最終需要（投資・消費・移輸出）の変化が、直接・間接のルートを通じて、他の産業部門の生産に影響を及ぼしていくことを「生産波及効果」という。</t>
  </si>
  <si>
    <t>生産波及効果分析では、産業間の因果連鎖に起因する生産波及効果のメカニズムを基に、最終的に各産業部門において誘発される生産額を測定する。</t>
  </si>
  <si>
    <t>測定の道具として、「投入係数」と「逆行列係数」を使用する。</t>
  </si>
  <si>
    <t>　生産波及効果には、「生産誘発効果」と「粗付加価値誘発効果」とがある。</t>
  </si>
  <si>
    <t>このうち「生産誘発効果」には、原材料消費による誘発効果と雇用者所得（賃金・給与等）など家計を通じて消費支出される最終需要の増加による誘発効果などがある。</t>
  </si>
  <si>
    <t xml:space="preserve">  波及効果（誘発効果）は、直接効果と間接波及効果（第１次、第２次……）に分けられる。</t>
  </si>
  <si>
    <t>例えば、ある産業で 100億円の生産があった場合、直接効果は 100億円の生産そのものであり、間接波及効果は 100億円の生産活動に伴う原材料消費や民間消費支出による誘発効果である。</t>
  </si>
  <si>
    <t>（２）分析の基本的仮定</t>
  </si>
  <si>
    <t>⑦ 各部門が生産活動を個別に行った効果の和は、それら部門が同時に行ったときの総効果に等しい。</t>
  </si>
  <si>
    <t>（３）分析の前提条件</t>
  </si>
  <si>
    <r>
      <t>①</t>
    </r>
    <r>
      <rPr>
        <sz val="10.5"/>
        <color indexed="8"/>
        <rFont val="ＭＳ 明朝"/>
        <family val="1"/>
      </rPr>
      <t>本事例では、各産業部門の平均的な投入構造によることとする。例えば、建設業であれば「建設部門」を１部門とする「投入係数」を用いて推計する。</t>
    </r>
  </si>
  <si>
    <t>②波及効果の測定には、15部門表（平成12年表）を用い、最終需要増加に伴う原材料による波及効果、付加価値による波及効果の２段階に分けて行う。</t>
  </si>
  <si>
    <r>
      <t>③</t>
    </r>
    <r>
      <rPr>
        <sz val="10.5"/>
        <color indexed="8"/>
        <rFont val="ＭＳ 明朝"/>
        <family val="1"/>
      </rPr>
      <t>就業者数は、生産額に比例して増加することとする。</t>
    </r>
  </si>
  <si>
    <t>①生産波及効果分析では、新しく生み出された雇用者所得が、新たに消費需要の増加となって再び生産を誘発する過程を対象にした。</t>
  </si>
  <si>
    <t>　計算上は次々に効果が波及していき、誘発される生産額が０になるまで分析は可能である。</t>
  </si>
  <si>
    <r>
      <t>②</t>
    </r>
    <r>
      <rPr>
        <sz val="10.5"/>
        <color indexed="8"/>
        <rFont val="ＭＳ 明朝"/>
        <family val="1"/>
      </rPr>
      <t>雇用者報酬の外に営業余剰なども、一部、消費や投資に向って新たな需要を喚起する。</t>
    </r>
  </si>
  <si>
    <t>　その転換比率となる指標に資料上の制約があり、比率が明確か、推定可能な特別の場合を除き、あまり計算されないため、計測の対象外とした。</t>
  </si>
  <si>
    <t>平成9年平均</t>
  </si>
  <si>
    <t>事例1　産業連関分析（１５部門別ワークシート）</t>
  </si>
  <si>
    <t>部門別最終需要額</t>
  </si>
  <si>
    <t>ﾃﾞｰﾀ入力欄</t>
  </si>
  <si>
    <t>雇用者報酬への転換比率</t>
  </si>
  <si>
    <t>備考</t>
  </si>
  <si>
    <t>平均消費性向（勤労者世帯）</t>
  </si>
  <si>
    <t>ﾜｰｸｼｰﾄ</t>
  </si>
  <si>
    <t>神戸市</t>
  </si>
  <si>
    <t>近畿</t>
  </si>
  <si>
    <t>平成10年平均</t>
  </si>
  <si>
    <t>平成11年平均</t>
  </si>
  <si>
    <t>平成12年平均</t>
  </si>
  <si>
    <t>平成13年平均</t>
  </si>
  <si>
    <t>平成14年平均</t>
  </si>
  <si>
    <t>平成15年平均</t>
  </si>
  <si>
    <t>（資料）総務省「家計調査」</t>
  </si>
  <si>
    <t>雇用者報酬転換比率</t>
  </si>
  <si>
    <t>合計</t>
  </si>
  <si>
    <t>全国</t>
  </si>
  <si>
    <t>県・輸入割合</t>
  </si>
  <si>
    <t>移入割合</t>
  </si>
  <si>
    <t>県・輸入分</t>
  </si>
  <si>
    <t>移入分</t>
  </si>
  <si>
    <t>県内分</t>
  </si>
  <si>
    <t>輸入分</t>
  </si>
  <si>
    <t>自給率</t>
  </si>
  <si>
    <t>A</t>
  </si>
  <si>
    <t>・分析には「平成１２年兵庫県地域間産業連関表（15部門分類）」を使用</t>
  </si>
  <si>
    <t>最終需要額</t>
  </si>
  <si>
    <t>兵庫県域内最終需要計</t>
  </si>
  <si>
    <t>兵庫県域内
最終需要計</t>
  </si>
  <si>
    <t>（兵庫県域）</t>
  </si>
  <si>
    <t>（その他地域）</t>
  </si>
  <si>
    <t>ﾜｰｸｼｰﾄ</t>
  </si>
  <si>
    <t>A</t>
  </si>
  <si>
    <t>B</t>
  </si>
  <si>
    <t>C</t>
  </si>
  <si>
    <t>D=B/(B+C)</t>
  </si>
  <si>
    <t>E=C/(B+C)</t>
  </si>
  <si>
    <t>F=A×Ｄ</t>
  </si>
  <si>
    <t>Ｇ=Ａ×Ｅ</t>
  </si>
  <si>
    <t>Ｈ</t>
  </si>
  <si>
    <t>Ｉ=Ｆ×Ｈ</t>
  </si>
  <si>
    <t>Ｊ=Ｆ－Ｉ</t>
  </si>
  <si>
    <t>経済波及効果計算プロセス5</t>
  </si>
  <si>
    <t>製造業</t>
  </si>
  <si>
    <t>（単位：億円）</t>
  </si>
  <si>
    <t>逆行列
（兵庫県）</t>
  </si>
  <si>
    <t>逆行列
（その他地域）</t>
  </si>
  <si>
    <t>逆行列表</t>
  </si>
  <si>
    <t>直接+1次間接波及効果
（兵庫県）</t>
  </si>
  <si>
    <t>直接+1次間接波及効果
（その他地域）</t>
  </si>
  <si>
    <t>Ｅ=Ａ×Ｃ</t>
  </si>
  <si>
    <t>県内最終需要増加額
（兵庫県）</t>
  </si>
  <si>
    <t>県内最終需要増加額
（その他地域）</t>
  </si>
  <si>
    <t>Ｃ</t>
  </si>
  <si>
    <t>Ｄ</t>
  </si>
  <si>
    <t>Ｆ=Ｂ×Ｄ</t>
  </si>
  <si>
    <t>Ｇ=Ｅ＋Ｆ</t>
  </si>
  <si>
    <t>A</t>
  </si>
  <si>
    <t>Ｄ</t>
  </si>
  <si>
    <t>Ｅ=Ａ×Ｃ</t>
  </si>
  <si>
    <t>Ｆ=Ｂ×Ｄ</t>
  </si>
  <si>
    <t>Ｇ=Ｅ＋Ｆ</t>
  </si>
  <si>
    <t>経済波及効果計算プロセス1</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</si>
  <si>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</si>
  <si>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</si>
  <si>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</si>
  <si>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</si>
  <si>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</si>
  <si>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</si>
  <si>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</si>
  <si>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</si>
  <si>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</si>
  <si>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</si>
  <si>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</si>
  <si>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</si>
  <si>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</si>
  <si>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</si>
  <si>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</si>
  <si>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</si>
  <si>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</si>
  <si>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</si>
  <si>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</si>
  <si>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</si>
  <si>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</si>
  <si>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</si>
  <si>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</si>
  <si>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</si>
  <si>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</si>
  <si>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</si>
  <si>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</si>
  <si>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</si>
  <si>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</si>
  <si>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</si>
  <si>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</si>
  <si>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</si>
  <si>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</si>
  <si>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</si>
  <si>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</si>
  <si>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A</t>
  </si>
  <si>
    <t>Ｄ</t>
  </si>
  <si>
    <t>Ｅ=Ａ×Ｃ</t>
  </si>
  <si>
    <t>Ｆ=Ｂ×Ｄ</t>
  </si>
  <si>
    <t>Ｇ=Ｅ＋Ｆ</t>
  </si>
  <si>
    <t>経済波及効果計算プロセス2</t>
  </si>
  <si>
    <t>経済波及効果計算プロセス3</t>
  </si>
  <si>
    <t>経済波及効果計算プロセス4</t>
  </si>
  <si>
    <t>経済波及効果計算プロセス6</t>
  </si>
  <si>
    <t>経済波及効果計算プロセス7</t>
  </si>
  <si>
    <t>経済波及効果計算プロセス8</t>
  </si>
  <si>
    <t>経済波及効果計算プロセス9</t>
  </si>
  <si>
    <t>経済波及効果計算プロセス10</t>
  </si>
  <si>
    <t>経済波及効果計算プロセス11</t>
  </si>
  <si>
    <t>経済波及効果計算プロセス12</t>
  </si>
  <si>
    <t>経済波及効果計算プロセス13</t>
  </si>
  <si>
    <t>経済波及効果計算プロセス14</t>
  </si>
  <si>
    <t>生産誘発額</t>
  </si>
  <si>
    <t>直接+1次間接波及効果
（全国計）</t>
  </si>
  <si>
    <t>（百万円）</t>
  </si>
  <si>
    <t>兵庫県</t>
  </si>
  <si>
    <t>他地域</t>
  </si>
  <si>
    <t>全国計</t>
  </si>
  <si>
    <t>生産誘発額（直接＋１次誘発効果）</t>
  </si>
  <si>
    <t>・波及効果の試算は1次波及まで</t>
  </si>
  <si>
    <t>　　実際には、生産波及過程で、「波及の中断」やタイム・ラグの問題などもあると考えられるが、分析の対象を、第1次間接波及効果までに限定した。</t>
  </si>
  <si>
    <t>各部門(１５部門）の県内生産額（最終需要額）が増加した場合の県内への経済波及効果</t>
  </si>
  <si>
    <t>最終需要額の調達先（県内orその他都道府県or国外）を推計</t>
  </si>
  <si>
    <t>域内列和</t>
  </si>
  <si>
    <t>域内列和</t>
  </si>
  <si>
    <t>影響力係数</t>
  </si>
  <si>
    <t>影響力係数</t>
  </si>
  <si>
    <t>域内行和</t>
  </si>
  <si>
    <t>感応度係数</t>
  </si>
  <si>
    <t>列総和</t>
  </si>
  <si>
    <t>行総和</t>
  </si>
  <si>
    <t>域内中間需要計</t>
  </si>
  <si>
    <t>域内中間需要計</t>
  </si>
  <si>
    <t>投入係数表</t>
  </si>
  <si>
    <t>地域別最終需要</t>
  </si>
  <si>
    <t>最終需要のまかない先推計</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</si>
</sst>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_ ;[Red]\-#,##0.0000\ "/>
    <numFmt numFmtId="178" formatCode="0.0000_ ;[Red]\-0.0000\ "/>
    <numFmt numFmtId="179" formatCode="0.000000_);[Red]\(0.000000\)"/>
    <numFmt numFmtId="180" formatCode="#,##0_ ;[Red]\-#,##0\ "/>
    <numFmt numFmtId="181" formatCode="#,##0.00_ ;[Red]\-#,##0.00\ "/>
    <numFmt numFmtId="182" formatCode="#,##0.000000_ ;[Red]\-#,##0.000000\ "/>
    <numFmt numFmtId="183" formatCode="0.0000_ "/>
    <numFmt numFmtId="184" formatCode="#,##0.000000_);[Red]\(#,##0.000000\)"/>
    <numFmt numFmtId="185" formatCode="#,##0.0000;[Red]\-#,##0.0000"/>
    <numFmt numFmtId="186" formatCode="0.000000_ ;[Red]\-0.000000\ "/>
    <numFmt numFmtId="187" formatCode="0.000000_ "/>
    <numFmt numFmtId="188" formatCode="0.0000_);[Red]\(0.0000\)"/>
    <numFmt numFmtId="189" formatCode="0.000_ "/>
    <numFmt numFmtId="190" formatCode="0.000_);[Red]\(0.000\)"/>
    <numFmt numFmtId="191" formatCode="#,##0.000000_ "/>
    <numFmt numFmtId="192" formatCode="#,##0.000000"/>
    <numFmt numFmtId="193" formatCode="0.000_ ;[Red]\-0.000\ "/>
    <numFmt numFmtId="194" formatCode="#,##0.000_ ;[Red]\-#,##0.000\ "/>
    <numFmt numFmtId="195" formatCode="#,##0.000000;[Red]\-#,##0.000000"/>
    <numFmt numFmtId="196" formatCode="#,##0;[Red]#,##0"/>
    <numFmt numFmtId="197" formatCode="0_ ;[Red]\-0\ "/>
    <numFmt numFmtId="198" formatCode="#,##0.0;[Red]\-#,##0.0"/>
    <numFmt numFmtId="199" formatCode="#,##0;&quot;△ &quot;#,##0"/>
    <numFmt numFmtId="200" formatCode="#,##0.0;&quot;△ &quot;#,##0.0"/>
    <numFmt numFmtId="201" formatCode="0.0000000"/>
    <numFmt numFmtId="202" formatCode="0.0_ "/>
    <numFmt numFmtId="203" formatCode="0_ "/>
    <numFmt numFmtId="204" formatCode="0.00_ "/>
    <numFmt numFmtId="205" formatCode="0.00000_ "/>
    <numFmt numFmtId="206" formatCode="0.0_);[Red]\(0.0\)"/>
    <numFmt numFmtId="207" formatCode="0_);[Red]\(0\)"/>
    <numFmt numFmtId="208" formatCode="0.00_);[Red]\(0.00\)"/>
    <numFmt numFmtId="209" formatCode="0.00000_);[Red]\(0.00000\)"/>
    <numFmt numFmtId="210" formatCode="0.00000000000000_);[Red]\(0.00000000000000\)"/>
    <numFmt numFmtId="211" formatCode="0.0000000000000_);[Red]\(0.0000000000000\)"/>
    <numFmt numFmtId="212" formatCode="0.000000000000_);[Red]\(0.000000000000\)"/>
    <numFmt numFmtId="213" formatCode="0.00000000000_);[Red]\(0.00000000000\)"/>
    <numFmt numFmtId="214" formatCode="0.0000000000_);[Red]\(0.0000000000\)"/>
    <numFmt numFmtId="215" formatCode="0.000000000_);[Red]\(0.000000000\)"/>
    <numFmt numFmtId="216" formatCode="0.00000000_);[Red]\(0.00000000\)"/>
    <numFmt numFmtId="217" formatCode="0.0000000_);[Red]\(0.0000000\)"/>
    <numFmt numFmtId="218" formatCode="0.00000"/>
    <numFmt numFmtId="219" formatCode="0.0000"/>
    <numFmt numFmtId="220" formatCode="0.000"/>
    <numFmt numFmtId="221" formatCode="0.0"/>
    <numFmt numFmtId="222" formatCode="0.00000000"/>
    <numFmt numFmtId="223" formatCode="0.0000000000000000_);[Red]\(0.0000000000000000\)"/>
    <numFmt numFmtId="224" formatCode="#,##0.0_ ;[Red]\-#,##0.0\ "/>
    <numFmt numFmtId="225" formatCode="0.00_ ;[Red]\-0.00\ "/>
    <numFmt numFmtId="226" formatCode="#,##0.00_ "/>
    <numFmt numFmtId="227" formatCode="#,##0.000;[Red]\-#,##0.000"/>
    <numFmt numFmtId="228" formatCode="&quot;Yes&quot;;&quot;Yes&quot;;&quot;No&quot;"/>
    <numFmt numFmtId="229" formatCode="&quot;True&quot;;&quot;True&quot;;&quot;False&quot;"/>
    <numFmt numFmtId="230" formatCode="&quot;On&quot;;&quot;On&quot;;&quot;Off&quot;"/>
    <numFmt numFmtId="231" formatCode="[$€-2]\ #,##0.00_);[Red]\([$€-2]\ #,##0.00\)"/>
  </numFmts>
  <fonts count="15">
    <font>
      <sz val="9"/>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1"/>
      <name val="ＭＳ Ｐゴシック"/>
      <family val="0"/>
    </font>
    <font>
      <sz val="14"/>
      <name val=""/>
      <family val="1"/>
    </font>
    <font>
      <b/>
      <sz val="11"/>
      <name val="ＭＳ Ｐゴシック"/>
      <family val="0"/>
    </font>
    <font>
      <sz val="10"/>
      <name val="ＭＳ Ｐゴシック"/>
      <family val="3"/>
    </font>
    <font>
      <b/>
      <sz val="12"/>
      <color indexed="8"/>
      <name val="ＭＳ 明朝"/>
      <family val="1"/>
    </font>
    <font>
      <sz val="10.5"/>
      <color indexed="8"/>
      <name val="ＭＳ 明朝"/>
      <family val="1"/>
    </font>
    <font>
      <sz val="10.5"/>
      <color indexed="8"/>
      <name val="Century"/>
      <family val="1"/>
    </font>
    <font>
      <b/>
      <sz val="10.5"/>
      <color indexed="8"/>
      <name val="ＭＳ 明朝"/>
      <family val="1"/>
    </font>
    <font>
      <sz val="10.5"/>
      <color indexed="8"/>
      <name val="ＭＳ Ｐ明朝"/>
      <family val="1"/>
    </font>
    <font>
      <b/>
      <sz val="10"/>
      <name val="ＭＳ Ｐゴシック"/>
      <family val="3"/>
    </font>
    <font>
      <sz val="8"/>
      <name val="ＭＳ Ｐゴシック"/>
      <family val="3"/>
    </font>
  </fonts>
  <fills count="9">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double"/>
      <top>
        <color indexed="63"/>
      </top>
      <bottom style="double"/>
    </border>
    <border>
      <left style="hair"/>
      <right style="hair"/>
      <top style="thin"/>
      <bottom style="thin"/>
    </border>
    <border>
      <left style="hair"/>
      <right style="hair"/>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2" fillId="0" borderId="0" applyNumberFormat="0" applyFill="0" applyBorder="0" applyAlignment="0" applyProtection="0"/>
    <xf numFmtId="0" fontId="5" fillId="0" borderId="0">
      <alignment/>
      <protection/>
    </xf>
  </cellStyleXfs>
  <cellXfs count="419">
    <xf numFmtId="0" fontId="0" fillId="0" borderId="0" xfId="0" applyAlignment="1">
      <alignment/>
    </xf>
    <xf numFmtId="38" fontId="0" fillId="0" borderId="0" xfId="17" applyAlignment="1">
      <alignment horizontal="center"/>
    </xf>
    <xf numFmtId="38" fontId="0" fillId="0" borderId="0" xfId="17" applyAlignment="1">
      <alignment/>
    </xf>
    <xf numFmtId="38" fontId="0" fillId="0" borderId="0" xfId="17" applyFill="1" applyAlignment="1">
      <alignment/>
    </xf>
    <xf numFmtId="38" fontId="0" fillId="0" borderId="1" xfId="17" applyBorder="1" applyAlignment="1">
      <alignment horizontal="center"/>
    </xf>
    <xf numFmtId="38" fontId="0" fillId="0" borderId="2" xfId="17" applyBorder="1" applyAlignment="1">
      <alignment horizontal="center"/>
    </xf>
    <xf numFmtId="38" fontId="0" fillId="0" borderId="3" xfId="17" applyBorder="1" applyAlignment="1">
      <alignment/>
    </xf>
    <xf numFmtId="38" fontId="0" fillId="2" borderId="4" xfId="17" applyFill="1" applyBorder="1" applyAlignment="1">
      <alignment/>
    </xf>
    <xf numFmtId="38" fontId="0" fillId="2" borderId="3" xfId="17" applyFill="1" applyBorder="1" applyAlignment="1">
      <alignment/>
    </xf>
    <xf numFmtId="38" fontId="0" fillId="3" borderId="5" xfId="17" applyFill="1" applyBorder="1" applyAlignment="1">
      <alignment/>
    </xf>
    <xf numFmtId="38" fontId="0" fillId="3" borderId="4" xfId="17" applyFill="1" applyBorder="1" applyAlignment="1">
      <alignment/>
    </xf>
    <xf numFmtId="38" fontId="0" fillId="3" borderId="2" xfId="17" applyFill="1" applyBorder="1" applyAlignment="1">
      <alignment/>
    </xf>
    <xf numFmtId="38" fontId="0" fillId="0" borderId="6" xfId="17" applyBorder="1" applyAlignment="1">
      <alignment/>
    </xf>
    <xf numFmtId="38" fontId="0" fillId="4" borderId="3" xfId="17" applyFill="1" applyBorder="1" applyAlignment="1">
      <alignment/>
    </xf>
    <xf numFmtId="38" fontId="0" fillId="0" borderId="7" xfId="17" applyBorder="1" applyAlignment="1">
      <alignment horizontal="center"/>
    </xf>
    <xf numFmtId="38" fontId="0" fillId="0" borderId="0" xfId="17" applyBorder="1" applyAlignment="1">
      <alignment horizontal="center"/>
    </xf>
    <xf numFmtId="38" fontId="0" fillId="0" borderId="8" xfId="17" applyBorder="1" applyAlignment="1">
      <alignment/>
    </xf>
    <xf numFmtId="38" fontId="0" fillId="5" borderId="9" xfId="17" applyFill="1" applyBorder="1" applyAlignment="1">
      <alignment/>
    </xf>
    <xf numFmtId="38" fontId="0" fillId="5" borderId="10" xfId="17" applyFill="1" applyBorder="1" applyAlignment="1">
      <alignment/>
    </xf>
    <xf numFmtId="38" fontId="0" fillId="6" borderId="9" xfId="17" applyFill="1" applyBorder="1" applyAlignment="1">
      <alignment/>
    </xf>
    <xf numFmtId="38" fontId="0" fillId="6" borderId="0" xfId="17" applyFill="1" applyBorder="1" applyAlignment="1">
      <alignment/>
    </xf>
    <xf numFmtId="38" fontId="0" fillId="2" borderId="11" xfId="17" applyFill="1" applyBorder="1" applyAlignment="1">
      <alignment/>
    </xf>
    <xf numFmtId="38" fontId="0" fillId="5" borderId="12" xfId="17" applyFill="1" applyBorder="1" applyAlignment="1">
      <alignment/>
    </xf>
    <xf numFmtId="38" fontId="0" fillId="5" borderId="13" xfId="17" applyFill="1" applyBorder="1" applyAlignment="1">
      <alignment/>
    </xf>
    <xf numFmtId="38" fontId="0" fillId="5" borderId="14" xfId="17" applyFill="1" applyBorder="1" applyAlignment="1">
      <alignment/>
    </xf>
    <xf numFmtId="38" fontId="0" fillId="6" borderId="13" xfId="17" applyFill="1" applyBorder="1" applyAlignment="1">
      <alignment/>
    </xf>
    <xf numFmtId="38" fontId="0" fillId="3" borderId="11" xfId="17" applyFill="1" applyBorder="1" applyAlignment="1">
      <alignment/>
    </xf>
    <xf numFmtId="38" fontId="0" fillId="0" borderId="11" xfId="17" applyBorder="1" applyAlignment="1">
      <alignment/>
    </xf>
    <xf numFmtId="38" fontId="0" fillId="4" borderId="8" xfId="17" applyFill="1" applyBorder="1" applyAlignment="1">
      <alignment/>
    </xf>
    <xf numFmtId="38" fontId="0" fillId="0" borderId="8" xfId="17" applyBorder="1" applyAlignment="1">
      <alignment horizontal="center"/>
    </xf>
    <xf numFmtId="38" fontId="0" fillId="0" borderId="0" xfId="17" applyFill="1" applyBorder="1" applyAlignment="1">
      <alignment horizontal="center"/>
    </xf>
    <xf numFmtId="38" fontId="0" fillId="5" borderId="15" xfId="17" applyFill="1" applyBorder="1" applyAlignment="1">
      <alignment horizontal="center"/>
    </xf>
    <xf numFmtId="38" fontId="0" fillId="6" borderId="16" xfId="17" applyFill="1" applyBorder="1" applyAlignment="1">
      <alignment horizontal="center"/>
    </xf>
    <xf numFmtId="38" fontId="0" fillId="2" borderId="11" xfId="17" applyFill="1" applyBorder="1" applyAlignment="1">
      <alignment horizontal="center"/>
    </xf>
    <xf numFmtId="38" fontId="0" fillId="6" borderId="17" xfId="17" applyFill="1" applyBorder="1" applyAlignment="1">
      <alignment horizontal="center"/>
    </xf>
    <xf numFmtId="38" fontId="0" fillId="3" borderId="11" xfId="17" applyFill="1" applyBorder="1" applyAlignment="1">
      <alignment horizontal="center"/>
    </xf>
    <xf numFmtId="38" fontId="0" fillId="0" borderId="11" xfId="17" applyBorder="1" applyAlignment="1">
      <alignment horizontal="center"/>
    </xf>
    <xf numFmtId="38" fontId="0" fillId="4" borderId="8" xfId="17" applyFill="1" applyBorder="1" applyAlignment="1">
      <alignment horizontal="center"/>
    </xf>
    <xf numFmtId="38" fontId="0" fillId="0" borderId="18" xfId="17" applyBorder="1" applyAlignment="1">
      <alignment horizontal="center" vertical="center" wrapText="1"/>
    </xf>
    <xf numFmtId="38" fontId="0" fillId="0" borderId="19" xfId="17" applyBorder="1" applyAlignment="1">
      <alignment horizontal="center" vertical="center" wrapText="1"/>
    </xf>
    <xf numFmtId="38" fontId="0" fillId="0" borderId="20" xfId="17" applyBorder="1" applyAlignment="1">
      <alignment horizontal="center" vertical="center" wrapText="1"/>
    </xf>
    <xf numFmtId="38" fontId="0" fillId="0" borderId="19" xfId="17" applyFill="1" applyBorder="1" applyAlignment="1">
      <alignment horizontal="center" vertical="center" wrapText="1"/>
    </xf>
    <xf numFmtId="38" fontId="0" fillId="5" borderId="21" xfId="17" applyFill="1" applyBorder="1" applyAlignment="1">
      <alignment horizontal="center" vertical="center" wrapText="1"/>
    </xf>
    <xf numFmtId="38" fontId="0" fillId="6" borderId="22" xfId="17" applyFill="1" applyBorder="1" applyAlignment="1">
      <alignment horizontal="center" vertical="center" wrapText="1"/>
    </xf>
    <xf numFmtId="38" fontId="0" fillId="2" borderId="23" xfId="17" applyFill="1" applyBorder="1" applyAlignment="1">
      <alignment horizontal="center" vertical="center" wrapText="1"/>
    </xf>
    <xf numFmtId="38" fontId="0" fillId="6" borderId="24" xfId="17" applyFill="1" applyBorder="1" applyAlignment="1">
      <alignment horizontal="center" vertical="center" wrapText="1"/>
    </xf>
    <xf numFmtId="38" fontId="0" fillId="3" borderId="23" xfId="17" applyFill="1" applyBorder="1" applyAlignment="1">
      <alignment horizontal="center" vertical="center" wrapText="1"/>
    </xf>
    <xf numFmtId="38" fontId="0" fillId="0" borderId="23" xfId="17" applyBorder="1" applyAlignment="1">
      <alignment horizontal="center" vertical="center" wrapText="1"/>
    </xf>
    <xf numFmtId="38" fontId="0" fillId="4" borderId="20" xfId="17" applyFill="1" applyBorder="1" applyAlignment="1">
      <alignment horizontal="center" vertical="center" wrapText="1"/>
    </xf>
    <xf numFmtId="38" fontId="0" fillId="0" borderId="0" xfId="17" applyAlignment="1">
      <alignment horizontal="center" vertical="center" wrapText="1"/>
    </xf>
    <xf numFmtId="38" fontId="0" fillId="5" borderId="25" xfId="17" applyFill="1" applyBorder="1" applyAlignment="1">
      <alignment horizontal="center"/>
    </xf>
    <xf numFmtId="38" fontId="0" fillId="0" borderId="0" xfId="17" applyFill="1" applyBorder="1" applyAlignment="1">
      <alignment/>
    </xf>
    <xf numFmtId="38" fontId="0" fillId="0" borderId="15" xfId="17" applyFill="1" applyBorder="1" applyAlignment="1">
      <alignment/>
    </xf>
    <xf numFmtId="38" fontId="0" fillId="0" borderId="16" xfId="17" applyFill="1" applyBorder="1" applyAlignment="1">
      <alignment/>
    </xf>
    <xf numFmtId="38" fontId="0" fillId="0" borderId="11" xfId="17" applyFill="1" applyBorder="1" applyAlignment="1">
      <alignment/>
    </xf>
    <xf numFmtId="38" fontId="0" fillId="0" borderId="17" xfId="17" applyFill="1" applyBorder="1" applyAlignment="1">
      <alignment/>
    </xf>
    <xf numFmtId="38" fontId="0" fillId="0" borderId="8" xfId="0" applyNumberFormat="1" applyBorder="1" applyAlignment="1">
      <alignment/>
    </xf>
    <xf numFmtId="38" fontId="0" fillId="0" borderId="26" xfId="17" applyBorder="1" applyAlignment="1">
      <alignment horizontal="center"/>
    </xf>
    <xf numFmtId="38" fontId="0" fillId="0" borderId="27" xfId="17" applyBorder="1" applyAlignment="1">
      <alignment/>
    </xf>
    <xf numFmtId="38" fontId="0" fillId="0" borderId="13" xfId="17" applyFill="1" applyBorder="1" applyAlignment="1">
      <alignment/>
    </xf>
    <xf numFmtId="38" fontId="0" fillId="0" borderId="28" xfId="17" applyFill="1" applyBorder="1" applyAlignment="1">
      <alignment/>
    </xf>
    <xf numFmtId="38" fontId="0" fillId="0" borderId="29" xfId="17" applyFill="1" applyBorder="1" applyAlignment="1">
      <alignment/>
    </xf>
    <xf numFmtId="38" fontId="0" fillId="0" borderId="30" xfId="17" applyFill="1" applyBorder="1" applyAlignment="1">
      <alignment/>
    </xf>
    <xf numFmtId="38" fontId="0" fillId="0" borderId="26" xfId="17" applyFill="1" applyBorder="1" applyAlignment="1">
      <alignment/>
    </xf>
    <xf numFmtId="38" fontId="0" fillId="0" borderId="27" xfId="0" applyNumberFormat="1" applyBorder="1" applyAlignment="1">
      <alignment/>
    </xf>
    <xf numFmtId="38" fontId="0" fillId="5" borderId="12" xfId="17" applyFill="1" applyBorder="1" applyAlignment="1">
      <alignment horizontal="center"/>
    </xf>
    <xf numFmtId="38" fontId="0" fillId="5" borderId="13" xfId="17" applyFill="1" applyBorder="1" applyAlignment="1">
      <alignment horizontal="center"/>
    </xf>
    <xf numFmtId="38" fontId="0" fillId="5" borderId="27" xfId="17" applyFill="1" applyBorder="1" applyAlignment="1">
      <alignment/>
    </xf>
    <xf numFmtId="38" fontId="0" fillId="6" borderId="25" xfId="17" applyFill="1" applyBorder="1" applyAlignment="1">
      <alignment horizontal="center"/>
    </xf>
    <xf numFmtId="38" fontId="0" fillId="6" borderId="18" xfId="17" applyFill="1" applyBorder="1" applyAlignment="1">
      <alignment horizontal="center"/>
    </xf>
    <xf numFmtId="38" fontId="0" fillId="6" borderId="19" xfId="17" applyFill="1" applyBorder="1" applyAlignment="1">
      <alignment horizontal="center"/>
    </xf>
    <xf numFmtId="38" fontId="0" fillId="6" borderId="20" xfId="17" applyFill="1" applyBorder="1" applyAlignment="1">
      <alignment/>
    </xf>
    <xf numFmtId="38" fontId="0" fillId="0" borderId="19" xfId="17" applyFill="1" applyBorder="1" applyAlignment="1">
      <alignment/>
    </xf>
    <xf numFmtId="38" fontId="0" fillId="0" borderId="21" xfId="17" applyFill="1" applyBorder="1" applyAlignment="1">
      <alignment/>
    </xf>
    <xf numFmtId="38" fontId="0" fillId="0" borderId="22" xfId="17" applyFill="1" applyBorder="1" applyAlignment="1">
      <alignment/>
    </xf>
    <xf numFmtId="38" fontId="0" fillId="0" borderId="23" xfId="17" applyFill="1" applyBorder="1" applyAlignment="1">
      <alignment/>
    </xf>
    <xf numFmtId="38" fontId="0" fillId="0" borderId="24" xfId="17" applyFill="1" applyBorder="1" applyAlignment="1">
      <alignment/>
    </xf>
    <xf numFmtId="38" fontId="0" fillId="0" borderId="20" xfId="0" applyNumberFormat="1" applyBorder="1" applyAlignment="1">
      <alignment/>
    </xf>
    <xf numFmtId="38" fontId="0" fillId="2" borderId="18" xfId="17" applyFill="1" applyBorder="1" applyAlignment="1">
      <alignment horizontal="center"/>
    </xf>
    <xf numFmtId="38" fontId="0" fillId="2" borderId="19" xfId="17" applyFill="1" applyBorder="1" applyAlignment="1">
      <alignment horizontal="center"/>
    </xf>
    <xf numFmtId="38" fontId="0" fillId="2" borderId="20" xfId="17" applyFill="1" applyBorder="1" applyAlignment="1">
      <alignment/>
    </xf>
    <xf numFmtId="38" fontId="0" fillId="3" borderId="6" xfId="17" applyFill="1" applyBorder="1" applyAlignment="1">
      <alignment horizontal="center"/>
    </xf>
    <xf numFmtId="38" fontId="0" fillId="0" borderId="18" xfId="17" applyBorder="1" applyAlignment="1">
      <alignment horizontal="center"/>
    </xf>
    <xf numFmtId="38" fontId="0" fillId="0" borderId="19" xfId="17" applyBorder="1" applyAlignment="1">
      <alignment horizontal="center"/>
    </xf>
    <xf numFmtId="38" fontId="0" fillId="0" borderId="20" xfId="17" applyBorder="1" applyAlignment="1">
      <alignment/>
    </xf>
    <xf numFmtId="38" fontId="0" fillId="3" borderId="18" xfId="17" applyFill="1" applyBorder="1" applyAlignment="1">
      <alignment horizontal="center"/>
    </xf>
    <xf numFmtId="38" fontId="0" fillId="3" borderId="19" xfId="17" applyFill="1" applyBorder="1" applyAlignment="1">
      <alignment horizontal="center"/>
    </xf>
    <xf numFmtId="38" fontId="0" fillId="3" borderId="20" xfId="17" applyFill="1" applyBorder="1" applyAlignment="1">
      <alignment/>
    </xf>
    <xf numFmtId="38" fontId="0" fillId="4" borderId="18" xfId="17" applyFill="1" applyBorder="1" applyAlignment="1">
      <alignment horizontal="center"/>
    </xf>
    <xf numFmtId="38" fontId="0" fillId="4" borderId="19" xfId="17" applyFill="1" applyBorder="1" applyAlignment="1">
      <alignment horizontal="center"/>
    </xf>
    <xf numFmtId="38" fontId="0" fillId="4" borderId="20" xfId="17" applyFill="1" applyBorder="1" applyAlignment="1">
      <alignment/>
    </xf>
    <xf numFmtId="38" fontId="0" fillId="0" borderId="0" xfId="17" applyFont="1" applyAlignment="1">
      <alignment/>
    </xf>
    <xf numFmtId="182" fontId="0" fillId="0" borderId="0" xfId="17" applyNumberFormat="1" applyFill="1" applyBorder="1" applyAlignment="1">
      <alignment/>
    </xf>
    <xf numFmtId="182" fontId="0" fillId="0" borderId="11" xfId="17" applyNumberFormat="1" applyFill="1" applyBorder="1" applyAlignment="1">
      <alignment/>
    </xf>
    <xf numFmtId="182" fontId="0" fillId="0" borderId="8" xfId="17" applyNumberFormat="1" applyFill="1" applyBorder="1" applyAlignment="1">
      <alignment/>
    </xf>
    <xf numFmtId="182" fontId="0" fillId="0" borderId="13" xfId="17" applyNumberFormat="1" applyFill="1" applyBorder="1" applyAlignment="1">
      <alignment/>
    </xf>
    <xf numFmtId="182" fontId="0" fillId="0" borderId="30" xfId="17" applyNumberFormat="1" applyFill="1" applyBorder="1" applyAlignment="1">
      <alignment/>
    </xf>
    <xf numFmtId="182" fontId="0" fillId="0" borderId="27" xfId="17" applyNumberFormat="1" applyFill="1" applyBorder="1" applyAlignment="1">
      <alignment/>
    </xf>
    <xf numFmtId="182" fontId="0" fillId="0" borderId="19" xfId="17" applyNumberFormat="1" applyFill="1" applyBorder="1" applyAlignment="1">
      <alignment/>
    </xf>
    <xf numFmtId="182" fontId="0" fillId="0" borderId="23" xfId="17" applyNumberFormat="1" applyFill="1" applyBorder="1" applyAlignment="1">
      <alignment/>
    </xf>
    <xf numFmtId="182" fontId="0" fillId="0" borderId="20" xfId="17" applyNumberFormat="1" applyFill="1" applyBorder="1" applyAlignment="1">
      <alignment/>
    </xf>
    <xf numFmtId="182" fontId="0" fillId="0" borderId="14" xfId="17" applyNumberFormat="1" applyFill="1" applyBorder="1" applyAlignment="1">
      <alignment/>
    </xf>
    <xf numFmtId="38" fontId="0" fillId="0" borderId="0" xfId="17" applyAlignment="1">
      <alignment/>
    </xf>
    <xf numFmtId="38" fontId="0" fillId="0" borderId="15" xfId="17" applyBorder="1" applyAlignment="1">
      <alignment/>
    </xf>
    <xf numFmtId="38" fontId="0" fillId="0" borderId="28" xfId="17" applyBorder="1" applyAlignment="1">
      <alignment/>
    </xf>
    <xf numFmtId="186" fontId="0" fillId="0" borderId="0" xfId="17" applyNumberFormat="1" applyFill="1" applyBorder="1" applyAlignment="1">
      <alignment/>
    </xf>
    <xf numFmtId="186" fontId="0" fillId="0" borderId="14" xfId="17" applyNumberFormat="1" applyFill="1" applyBorder="1" applyAlignment="1">
      <alignment/>
    </xf>
    <xf numFmtId="186" fontId="0" fillId="0" borderId="8" xfId="17" applyNumberFormat="1" applyFill="1" applyBorder="1" applyAlignment="1">
      <alignment/>
    </xf>
    <xf numFmtId="186" fontId="0" fillId="0" borderId="13" xfId="17" applyNumberFormat="1" applyFill="1" applyBorder="1" applyAlignment="1">
      <alignment/>
    </xf>
    <xf numFmtId="186" fontId="0" fillId="0" borderId="31" xfId="17" applyNumberFormat="1" applyFill="1" applyBorder="1" applyAlignment="1">
      <alignment/>
    </xf>
    <xf numFmtId="186" fontId="0" fillId="0" borderId="27" xfId="17" applyNumberFormat="1" applyFill="1" applyBorder="1" applyAlignment="1">
      <alignment/>
    </xf>
    <xf numFmtId="38" fontId="0" fillId="0" borderId="18" xfId="17" applyBorder="1" applyAlignment="1">
      <alignment/>
    </xf>
    <xf numFmtId="38" fontId="0" fillId="0" borderId="19" xfId="17" applyBorder="1" applyAlignment="1">
      <alignment/>
    </xf>
    <xf numFmtId="38" fontId="0" fillId="0" borderId="0" xfId="17" applyBorder="1" applyAlignment="1">
      <alignment/>
    </xf>
    <xf numFmtId="38" fontId="0" fillId="0" borderId="14" xfId="17" applyBorder="1" applyAlignment="1">
      <alignment/>
    </xf>
    <xf numFmtId="38" fontId="0" fillId="0" borderId="13" xfId="17" applyBorder="1" applyAlignment="1">
      <alignment/>
    </xf>
    <xf numFmtId="38" fontId="0" fillId="0" borderId="31" xfId="17" applyBorder="1" applyAlignment="1">
      <alignment/>
    </xf>
    <xf numFmtId="38" fontId="0" fillId="0" borderId="19" xfId="17" applyBorder="1" applyAlignment="1">
      <alignment/>
    </xf>
    <xf numFmtId="0" fontId="0" fillId="0" borderId="0"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38" fontId="0" fillId="0" borderId="35" xfId="17" applyBorder="1" applyAlignment="1">
      <alignment/>
    </xf>
    <xf numFmtId="0" fontId="0" fillId="0" borderId="35" xfId="0"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xf>
    <xf numFmtId="0" fontId="0" fillId="0" borderId="17" xfId="0" applyFont="1" applyBorder="1" applyAlignment="1">
      <alignment horizontal="center" vertical="center" wrapText="1"/>
    </xf>
    <xf numFmtId="38" fontId="0" fillId="0" borderId="15" xfId="17"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Border="1" applyAlignment="1">
      <alignment/>
    </xf>
    <xf numFmtId="0" fontId="0" fillId="0" borderId="13" xfId="0" applyBorder="1" applyAlignment="1">
      <alignment/>
    </xf>
    <xf numFmtId="0" fontId="0" fillId="0" borderId="31" xfId="0" applyFont="1" applyBorder="1" applyAlignment="1">
      <alignment/>
    </xf>
    <xf numFmtId="0" fontId="0" fillId="0" borderId="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 xfId="0" applyFont="1" applyBorder="1" applyAlignment="1">
      <alignment/>
    </xf>
    <xf numFmtId="0" fontId="0" fillId="0" borderId="26" xfId="0" applyFont="1" applyBorder="1" applyAlignment="1">
      <alignment horizontal="center"/>
    </xf>
    <xf numFmtId="0" fontId="0" fillId="0" borderId="28" xfId="0" applyFont="1" applyBorder="1" applyAlignment="1">
      <alignment horizontal="center"/>
    </xf>
    <xf numFmtId="0" fontId="0" fillId="0" borderId="31"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87" fontId="0" fillId="0" borderId="0" xfId="0" applyNumberFormat="1" applyBorder="1" applyAlignment="1">
      <alignment/>
    </xf>
    <xf numFmtId="187" fontId="0" fillId="0" borderId="14" xfId="0" applyNumberFormat="1" applyBorder="1" applyAlignment="1">
      <alignment/>
    </xf>
    <xf numFmtId="38" fontId="0" fillId="5" borderId="35" xfId="17" applyFill="1" applyBorder="1" applyAlignment="1">
      <alignment horizontal="center"/>
    </xf>
    <xf numFmtId="38" fontId="0" fillId="0" borderId="33" xfId="17" applyBorder="1" applyAlignment="1">
      <alignment horizontal="center"/>
    </xf>
    <xf numFmtId="38" fontId="0" fillId="0" borderId="33" xfId="17" applyBorder="1" applyAlignment="1">
      <alignment/>
    </xf>
    <xf numFmtId="38" fontId="0" fillId="0" borderId="32" xfId="0" applyNumberFormat="1" applyBorder="1" applyAlignment="1">
      <alignment/>
    </xf>
    <xf numFmtId="187" fontId="0" fillId="0" borderId="35" xfId="0" applyNumberFormat="1" applyBorder="1" applyAlignment="1">
      <alignment/>
    </xf>
    <xf numFmtId="187" fontId="0" fillId="0" borderId="34" xfId="0" applyNumberFormat="1" applyBorder="1" applyAlignment="1">
      <alignment/>
    </xf>
    <xf numFmtId="38" fontId="0" fillId="0" borderId="32" xfId="17" applyFont="1" applyBorder="1" applyAlignment="1">
      <alignment/>
    </xf>
    <xf numFmtId="38" fontId="0" fillId="0" borderId="33" xfId="17" applyFont="1" applyBorder="1" applyAlignment="1">
      <alignment/>
    </xf>
    <xf numFmtId="38" fontId="0" fillId="0" borderId="34" xfId="17" applyFont="1" applyBorder="1" applyAlignment="1">
      <alignment/>
    </xf>
    <xf numFmtId="187" fontId="0" fillId="0" borderId="35" xfId="0" applyNumberFormat="1" applyFont="1" applyBorder="1" applyAlignment="1">
      <alignment/>
    </xf>
    <xf numFmtId="38" fontId="0" fillId="0" borderId="17" xfId="0" applyNumberFormat="1" applyBorder="1" applyAlignment="1">
      <alignment/>
    </xf>
    <xf numFmtId="187" fontId="0" fillId="0" borderId="15" xfId="0" applyNumberFormat="1" applyBorder="1" applyAlignment="1">
      <alignment/>
    </xf>
    <xf numFmtId="38" fontId="0" fillId="0" borderId="17" xfId="17" applyFont="1" applyBorder="1" applyAlignment="1">
      <alignment/>
    </xf>
    <xf numFmtId="38" fontId="0" fillId="0" borderId="0" xfId="17" applyFont="1" applyBorder="1" applyAlignment="1">
      <alignment/>
    </xf>
    <xf numFmtId="38" fontId="0" fillId="0" borderId="14" xfId="17" applyFont="1" applyBorder="1" applyAlignment="1">
      <alignment/>
    </xf>
    <xf numFmtId="187" fontId="0" fillId="0" borderId="15" xfId="0" applyNumberFormat="1" applyFont="1" applyBorder="1" applyAlignment="1">
      <alignment/>
    </xf>
    <xf numFmtId="38" fontId="0" fillId="0" borderId="17" xfId="17" applyBorder="1" applyAlignment="1">
      <alignment horizontal="center"/>
    </xf>
    <xf numFmtId="38" fontId="0" fillId="0" borderId="26" xfId="0" applyNumberFormat="1" applyBorder="1" applyAlignment="1">
      <alignment/>
    </xf>
    <xf numFmtId="187" fontId="0" fillId="0" borderId="28" xfId="0" applyNumberFormat="1" applyBorder="1" applyAlignment="1">
      <alignment/>
    </xf>
    <xf numFmtId="187" fontId="0" fillId="0" borderId="31" xfId="0" applyNumberFormat="1" applyBorder="1" applyAlignment="1">
      <alignment/>
    </xf>
    <xf numFmtId="38" fontId="0" fillId="0" borderId="26" xfId="17" applyFont="1" applyBorder="1" applyAlignment="1">
      <alignment/>
    </xf>
    <xf numFmtId="38" fontId="0" fillId="0" borderId="13" xfId="17" applyFont="1" applyBorder="1" applyAlignment="1">
      <alignment/>
    </xf>
    <xf numFmtId="38" fontId="0" fillId="0" borderId="31" xfId="17" applyFont="1" applyBorder="1" applyAlignment="1">
      <alignment/>
    </xf>
    <xf numFmtId="187" fontId="0" fillId="0" borderId="28" xfId="0" applyNumberFormat="1" applyFont="1" applyBorder="1" applyAlignment="1">
      <alignment/>
    </xf>
    <xf numFmtId="38" fontId="0" fillId="6" borderId="35" xfId="17" applyFill="1" applyBorder="1" applyAlignment="1">
      <alignment horizontal="center"/>
    </xf>
    <xf numFmtId="38" fontId="0" fillId="0" borderId="34" xfId="17" applyBorder="1" applyAlignment="1">
      <alignment/>
    </xf>
    <xf numFmtId="187" fontId="0" fillId="0" borderId="33" xfId="0" applyNumberFormat="1" applyBorder="1" applyAlignment="1">
      <alignment/>
    </xf>
    <xf numFmtId="38" fontId="0" fillId="6" borderId="15" xfId="17" applyFill="1" applyBorder="1" applyAlignment="1">
      <alignment horizontal="center"/>
    </xf>
    <xf numFmtId="38" fontId="0" fillId="0" borderId="0" xfId="0" applyNumberFormat="1" applyFont="1" applyBorder="1" applyAlignment="1">
      <alignment/>
    </xf>
    <xf numFmtId="38" fontId="0" fillId="6" borderId="28" xfId="17" applyFill="1" applyBorder="1" applyAlignment="1">
      <alignment horizontal="center"/>
    </xf>
    <xf numFmtId="187" fontId="0" fillId="0" borderId="13" xfId="0" applyNumberFormat="1" applyBorder="1" applyAlignment="1">
      <alignment/>
    </xf>
    <xf numFmtId="38" fontId="0" fillId="0" borderId="13" xfId="0" applyNumberFormat="1" applyFont="1" applyBorder="1" applyAlignment="1">
      <alignment/>
    </xf>
    <xf numFmtId="38" fontId="0" fillId="2" borderId="36" xfId="17" applyFill="1" applyBorder="1" applyAlignment="1">
      <alignment horizontal="center"/>
    </xf>
    <xf numFmtId="38" fontId="0" fillId="2" borderId="37" xfId="17" applyFill="1" applyBorder="1" applyAlignment="1">
      <alignment horizontal="center"/>
    </xf>
    <xf numFmtId="38" fontId="0" fillId="2" borderId="38" xfId="17" applyFill="1" applyBorder="1" applyAlignment="1">
      <alignment/>
    </xf>
    <xf numFmtId="38" fontId="0" fillId="0" borderId="36" xfId="0" applyNumberFormat="1" applyBorder="1" applyAlignment="1">
      <alignment/>
    </xf>
    <xf numFmtId="38" fontId="0" fillId="0" borderId="39" xfId="17" applyBorder="1" applyAlignment="1">
      <alignment/>
    </xf>
    <xf numFmtId="187" fontId="0" fillId="0" borderId="39" xfId="0" applyNumberFormat="1" applyBorder="1" applyAlignment="1">
      <alignment/>
    </xf>
    <xf numFmtId="187" fontId="0" fillId="0" borderId="38" xfId="0" applyNumberFormat="1" applyBorder="1" applyAlignment="1">
      <alignment/>
    </xf>
    <xf numFmtId="38" fontId="0" fillId="2" borderId="37" xfId="17" applyFill="1" applyBorder="1" applyAlignment="1">
      <alignment/>
    </xf>
    <xf numFmtId="0" fontId="0" fillId="0" borderId="0" xfId="0" applyFont="1" applyAlignment="1">
      <alignment/>
    </xf>
    <xf numFmtId="0" fontId="6" fillId="0" borderId="0" xfId="21" applyFont="1">
      <alignment/>
      <protection/>
    </xf>
    <xf numFmtId="0" fontId="4" fillId="0" borderId="0" xfId="21">
      <alignment/>
      <protection/>
    </xf>
    <xf numFmtId="0" fontId="4" fillId="0" borderId="32" xfId="21" applyBorder="1">
      <alignment/>
      <protection/>
    </xf>
    <xf numFmtId="0" fontId="4" fillId="0" borderId="33" xfId="21" applyBorder="1">
      <alignment/>
      <protection/>
    </xf>
    <xf numFmtId="0" fontId="4" fillId="0" borderId="35" xfId="21" applyBorder="1">
      <alignment/>
      <protection/>
    </xf>
    <xf numFmtId="0" fontId="4" fillId="0" borderId="26" xfId="21" applyBorder="1">
      <alignment/>
      <protection/>
    </xf>
    <xf numFmtId="0" fontId="4" fillId="0" borderId="13" xfId="21" applyBorder="1">
      <alignment/>
      <protection/>
    </xf>
    <xf numFmtId="0" fontId="4" fillId="0" borderId="28" xfId="21" applyBorder="1">
      <alignment/>
      <protection/>
    </xf>
    <xf numFmtId="0" fontId="7" fillId="4" borderId="17" xfId="21" applyFont="1" applyFill="1" applyBorder="1" applyAlignment="1">
      <alignment vertical="top" wrapText="1"/>
      <protection/>
    </xf>
    <xf numFmtId="0" fontId="4" fillId="4" borderId="0" xfId="21" applyFill="1" applyBorder="1" applyAlignment="1">
      <alignment vertical="center"/>
      <protection/>
    </xf>
    <xf numFmtId="0" fontId="4" fillId="0" borderId="15" xfId="21" applyBorder="1">
      <alignment/>
      <protection/>
    </xf>
    <xf numFmtId="0" fontId="4" fillId="0" borderId="17" xfId="21" applyBorder="1">
      <alignment/>
      <protection/>
    </xf>
    <xf numFmtId="0" fontId="0" fillId="0" borderId="15" xfId="21" applyFont="1" applyBorder="1">
      <alignment/>
      <protection/>
    </xf>
    <xf numFmtId="0" fontId="0" fillId="0" borderId="0" xfId="21" applyFont="1" applyBorder="1">
      <alignment/>
      <protection/>
    </xf>
    <xf numFmtId="0" fontId="4" fillId="5" borderId="32" xfId="21" applyFill="1" applyBorder="1">
      <alignment/>
      <protection/>
    </xf>
    <xf numFmtId="0" fontId="4" fillId="5" borderId="17" xfId="21" applyFill="1" applyBorder="1">
      <alignment/>
      <protection/>
    </xf>
    <xf numFmtId="0" fontId="4" fillId="5" borderId="0" xfId="21" applyFill="1" applyBorder="1">
      <alignment/>
      <protection/>
    </xf>
    <xf numFmtId="0" fontId="4" fillId="5" borderId="26" xfId="21" applyFill="1" applyBorder="1">
      <alignment/>
      <protection/>
    </xf>
    <xf numFmtId="0" fontId="4" fillId="5" borderId="13" xfId="21" applyFill="1" applyBorder="1">
      <alignment/>
      <protection/>
    </xf>
    <xf numFmtId="0" fontId="4" fillId="5" borderId="33" xfId="21" applyFont="1" applyFill="1" applyBorder="1">
      <alignment/>
      <protection/>
    </xf>
    <xf numFmtId="0" fontId="8" fillId="0" borderId="0" xfId="21" applyFont="1" applyAlignment="1">
      <alignment horizontal="left"/>
      <protection/>
    </xf>
    <xf numFmtId="0" fontId="9" fillId="0" borderId="33" xfId="21" applyFont="1" applyBorder="1" applyAlignment="1">
      <alignment horizontal="left"/>
      <protection/>
    </xf>
    <xf numFmtId="0" fontId="4" fillId="0" borderId="34" xfId="21" applyBorder="1">
      <alignment/>
      <protection/>
    </xf>
    <xf numFmtId="0" fontId="10" fillId="0" borderId="0" xfId="21" applyFont="1" applyBorder="1" applyAlignment="1">
      <alignment horizontal="left"/>
      <protection/>
    </xf>
    <xf numFmtId="0" fontId="4" fillId="0" borderId="0" xfId="21" applyBorder="1">
      <alignment/>
      <protection/>
    </xf>
    <xf numFmtId="0" fontId="4" fillId="0" borderId="14" xfId="21" applyBorder="1">
      <alignment/>
      <protection/>
    </xf>
    <xf numFmtId="0" fontId="11" fillId="0" borderId="17" xfId="21" applyFont="1" applyBorder="1" applyAlignment="1">
      <alignment horizontal="left"/>
      <protection/>
    </xf>
    <xf numFmtId="0" fontId="9" fillId="0" borderId="0" xfId="21" applyFont="1" applyBorder="1" applyAlignment="1">
      <alignment horizontal="left"/>
      <protection/>
    </xf>
    <xf numFmtId="0" fontId="9" fillId="0" borderId="0" xfId="21" applyFont="1" applyBorder="1" applyAlignment="1">
      <alignment vertical="top"/>
      <protection/>
    </xf>
    <xf numFmtId="0" fontId="10" fillId="0" borderId="0" xfId="21" applyFont="1" applyBorder="1" applyAlignment="1">
      <alignment vertical="top"/>
      <protection/>
    </xf>
    <xf numFmtId="0" fontId="11" fillId="0" borderId="17" xfId="21" applyFont="1" applyBorder="1" applyAlignment="1">
      <alignment/>
      <protection/>
    </xf>
    <xf numFmtId="0" fontId="12" fillId="0" borderId="0" xfId="21" applyFont="1" applyBorder="1" applyAlignment="1">
      <alignment vertical="top"/>
      <protection/>
    </xf>
    <xf numFmtId="0" fontId="10" fillId="0" borderId="13" xfId="21" applyFont="1" applyBorder="1" applyAlignment="1">
      <alignment horizontal="left"/>
      <protection/>
    </xf>
    <xf numFmtId="0" fontId="4" fillId="0" borderId="31" xfId="21" applyBorder="1">
      <alignment/>
      <protection/>
    </xf>
    <xf numFmtId="0" fontId="4" fillId="0" borderId="0" xfId="21" applyAlignment="1">
      <alignment/>
      <protection/>
    </xf>
    <xf numFmtId="0" fontId="4" fillId="5" borderId="37" xfId="21" applyFill="1" applyBorder="1">
      <alignment/>
      <protection/>
    </xf>
    <xf numFmtId="0" fontId="4" fillId="5" borderId="38" xfId="21" applyFill="1" applyBorder="1">
      <alignment/>
      <protection/>
    </xf>
    <xf numFmtId="0" fontId="4" fillId="0" borderId="0" xfId="21" applyFill="1" applyBorder="1">
      <alignment/>
      <protection/>
    </xf>
    <xf numFmtId="0" fontId="13" fillId="7" borderId="0" xfId="21" applyFont="1" applyFill="1">
      <alignment/>
      <protection/>
    </xf>
    <xf numFmtId="0" fontId="7" fillId="0" borderId="0" xfId="21" applyFont="1" applyBorder="1">
      <alignment/>
      <protection/>
    </xf>
    <xf numFmtId="0" fontId="6" fillId="0" borderId="0" xfId="21" applyFont="1" applyBorder="1">
      <alignment/>
      <protection/>
    </xf>
    <xf numFmtId="0" fontId="4" fillId="0" borderId="0" xfId="21" applyFont="1" applyBorder="1">
      <alignment/>
      <protection/>
    </xf>
    <xf numFmtId="0" fontId="13" fillId="0" borderId="32" xfId="21" applyFont="1" applyBorder="1">
      <alignment/>
      <protection/>
    </xf>
    <xf numFmtId="0" fontId="7" fillId="0" borderId="33" xfId="21" applyFont="1" applyBorder="1">
      <alignment/>
      <protection/>
    </xf>
    <xf numFmtId="0" fontId="7" fillId="0" borderId="35" xfId="21" applyFont="1" applyBorder="1">
      <alignment/>
      <protection/>
    </xf>
    <xf numFmtId="0" fontId="7" fillId="0" borderId="26" xfId="21" applyFont="1" applyBorder="1">
      <alignment/>
      <protection/>
    </xf>
    <xf numFmtId="0" fontId="7" fillId="0" borderId="13" xfId="21" applyFont="1" applyBorder="1">
      <alignment/>
      <protection/>
    </xf>
    <xf numFmtId="0" fontId="7" fillId="5" borderId="28" xfId="21" applyFont="1" applyFill="1" applyBorder="1" applyAlignment="1">
      <alignment horizontal="center"/>
      <protection/>
    </xf>
    <xf numFmtId="0" fontId="7" fillId="0" borderId="28" xfId="21" applyFont="1" applyBorder="1">
      <alignment/>
      <protection/>
    </xf>
    <xf numFmtId="0" fontId="4" fillId="0" borderId="28" xfId="21" applyFont="1" applyBorder="1">
      <alignment/>
      <protection/>
    </xf>
    <xf numFmtId="0" fontId="0" fillId="0" borderId="32" xfId="21" applyFont="1" applyBorder="1">
      <alignment/>
      <protection/>
    </xf>
    <xf numFmtId="0" fontId="0" fillId="0" borderId="33" xfId="21" applyFont="1" applyBorder="1">
      <alignment/>
      <protection/>
    </xf>
    <xf numFmtId="180" fontId="4" fillId="5" borderId="35" xfId="21" applyNumberFormat="1" applyFill="1" applyBorder="1">
      <alignment/>
      <protection/>
    </xf>
    <xf numFmtId="0" fontId="4" fillId="0" borderId="15" xfId="21" applyFont="1" applyBorder="1">
      <alignment/>
      <protection/>
    </xf>
    <xf numFmtId="180" fontId="4" fillId="0" borderId="0" xfId="21" applyNumberFormat="1" applyBorder="1">
      <alignment/>
      <protection/>
    </xf>
    <xf numFmtId="0" fontId="7" fillId="0" borderId="15" xfId="21" applyFont="1" applyBorder="1">
      <alignment/>
      <protection/>
    </xf>
    <xf numFmtId="194" fontId="4" fillId="0" borderId="15" xfId="17" applyNumberFormat="1" applyFont="1" applyBorder="1" applyAlignment="1">
      <alignment/>
    </xf>
    <xf numFmtId="0" fontId="0" fillId="0" borderId="17" xfId="21" applyFont="1" applyBorder="1">
      <alignment/>
      <protection/>
    </xf>
    <xf numFmtId="180" fontId="4" fillId="5" borderId="15" xfId="21" applyNumberFormat="1" applyFill="1" applyBorder="1">
      <alignment/>
      <protection/>
    </xf>
    <xf numFmtId="0" fontId="7" fillId="0" borderId="15" xfId="21" applyFont="1" applyFill="1" applyBorder="1">
      <alignment/>
      <protection/>
    </xf>
    <xf numFmtId="194" fontId="4" fillId="0" borderId="28" xfId="17" applyNumberFormat="1" applyFont="1" applyBorder="1" applyAlignment="1">
      <alignment/>
    </xf>
    <xf numFmtId="0" fontId="4" fillId="0" borderId="0" xfId="21" applyFont="1" applyFill="1" applyBorder="1">
      <alignment/>
      <protection/>
    </xf>
    <xf numFmtId="0" fontId="13" fillId="0" borderId="0" xfId="21" applyFont="1" applyFill="1" applyBorder="1">
      <alignment/>
      <protection/>
    </xf>
    <xf numFmtId="194" fontId="4" fillId="5" borderId="39" xfId="17" applyNumberFormat="1" applyFont="1" applyFill="1" applyBorder="1" applyAlignment="1">
      <alignment/>
    </xf>
    <xf numFmtId="0" fontId="4" fillId="0" borderId="36" xfId="21" applyBorder="1">
      <alignment/>
      <protection/>
    </xf>
    <xf numFmtId="0" fontId="0" fillId="0" borderId="37" xfId="21" applyFont="1" applyFill="1" applyBorder="1">
      <alignment/>
      <protection/>
    </xf>
    <xf numFmtId="180" fontId="4" fillId="0" borderId="39" xfId="21" applyNumberFormat="1" applyBorder="1">
      <alignment/>
      <protection/>
    </xf>
    <xf numFmtId="0" fontId="4" fillId="0" borderId="39" xfId="21" applyBorder="1">
      <alignment/>
      <protection/>
    </xf>
    <xf numFmtId="0" fontId="7" fillId="0" borderId="0" xfId="21" applyFont="1" applyAlignment="1">
      <alignment horizontal="left"/>
      <protection/>
    </xf>
    <xf numFmtId="0" fontId="7" fillId="8" borderId="0" xfId="21" applyFont="1" applyFill="1" applyBorder="1">
      <alignment/>
      <protection/>
    </xf>
    <xf numFmtId="0" fontId="7" fillId="0" borderId="0" xfId="21" applyFont="1" applyFill="1" applyBorder="1">
      <alignment/>
      <protection/>
    </xf>
    <xf numFmtId="0" fontId="4" fillId="0" borderId="31" xfId="21" applyFont="1" applyBorder="1">
      <alignment/>
      <protection/>
    </xf>
    <xf numFmtId="189" fontId="4" fillId="0" borderId="15" xfId="21" applyNumberFormat="1" applyBorder="1">
      <alignment/>
      <protection/>
    </xf>
    <xf numFmtId="189" fontId="4" fillId="0" borderId="28" xfId="21" applyNumberFormat="1" applyBorder="1">
      <alignment/>
      <protection/>
    </xf>
    <xf numFmtId="0" fontId="7" fillId="0" borderId="17" xfId="21" applyFont="1" applyBorder="1">
      <alignment/>
      <protection/>
    </xf>
    <xf numFmtId="0" fontId="6" fillId="0" borderId="13" xfId="21" applyFont="1" applyBorder="1">
      <alignment/>
      <protection/>
    </xf>
    <xf numFmtId="0" fontId="13" fillId="0" borderId="13" xfId="21" applyFont="1" applyFill="1" applyBorder="1">
      <alignment/>
      <protection/>
    </xf>
    <xf numFmtId="180" fontId="0" fillId="0" borderId="39" xfId="21" applyNumberFormat="1" applyFont="1" applyBorder="1">
      <alignment/>
      <protection/>
    </xf>
    <xf numFmtId="0" fontId="0" fillId="0" borderId="35" xfId="21" applyFont="1" applyBorder="1">
      <alignment/>
      <protection/>
    </xf>
    <xf numFmtId="0" fontId="0" fillId="0" borderId="39" xfId="21" applyFont="1" applyBorder="1">
      <alignment/>
      <protection/>
    </xf>
    <xf numFmtId="203" fontId="6" fillId="0" borderId="0" xfId="0" applyNumberFormat="1" applyFont="1" applyAlignment="1">
      <alignment vertical="top"/>
    </xf>
    <xf numFmtId="0" fontId="0" fillId="0" borderId="36" xfId="0" applyBorder="1" applyAlignment="1">
      <alignment/>
    </xf>
    <xf numFmtId="0" fontId="0" fillId="0" borderId="37" xfId="0" applyBorder="1" applyAlignment="1">
      <alignment/>
    </xf>
    <xf numFmtId="38" fontId="0" fillId="0" borderId="38" xfId="17" applyFill="1" applyBorder="1" applyAlignment="1">
      <alignment/>
    </xf>
    <xf numFmtId="38" fontId="0" fillId="5" borderId="26" xfId="17" applyFill="1" applyBorder="1" applyAlignment="1">
      <alignment horizontal="center"/>
    </xf>
    <xf numFmtId="38" fontId="0" fillId="5" borderId="31" xfId="17" applyFill="1" applyBorder="1" applyAlignment="1">
      <alignment/>
    </xf>
    <xf numFmtId="38" fontId="0" fillId="6" borderId="26" xfId="17" applyFill="1" applyBorder="1" applyAlignment="1">
      <alignment horizontal="center"/>
    </xf>
    <xf numFmtId="38" fontId="0" fillId="6" borderId="13" xfId="17" applyFill="1" applyBorder="1" applyAlignment="1">
      <alignment horizontal="center"/>
    </xf>
    <xf numFmtId="38" fontId="0" fillId="6" borderId="31" xfId="17" applyFill="1" applyBorder="1" applyAlignment="1">
      <alignment/>
    </xf>
    <xf numFmtId="206" fontId="0" fillId="0" borderId="0" xfId="0" applyNumberFormat="1" applyFont="1" applyAlignment="1">
      <alignment vertical="top"/>
    </xf>
    <xf numFmtId="206" fontId="0" fillId="0" borderId="0" xfId="0" applyNumberFormat="1" applyFont="1" applyAlignment="1">
      <alignment/>
    </xf>
    <xf numFmtId="206" fontId="0" fillId="0" borderId="0" xfId="0" applyNumberFormat="1" applyAlignment="1">
      <alignment/>
    </xf>
    <xf numFmtId="0" fontId="0" fillId="0" borderId="0" xfId="0" applyAlignment="1">
      <alignment horizontal="center" vertical="center" wrapText="1"/>
    </xf>
    <xf numFmtId="187" fontId="0" fillId="0" borderId="0" xfId="0" applyNumberFormat="1" applyAlignment="1">
      <alignment/>
    </xf>
    <xf numFmtId="202" fontId="0" fillId="0" borderId="0" xfId="0" applyNumberFormat="1" applyAlignment="1">
      <alignment/>
    </xf>
    <xf numFmtId="187" fontId="0" fillId="0" borderId="33" xfId="0" applyNumberFormat="1" applyBorder="1" applyAlignment="1">
      <alignment horizontal="center" vertical="center" wrapText="1"/>
    </xf>
    <xf numFmtId="202" fontId="0" fillId="0" borderId="33" xfId="0" applyNumberFormat="1" applyBorder="1" applyAlignment="1">
      <alignment horizontal="center" vertical="center" wrapText="1"/>
    </xf>
    <xf numFmtId="206" fontId="0" fillId="0" borderId="34" xfId="0" applyNumberFormat="1" applyBorder="1" applyAlignment="1">
      <alignment horizontal="center" vertical="center" wrapText="1"/>
    </xf>
    <xf numFmtId="202" fontId="0" fillId="0" borderId="0" xfId="0" applyNumberFormat="1" applyBorder="1" applyAlignment="1">
      <alignment/>
    </xf>
    <xf numFmtId="206" fontId="0" fillId="0" borderId="14" xfId="0" applyNumberFormat="1" applyBorder="1" applyAlignment="1">
      <alignment/>
    </xf>
    <xf numFmtId="206" fontId="0" fillId="0" borderId="13" xfId="0" applyNumberFormat="1" applyBorder="1" applyAlignment="1">
      <alignment/>
    </xf>
    <xf numFmtId="202" fontId="0" fillId="0" borderId="13" xfId="0" applyNumberFormat="1" applyBorder="1" applyAlignment="1">
      <alignment/>
    </xf>
    <xf numFmtId="206" fontId="0" fillId="0" borderId="31" xfId="0" applyNumberFormat="1" applyBorder="1" applyAlignment="1">
      <alignment/>
    </xf>
    <xf numFmtId="206" fontId="0" fillId="0" borderId="33" xfId="0" applyNumberFormat="1" applyFont="1" applyBorder="1" applyAlignment="1">
      <alignment horizontal="center" vertical="center" wrapText="1"/>
    </xf>
    <xf numFmtId="206" fontId="0" fillId="0" borderId="17" xfId="0" applyNumberFormat="1" applyFont="1" applyBorder="1" applyAlignment="1">
      <alignment/>
    </xf>
    <xf numFmtId="206" fontId="0" fillId="0" borderId="17" xfId="0" applyNumberFormat="1" applyFont="1" applyFill="1" applyBorder="1" applyAlignment="1">
      <alignment/>
    </xf>
    <xf numFmtId="206" fontId="0" fillId="0" borderId="26" xfId="0" applyNumberFormat="1" applyFont="1" applyBorder="1" applyAlignment="1">
      <alignment/>
    </xf>
    <xf numFmtId="206" fontId="0" fillId="0" borderId="32" xfId="0" applyNumberFormat="1" applyFont="1" applyBorder="1" applyAlignment="1">
      <alignment/>
    </xf>
    <xf numFmtId="202" fontId="0" fillId="0" borderId="33" xfId="0" applyNumberFormat="1" applyBorder="1" applyAlignment="1">
      <alignment/>
    </xf>
    <xf numFmtId="206" fontId="0" fillId="0" borderId="34" xfId="0" applyNumberFormat="1" applyBorder="1" applyAlignment="1">
      <alignment/>
    </xf>
    <xf numFmtId="206" fontId="0" fillId="0" borderId="17" xfId="0" applyNumberFormat="1" applyBorder="1" applyAlignment="1">
      <alignment/>
    </xf>
    <xf numFmtId="206" fontId="0" fillId="0" borderId="26" xfId="0" applyNumberFormat="1" applyBorder="1" applyAlignment="1">
      <alignment/>
    </xf>
    <xf numFmtId="206" fontId="14" fillId="0" borderId="36" xfId="0" applyNumberFormat="1" applyFont="1" applyBorder="1" applyAlignment="1">
      <alignment horizontal="center" vertical="center" wrapText="1"/>
    </xf>
    <xf numFmtId="202" fontId="14" fillId="0" borderId="33" xfId="0" applyNumberFormat="1" applyFont="1" applyBorder="1" applyAlignment="1">
      <alignment horizontal="center" vertical="center"/>
    </xf>
    <xf numFmtId="0" fontId="14" fillId="0" borderId="0" xfId="0" applyFont="1" applyAlignment="1">
      <alignment horizontal="center" vertical="center"/>
    </xf>
    <xf numFmtId="187" fontId="14" fillId="0" borderId="37" xfId="0" applyNumberFormat="1" applyFont="1" applyBorder="1" applyAlignment="1">
      <alignment horizontal="center" vertical="center"/>
    </xf>
    <xf numFmtId="202" fontId="14" fillId="0" borderId="37" xfId="0" applyNumberFormat="1" applyFont="1" applyBorder="1" applyAlignment="1">
      <alignment horizontal="center" vertical="center"/>
    </xf>
    <xf numFmtId="206" fontId="14" fillId="0" borderId="38" xfId="0" applyNumberFormat="1" applyFont="1" applyBorder="1" applyAlignment="1">
      <alignment horizontal="center" vertical="center"/>
    </xf>
    <xf numFmtId="202" fontId="0" fillId="0" borderId="40" xfId="0" applyNumberFormat="1" applyBorder="1" applyAlignment="1">
      <alignment/>
    </xf>
    <xf numFmtId="202" fontId="0" fillId="0" borderId="41" xfId="0" applyNumberFormat="1" applyBorder="1" applyAlignment="1">
      <alignment/>
    </xf>
    <xf numFmtId="202" fontId="0" fillId="0" borderId="42" xfId="0" applyNumberFormat="1" applyBorder="1" applyAlignment="1">
      <alignment/>
    </xf>
    <xf numFmtId="206" fontId="0" fillId="5" borderId="0" xfId="0" applyNumberFormat="1" applyFont="1" applyFill="1" applyBorder="1" applyAlignment="1">
      <alignment/>
    </xf>
    <xf numFmtId="187" fontId="0" fillId="5" borderId="0" xfId="0" applyNumberFormat="1" applyFill="1" applyBorder="1" applyAlignment="1">
      <alignment/>
    </xf>
    <xf numFmtId="202" fontId="0" fillId="5" borderId="43" xfId="0" applyNumberFormat="1" applyFill="1" applyBorder="1" applyAlignment="1">
      <alignment/>
    </xf>
    <xf numFmtId="202" fontId="0" fillId="5" borderId="0" xfId="0" applyNumberFormat="1" applyFill="1" applyBorder="1" applyAlignment="1">
      <alignment/>
    </xf>
    <xf numFmtId="206" fontId="0" fillId="5" borderId="14" xfId="0" applyNumberFormat="1" applyFill="1" applyBorder="1" applyAlignment="1">
      <alignment/>
    </xf>
    <xf numFmtId="206" fontId="0" fillId="6" borderId="36" xfId="0" applyNumberFormat="1" applyFill="1" applyBorder="1" applyAlignment="1">
      <alignment/>
    </xf>
    <xf numFmtId="187" fontId="0" fillId="6" borderId="37" xfId="0" applyNumberFormat="1" applyFill="1" applyBorder="1" applyAlignment="1">
      <alignment/>
    </xf>
    <xf numFmtId="202" fontId="0" fillId="6" borderId="37" xfId="0" applyNumberFormat="1" applyFill="1" applyBorder="1" applyAlignment="1">
      <alignment/>
    </xf>
    <xf numFmtId="206" fontId="0" fillId="6" borderId="38" xfId="0" applyNumberFormat="1" applyFill="1" applyBorder="1" applyAlignment="1">
      <alignment/>
    </xf>
    <xf numFmtId="206" fontId="14" fillId="0" borderId="37" xfId="0" applyNumberFormat="1" applyFont="1" applyBorder="1" applyAlignment="1">
      <alignment horizontal="center" vertical="center" wrapText="1"/>
    </xf>
    <xf numFmtId="206" fontId="0" fillId="0" borderId="0" xfId="0" applyNumberFormat="1" applyFont="1" applyBorder="1" applyAlignment="1">
      <alignment/>
    </xf>
    <xf numFmtId="206" fontId="0" fillId="0" borderId="13" xfId="0" applyNumberFormat="1" applyFont="1" applyBorder="1" applyAlignment="1">
      <alignment/>
    </xf>
    <xf numFmtId="206" fontId="0" fillId="0" borderId="33" xfId="0" applyNumberFormat="1" applyFont="1" applyBorder="1" applyAlignment="1">
      <alignment/>
    </xf>
    <xf numFmtId="206" fontId="0" fillId="0" borderId="0" xfId="0" applyNumberFormat="1" applyBorder="1" applyAlignment="1">
      <alignment/>
    </xf>
    <xf numFmtId="0" fontId="4" fillId="0" borderId="39" xfId="21" applyFont="1" applyBorder="1">
      <alignment/>
      <protection/>
    </xf>
    <xf numFmtId="206" fontId="0" fillId="6" borderId="37" xfId="0" applyNumberFormat="1" applyFill="1" applyBorder="1" applyAlignment="1">
      <alignment/>
    </xf>
    <xf numFmtId="206" fontId="0" fillId="0" borderId="34" xfId="0" applyNumberFormat="1" applyFont="1" applyBorder="1" applyAlignment="1">
      <alignment horizontal="center" vertical="center" wrapText="1"/>
    </xf>
    <xf numFmtId="0" fontId="4" fillId="0" borderId="37" xfId="21" applyBorder="1">
      <alignment/>
      <protection/>
    </xf>
    <xf numFmtId="0" fontId="7" fillId="5" borderId="35" xfId="21" applyFont="1" applyFill="1" applyBorder="1" applyAlignment="1">
      <alignment horizontal="center"/>
      <protection/>
    </xf>
    <xf numFmtId="0" fontId="0" fillId="4" borderId="36" xfId="21" applyFont="1" applyFill="1" applyBorder="1" applyAlignment="1">
      <alignment horizontal="center"/>
      <protection/>
    </xf>
    <xf numFmtId="0" fontId="0" fillId="4" borderId="38" xfId="21" applyFont="1" applyFill="1" applyBorder="1" applyAlignment="1">
      <alignment horizontal="center"/>
      <protection/>
    </xf>
    <xf numFmtId="0" fontId="0" fillId="4" borderId="44" xfId="21" applyFont="1" applyFill="1" applyBorder="1" applyAlignment="1">
      <alignment horizontal="center"/>
      <protection/>
    </xf>
    <xf numFmtId="206" fontId="4" fillId="4" borderId="17" xfId="17" applyNumberFormat="1" applyFont="1" applyFill="1" applyBorder="1" applyAlignment="1">
      <alignment/>
    </xf>
    <xf numFmtId="206" fontId="4" fillId="4" borderId="45" xfId="17" applyNumberFormat="1" applyFont="1" applyFill="1" applyBorder="1" applyAlignment="1">
      <alignment/>
    </xf>
    <xf numFmtId="206" fontId="4" fillId="4" borderId="14" xfId="17" applyNumberFormat="1" applyFont="1" applyFill="1" applyBorder="1" applyAlignment="1">
      <alignment/>
    </xf>
    <xf numFmtId="206" fontId="4" fillId="4" borderId="36" xfId="17" applyNumberFormat="1" applyFont="1" applyFill="1" applyBorder="1" applyAlignment="1">
      <alignment/>
    </xf>
    <xf numFmtId="206" fontId="4" fillId="4" borderId="44" xfId="17" applyNumberFormat="1" applyFont="1" applyFill="1" applyBorder="1" applyAlignment="1">
      <alignment/>
    </xf>
    <xf numFmtId="206" fontId="4" fillId="4" borderId="38" xfId="17" applyNumberFormat="1" applyFont="1" applyFill="1" applyBorder="1" applyAlignment="1">
      <alignment/>
    </xf>
    <xf numFmtId="0" fontId="0" fillId="0" borderId="15" xfId="21" applyFont="1" applyFill="1" applyBorder="1" applyAlignment="1">
      <alignment horizontal="center" vertical="center" wrapText="1"/>
      <protection/>
    </xf>
    <xf numFmtId="0" fontId="0" fillId="0" borderId="15" xfId="21" applyFont="1" applyFill="1" applyBorder="1" applyAlignment="1">
      <alignment horizontal="center"/>
      <protection/>
    </xf>
    <xf numFmtId="0" fontId="0" fillId="0" borderId="28" xfId="21" applyFont="1" applyFill="1" applyBorder="1" applyAlignment="1">
      <alignment horizontal="center"/>
      <protection/>
    </xf>
    <xf numFmtId="180" fontId="0" fillId="0" borderId="35" xfId="21" applyNumberFormat="1" applyFont="1" applyFill="1" applyBorder="1">
      <alignment/>
      <protection/>
    </xf>
    <xf numFmtId="180" fontId="0" fillId="0" borderId="15" xfId="21" applyNumberFormat="1" applyFont="1" applyFill="1" applyBorder="1">
      <alignment/>
      <protection/>
    </xf>
    <xf numFmtId="182" fontId="0" fillId="0" borderId="15" xfId="21" applyNumberFormat="1" applyFont="1" applyFill="1" applyBorder="1">
      <alignment/>
      <protection/>
    </xf>
    <xf numFmtId="224" fontId="0" fillId="0" borderId="15" xfId="21" applyNumberFormat="1" applyFont="1" applyFill="1" applyBorder="1">
      <alignment/>
      <protection/>
    </xf>
    <xf numFmtId="0" fontId="4" fillId="5" borderId="36" xfId="21" applyFont="1" applyFill="1" applyBorder="1">
      <alignment/>
      <protection/>
    </xf>
    <xf numFmtId="38" fontId="0" fillId="5" borderId="7" xfId="17" applyFill="1" applyBorder="1" applyAlignment="1">
      <alignment horizontal="center"/>
    </xf>
    <xf numFmtId="38" fontId="0" fillId="5" borderId="27" xfId="17" applyFont="1" applyFill="1" applyBorder="1" applyAlignment="1">
      <alignment/>
    </xf>
    <xf numFmtId="186" fontId="0" fillId="0" borderId="19" xfId="17" applyNumberFormat="1" applyFill="1" applyBorder="1" applyAlignment="1">
      <alignment/>
    </xf>
    <xf numFmtId="182" fontId="0" fillId="0" borderId="0" xfId="17" applyNumberFormat="1" applyFill="1" applyAlignment="1">
      <alignment/>
    </xf>
    <xf numFmtId="38" fontId="0" fillId="6" borderId="2" xfId="17" applyFill="1" applyBorder="1" applyAlignment="1">
      <alignment/>
    </xf>
    <xf numFmtId="38" fontId="0" fillId="0" borderId="2" xfId="17" applyBorder="1" applyAlignment="1">
      <alignment/>
    </xf>
    <xf numFmtId="196" fontId="0" fillId="0" borderId="0" xfId="17" applyNumberFormat="1" applyFont="1" applyBorder="1" applyAlignment="1">
      <alignment horizontal="center" vertical="center"/>
    </xf>
    <xf numFmtId="196" fontId="0" fillId="0" borderId="8" xfId="17" applyNumberFormat="1" applyFont="1" applyBorder="1" applyAlignment="1">
      <alignment horizontal="center" vertical="center"/>
    </xf>
    <xf numFmtId="195" fontId="0" fillId="0" borderId="0" xfId="17" applyNumberFormat="1" applyBorder="1" applyAlignment="1">
      <alignment/>
    </xf>
    <xf numFmtId="38" fontId="0" fillId="5" borderId="33" xfId="17" applyFill="1" applyBorder="1" applyAlignment="1">
      <alignment horizontal="center"/>
    </xf>
    <xf numFmtId="38" fontId="0" fillId="5" borderId="46" xfId="17" applyFont="1" applyFill="1" applyBorder="1" applyAlignment="1">
      <alignment/>
    </xf>
    <xf numFmtId="186" fontId="0" fillId="0" borderId="33" xfId="17" applyNumberFormat="1" applyFill="1" applyBorder="1" applyAlignment="1">
      <alignment/>
    </xf>
    <xf numFmtId="195" fontId="0" fillId="0" borderId="33" xfId="17" applyNumberFormat="1" applyBorder="1" applyAlignment="1">
      <alignment/>
    </xf>
    <xf numFmtId="38" fontId="0" fillId="0" borderId="46" xfId="17" applyBorder="1" applyAlignment="1">
      <alignment/>
    </xf>
    <xf numFmtId="38" fontId="0" fillId="0" borderId="7" xfId="17" applyBorder="1" applyAlignment="1">
      <alignment/>
    </xf>
    <xf numFmtId="38" fontId="0" fillId="0" borderId="0" xfId="17" applyBorder="1" applyAlignment="1">
      <alignment/>
    </xf>
    <xf numFmtId="186" fontId="0" fillId="0" borderId="7" xfId="17" applyNumberFormat="1" applyFill="1" applyBorder="1" applyAlignment="1">
      <alignment/>
    </xf>
    <xf numFmtId="38" fontId="0" fillId="6" borderId="33" xfId="17" applyFill="1" applyBorder="1" applyAlignment="1">
      <alignment horizontal="center"/>
    </xf>
    <xf numFmtId="38" fontId="0" fillId="6" borderId="46" xfId="17" applyFill="1" applyBorder="1" applyAlignment="1">
      <alignment/>
    </xf>
    <xf numFmtId="38" fontId="0" fillId="6" borderId="7" xfId="17" applyFill="1" applyBorder="1" applyAlignment="1">
      <alignment horizontal="center"/>
    </xf>
    <xf numFmtId="38" fontId="0" fillId="6" borderId="3" xfId="17" applyFill="1" applyBorder="1" applyAlignment="1">
      <alignment/>
    </xf>
    <xf numFmtId="38" fontId="0" fillId="0" borderId="20" xfId="17" applyFill="1" applyBorder="1" applyAlignment="1">
      <alignment/>
    </xf>
    <xf numFmtId="186" fontId="0" fillId="0" borderId="17" xfId="17" applyNumberFormat="1" applyFill="1" applyBorder="1" applyAlignment="1">
      <alignment/>
    </xf>
    <xf numFmtId="186" fontId="0" fillId="0" borderId="32" xfId="17" applyNumberFormat="1" applyFill="1" applyBorder="1" applyAlignment="1">
      <alignment/>
    </xf>
    <xf numFmtId="38" fontId="0" fillId="0" borderId="47" xfId="17" applyFill="1" applyBorder="1" applyAlignment="1">
      <alignment/>
    </xf>
    <xf numFmtId="186" fontId="0" fillId="0" borderId="48" xfId="17" applyNumberFormat="1" applyFill="1" applyBorder="1" applyAlignment="1">
      <alignment/>
    </xf>
    <xf numFmtId="186" fontId="0" fillId="0" borderId="34" xfId="17" applyNumberFormat="1" applyFill="1" applyBorder="1" applyAlignment="1">
      <alignment/>
    </xf>
    <xf numFmtId="186" fontId="0" fillId="0" borderId="46" xfId="17" applyNumberFormat="1" applyFill="1" applyBorder="1" applyAlignment="1">
      <alignment/>
    </xf>
    <xf numFmtId="186" fontId="0" fillId="0" borderId="26" xfId="17" applyNumberFormat="1" applyFill="1" applyBorder="1" applyAlignment="1">
      <alignment/>
    </xf>
    <xf numFmtId="186" fontId="0" fillId="0" borderId="24" xfId="17" applyNumberFormat="1" applyFill="1" applyBorder="1" applyAlignment="1">
      <alignment/>
    </xf>
    <xf numFmtId="186" fontId="0" fillId="0" borderId="47" xfId="17" applyNumberFormat="1" applyFill="1" applyBorder="1" applyAlignment="1">
      <alignment/>
    </xf>
    <xf numFmtId="186" fontId="0" fillId="0" borderId="20" xfId="17" applyNumberFormat="1" applyFill="1" applyBorder="1" applyAlignment="1">
      <alignment/>
    </xf>
    <xf numFmtId="38" fontId="0" fillId="5" borderId="2" xfId="17" applyFill="1" applyBorder="1" applyAlignment="1">
      <alignment/>
    </xf>
    <xf numFmtId="38" fontId="0" fillId="5" borderId="17" xfId="17" applyFill="1" applyBorder="1" applyAlignment="1">
      <alignment horizontal="center"/>
    </xf>
    <xf numFmtId="38" fontId="0" fillId="5" borderId="14" xfId="17" applyFill="1" applyBorder="1" applyAlignment="1">
      <alignment horizontal="center"/>
    </xf>
    <xf numFmtId="38" fontId="0" fillId="5" borderId="24" xfId="17" applyFont="1" applyFill="1" applyBorder="1" applyAlignment="1">
      <alignment horizontal="center" vertical="center" wrapText="1"/>
    </xf>
    <xf numFmtId="38" fontId="0" fillId="5" borderId="47" xfId="17" applyFont="1" applyFill="1" applyBorder="1" applyAlignment="1">
      <alignment horizontal="center" vertical="center" wrapText="1"/>
    </xf>
    <xf numFmtId="38" fontId="0" fillId="6" borderId="8" xfId="17" applyFill="1" applyBorder="1" applyAlignment="1">
      <alignment horizontal="center"/>
    </xf>
    <xf numFmtId="38" fontId="0" fillId="6" borderId="24" xfId="17" applyFont="1" applyFill="1" applyBorder="1" applyAlignment="1">
      <alignment horizontal="center" vertical="center" wrapText="1"/>
    </xf>
    <xf numFmtId="38" fontId="0" fillId="6" borderId="20" xfId="17" applyFont="1" applyFill="1" applyBorder="1" applyAlignment="1">
      <alignment horizontal="center" vertical="center" wrapText="1"/>
    </xf>
    <xf numFmtId="182" fontId="0" fillId="0" borderId="0" xfId="17" applyNumberFormat="1" applyBorder="1" applyAlignment="1">
      <alignment/>
    </xf>
    <xf numFmtId="38" fontId="0" fillId="5" borderId="21" xfId="17" applyFont="1" applyFill="1" applyBorder="1" applyAlignment="1">
      <alignment horizontal="center" vertical="center" wrapText="1"/>
    </xf>
    <xf numFmtId="182" fontId="0" fillId="0" borderId="15" xfId="17" applyNumberFormat="1" applyFill="1" applyBorder="1" applyAlignment="1">
      <alignment/>
    </xf>
    <xf numFmtId="182" fontId="0" fillId="0" borderId="16" xfId="17" applyNumberFormat="1" applyFill="1" applyBorder="1" applyAlignment="1">
      <alignment/>
    </xf>
    <xf numFmtId="182" fontId="0" fillId="0" borderId="28" xfId="17" applyNumberFormat="1" applyFill="1" applyBorder="1" applyAlignment="1">
      <alignment/>
    </xf>
    <xf numFmtId="182" fontId="0" fillId="0" borderId="29" xfId="17" applyNumberFormat="1" applyFill="1" applyBorder="1" applyAlignment="1">
      <alignment/>
    </xf>
    <xf numFmtId="182" fontId="0" fillId="0" borderId="21" xfId="17" applyNumberFormat="1" applyFill="1" applyBorder="1" applyAlignment="1">
      <alignment/>
    </xf>
    <xf numFmtId="182" fontId="0" fillId="0" borderId="22" xfId="17" applyNumberFormat="1" applyFill="1" applyBorder="1" applyAlignment="1">
      <alignment/>
    </xf>
    <xf numFmtId="182" fontId="0" fillId="0" borderId="17" xfId="17" applyNumberFormat="1" applyFill="1" applyBorder="1" applyAlignment="1">
      <alignment/>
    </xf>
    <xf numFmtId="182" fontId="0" fillId="0" borderId="26" xfId="17" applyNumberFormat="1" applyFill="1" applyBorder="1" applyAlignment="1">
      <alignment/>
    </xf>
    <xf numFmtId="182" fontId="0" fillId="0" borderId="24" xfId="17" applyNumberFormat="1" applyFill="1" applyBorder="1" applyAlignment="1">
      <alignment/>
    </xf>
    <xf numFmtId="38" fontId="0" fillId="0" borderId="3" xfId="17" applyFont="1" applyBorder="1" applyAlignment="1">
      <alignment/>
    </xf>
    <xf numFmtId="182" fontId="0" fillId="0" borderId="1" xfId="17" applyNumberFormat="1" applyFill="1" applyBorder="1" applyAlignment="1">
      <alignment/>
    </xf>
    <xf numFmtId="182" fontId="0" fillId="0" borderId="18" xfId="17" applyNumberFormat="1" applyFill="1" applyBorder="1" applyAlignment="1">
      <alignment/>
    </xf>
    <xf numFmtId="0" fontId="0" fillId="0" borderId="0" xfId="21" applyFont="1" applyFill="1" applyBorder="1">
      <alignment/>
      <protection/>
    </xf>
    <xf numFmtId="0" fontId="7" fillId="0" borderId="17" xfId="21" applyFont="1" applyFill="1" applyBorder="1" applyAlignment="1">
      <alignment vertical="top" wrapText="1"/>
      <protection/>
    </xf>
    <xf numFmtId="0" fontId="4" fillId="0" borderId="15" xfId="21" applyFill="1" applyBorder="1">
      <alignment/>
      <protection/>
    </xf>
    <xf numFmtId="0" fontId="4" fillId="0" borderId="0" xfId="21" applyFill="1">
      <alignment/>
      <protection/>
    </xf>
    <xf numFmtId="0" fontId="4" fillId="0" borderId="0" xfId="21" applyFont="1" applyFill="1" applyBorder="1" applyAlignment="1">
      <alignment vertical="center"/>
      <protection/>
    </xf>
    <xf numFmtId="0" fontId="7" fillId="0" borderId="36" xfId="21" applyFont="1" applyBorder="1" applyAlignment="1">
      <alignment horizontal="center"/>
      <protection/>
    </xf>
    <xf numFmtId="0" fontId="0" fillId="0" borderId="37" xfId="0" applyBorder="1" applyAlignment="1">
      <alignment horizontal="center"/>
    </xf>
    <xf numFmtId="0" fontId="0" fillId="0" borderId="38" xfId="0" applyBorder="1" applyAlignment="1">
      <alignment horizontal="center"/>
    </xf>
    <xf numFmtId="0" fontId="7" fillId="4" borderId="36" xfId="21" applyFont="1" applyFill="1" applyBorder="1" applyAlignment="1">
      <alignment horizontal="center"/>
      <protection/>
    </xf>
    <xf numFmtId="0" fontId="0"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jirei01(15)"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1143000</xdr:colOff>
      <xdr:row>0</xdr:row>
      <xdr:rowOff>114300</xdr:rowOff>
    </xdr:from>
    <xdr:to>
      <xdr:col>4</xdr:col>
      <xdr:colOff>542925</xdr:colOff>
      <xdr:row>2</xdr:row>
      <xdr:rowOff>95250</xdr:rowOff>
    </xdr:to>
    <xdr:pic>
      <xdr:nvPicPr>
        <xdr:cNvPr id="1" name="Picture 5"/>
        <xdr:cNvPicPr preferRelativeResize="1">
          <a:picLocks noChangeAspect="1"/>
        </xdr:cNvPicPr>
      </xdr:nvPicPr>
      <xdr:blipFill>
        <a:blip r:embed="rId1"/>
        <a:stretch>
          <a:fillRect/>
        </a:stretch>
      </xdr:blipFill>
      <xdr:spPr>
        <a:xfrm>
          <a:off x="1600200" y="114300"/>
          <a:ext cx="124777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aa01ndh001\bunseki_sv\&#29987;&#26989;&#36899;&#38306;&#34920;\&#24179;&#25104;12&#24180;&#34920;\&#26368;&#32066;&#38656;&#35201;\&#31227;&#20986;&#20837;\&#30476;&#12510;&#12540;&#12472;&#1253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ロー"/>
      <sheetName val="県移出マージン表"/>
      <sheetName val="県表"/>
      <sheetName val="全国表ｂ"/>
      <sheetName val="県CT"/>
      <sheetName val="局移出入取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3"/>
  <sheetViews>
    <sheetView tabSelected="1" workbookViewId="0" topLeftCell="A1">
      <pane xSplit="2" ySplit="2" topLeftCell="C3" activePane="bottomRight" state="frozen"/>
      <selection pane="topLeft" activeCell="H23" sqref="H23"/>
      <selection pane="topRight" activeCell="H23" sqref="H23"/>
      <selection pane="bottomLeft" activeCell="H23" sqref="H23"/>
      <selection pane="bottomRight" activeCell="A27" sqref="A27"/>
    </sheetView>
  </sheetViews>
  <sheetFormatPr defaultColWidth="9.33203125" defaultRowHeight="11.25"/>
  <cols>
    <col min="1" max="1" width="17.5" style="194" customWidth="1"/>
    <col min="2" max="2" width="37" style="194" bestFit="1" customWidth="1"/>
    <col min="3" max="3" width="20.66015625" style="194" bestFit="1" customWidth="1"/>
    <col min="4" max="16384" width="12" style="194" customWidth="1"/>
  </cols>
  <sheetData>
    <row r="1" ht="13.5">
      <c r="A1" s="193" t="s">
        <v>106</v>
      </c>
    </row>
    <row r="2" spans="1:3" ht="13.5">
      <c r="A2" s="195" t="s">
        <v>95</v>
      </c>
      <c r="B2" s="196" t="s">
        <v>96</v>
      </c>
      <c r="C2" s="197" t="s">
        <v>97</v>
      </c>
    </row>
    <row r="3" spans="1:3" ht="13.5">
      <c r="A3" s="257" t="s">
        <v>99</v>
      </c>
      <c r="B3" s="331"/>
      <c r="C3" s="260"/>
    </row>
    <row r="4" spans="1:3" ht="24">
      <c r="A4" s="201" t="s">
        <v>100</v>
      </c>
      <c r="B4" s="202" t="s">
        <v>101</v>
      </c>
      <c r="C4" s="203"/>
    </row>
    <row r="5" spans="1:3" s="407" customFormat="1" ht="13.5">
      <c r="A5" s="405" t="s">
        <v>277</v>
      </c>
      <c r="B5" s="408" t="s">
        <v>278</v>
      </c>
      <c r="C5" s="406"/>
    </row>
    <row r="6" spans="1:3" ht="13.5">
      <c r="A6" s="204" t="s">
        <v>4</v>
      </c>
      <c r="B6" s="404" t="s">
        <v>18</v>
      </c>
      <c r="C6" s="205" t="s">
        <v>102</v>
      </c>
    </row>
    <row r="7" spans="1:3" ht="13.5">
      <c r="A7" s="204" t="s">
        <v>5</v>
      </c>
      <c r="B7" s="206" t="s">
        <v>19</v>
      </c>
      <c r="C7" s="205" t="s">
        <v>102</v>
      </c>
    </row>
    <row r="8" spans="1:3" ht="13.5">
      <c r="A8" s="204" t="s">
        <v>6</v>
      </c>
      <c r="B8" s="206" t="s">
        <v>20</v>
      </c>
      <c r="C8" s="205" t="s">
        <v>102</v>
      </c>
    </row>
    <row r="9" spans="1:3" ht="13.5">
      <c r="A9" s="204" t="s">
        <v>7</v>
      </c>
      <c r="B9" s="206" t="s">
        <v>21</v>
      </c>
      <c r="C9" s="205" t="s">
        <v>102</v>
      </c>
    </row>
    <row r="10" spans="1:3" ht="13.5">
      <c r="A10" s="204" t="s">
        <v>8</v>
      </c>
      <c r="B10" s="206" t="s">
        <v>22</v>
      </c>
      <c r="C10" s="205" t="s">
        <v>102</v>
      </c>
    </row>
    <row r="11" spans="1:3" ht="13.5">
      <c r="A11" s="204" t="s">
        <v>9</v>
      </c>
      <c r="B11" s="206" t="s">
        <v>23</v>
      </c>
      <c r="C11" s="205" t="s">
        <v>102</v>
      </c>
    </row>
    <row r="12" spans="1:3" ht="13.5">
      <c r="A12" s="204" t="s">
        <v>10</v>
      </c>
      <c r="B12" s="206" t="s">
        <v>24</v>
      </c>
      <c r="C12" s="205" t="s">
        <v>102</v>
      </c>
    </row>
    <row r="13" spans="1:3" ht="13.5">
      <c r="A13" s="204" t="s">
        <v>11</v>
      </c>
      <c r="B13" s="206" t="s">
        <v>25</v>
      </c>
      <c r="C13" s="205" t="s">
        <v>102</v>
      </c>
    </row>
    <row r="14" spans="1:3" ht="13.5">
      <c r="A14" s="204" t="s">
        <v>12</v>
      </c>
      <c r="B14" s="206" t="s">
        <v>26</v>
      </c>
      <c r="C14" s="205" t="s">
        <v>102</v>
      </c>
    </row>
    <row r="15" spans="1:3" ht="13.5">
      <c r="A15" s="204" t="s">
        <v>13</v>
      </c>
      <c r="B15" s="206" t="s">
        <v>27</v>
      </c>
      <c r="C15" s="205" t="s">
        <v>102</v>
      </c>
    </row>
    <row r="16" spans="1:3" ht="13.5">
      <c r="A16" s="204" t="s">
        <v>14</v>
      </c>
      <c r="B16" s="206" t="s">
        <v>28</v>
      </c>
      <c r="C16" s="205" t="s">
        <v>102</v>
      </c>
    </row>
    <row r="17" spans="1:3" ht="13.5">
      <c r="A17" s="204" t="s">
        <v>15</v>
      </c>
      <c r="B17" s="206" t="s">
        <v>29</v>
      </c>
      <c r="C17" s="205" t="s">
        <v>102</v>
      </c>
    </row>
    <row r="18" spans="1:3" ht="13.5">
      <c r="A18" s="204" t="s">
        <v>16</v>
      </c>
      <c r="B18" s="206" t="s">
        <v>30</v>
      </c>
      <c r="C18" s="205" t="s">
        <v>102</v>
      </c>
    </row>
    <row r="19" spans="1:3" ht="13.5">
      <c r="A19" s="204" t="s">
        <v>17</v>
      </c>
      <c r="B19" s="206" t="s">
        <v>31</v>
      </c>
      <c r="C19" s="205" t="s">
        <v>102</v>
      </c>
    </row>
    <row r="20" spans="1:3" ht="13.5">
      <c r="A20" s="207" t="s">
        <v>103</v>
      </c>
      <c r="B20" s="212" t="s">
        <v>108</v>
      </c>
      <c r="C20" s="197"/>
    </row>
    <row r="21" spans="1:3" ht="13.5">
      <c r="A21" s="208" t="s">
        <v>98</v>
      </c>
      <c r="B21" s="209" t="s">
        <v>107</v>
      </c>
      <c r="C21" s="203"/>
    </row>
    <row r="22" spans="1:3" ht="13.5">
      <c r="A22" s="208" t="s">
        <v>104</v>
      </c>
      <c r="B22" s="209" t="s">
        <v>107</v>
      </c>
      <c r="C22" s="203"/>
    </row>
    <row r="23" spans="1:3" ht="13.5">
      <c r="A23" s="210" t="s">
        <v>105</v>
      </c>
      <c r="B23" s="211" t="s">
        <v>107</v>
      </c>
      <c r="C23" s="200"/>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F30" sqref="F30"/>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246</v>
      </c>
      <c r="D1" s="282"/>
      <c r="E1" s="282"/>
    </row>
    <row r="2" spans="2:8" ht="11.25">
      <c r="B2" s="192"/>
      <c r="C2" s="192" t="s">
        <v>23</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218</v>
      </c>
      <c r="E4" s="323" t="s">
        <v>82</v>
      </c>
      <c r="F4" s="308" t="s">
        <v>193</v>
      </c>
      <c r="G4" s="308" t="s">
        <v>219</v>
      </c>
      <c r="H4" s="306" t="s">
        <v>220</v>
      </c>
      <c r="I4" s="309" t="s">
        <v>221</v>
      </c>
      <c r="J4" s="310" t="s">
        <v>222</v>
      </c>
    </row>
    <row r="5" spans="1:10" ht="12" thickTop="1">
      <c r="A5" s="31" t="s">
        <v>46</v>
      </c>
      <c r="B5" s="15" t="s">
        <v>4</v>
      </c>
      <c r="C5" s="114" t="s">
        <v>18</v>
      </c>
      <c r="D5" s="297"/>
      <c r="E5" s="324"/>
      <c r="F5" s="150">
        <f>'逆行列係数'!I7</f>
        <v>0.0013859531310530615</v>
      </c>
      <c r="G5" s="150">
        <f>'逆行列係数'!Z7</f>
        <v>0.00016965479219103422</v>
      </c>
      <c r="H5" s="311">
        <f>$D$10*F5</f>
        <v>0</v>
      </c>
      <c r="I5" s="291">
        <f>E$10*G5</f>
        <v>0</v>
      </c>
      <c r="J5" s="292">
        <f aca="true" t="shared" si="0" ref="J5:J19">SUM(H5:I5)</f>
        <v>0</v>
      </c>
    </row>
    <row r="6" spans="1:10" ht="11.25">
      <c r="A6" s="31" t="s">
        <v>48</v>
      </c>
      <c r="B6" s="15" t="s">
        <v>5</v>
      </c>
      <c r="C6" s="114" t="s">
        <v>19</v>
      </c>
      <c r="D6" s="297"/>
      <c r="E6" s="324"/>
      <c r="F6" s="150">
        <f>'逆行列係数'!I8</f>
        <v>0.00011944405937102678</v>
      </c>
      <c r="G6" s="150">
        <f>'逆行列係数'!Z8</f>
        <v>9.856249722870333E-06</v>
      </c>
      <c r="H6" s="312">
        <f aca="true" t="shared" si="1" ref="H6:H19">$D$10*F6</f>
        <v>0</v>
      </c>
      <c r="I6" s="291">
        <f aca="true" t="shared" si="2" ref="I6:I19">E$10*G6</f>
        <v>0</v>
      </c>
      <c r="J6" s="292">
        <f t="shared" si="0"/>
        <v>0</v>
      </c>
    </row>
    <row r="7" spans="1:10" ht="11.25">
      <c r="A7" s="31" t="s">
        <v>50</v>
      </c>
      <c r="B7" s="15" t="s">
        <v>6</v>
      </c>
      <c r="C7" s="114" t="s">
        <v>20</v>
      </c>
      <c r="D7" s="297"/>
      <c r="E7" s="324"/>
      <c r="F7" s="150">
        <f>'逆行列係数'!I9</f>
        <v>0.0002065253888770797</v>
      </c>
      <c r="G7" s="150">
        <f>'逆行列係数'!Z9</f>
        <v>4.4096927679749194E-05</v>
      </c>
      <c r="H7" s="312">
        <f t="shared" si="1"/>
        <v>0</v>
      </c>
      <c r="I7" s="291">
        <f t="shared" si="2"/>
        <v>0</v>
      </c>
      <c r="J7" s="292">
        <f t="shared" si="0"/>
        <v>0</v>
      </c>
    </row>
    <row r="8" spans="1:10" ht="11.25">
      <c r="A8" s="31" t="s">
        <v>52</v>
      </c>
      <c r="B8" s="15" t="s">
        <v>7</v>
      </c>
      <c r="C8" s="114" t="s">
        <v>21</v>
      </c>
      <c r="D8" s="297"/>
      <c r="E8" s="324"/>
      <c r="F8" s="150">
        <f>'逆行列係数'!I10</f>
        <v>0.0015740328637920877</v>
      </c>
      <c r="G8" s="150">
        <f>'逆行列係数'!Z10</f>
        <v>0.00011010511707741808</v>
      </c>
      <c r="H8" s="312">
        <f t="shared" si="1"/>
        <v>0</v>
      </c>
      <c r="I8" s="291">
        <f t="shared" si="2"/>
        <v>0</v>
      </c>
      <c r="J8" s="292">
        <f t="shared" si="0"/>
        <v>0</v>
      </c>
    </row>
    <row r="9" spans="1:10" ht="11.25">
      <c r="A9" s="31"/>
      <c r="B9" s="15" t="s">
        <v>8</v>
      </c>
      <c r="C9" s="114" t="s">
        <v>22</v>
      </c>
      <c r="D9" s="297"/>
      <c r="E9" s="324"/>
      <c r="F9" s="150">
        <f>'逆行列係数'!I11</f>
        <v>0.09411281889628006</v>
      </c>
      <c r="G9" s="150">
        <f>'逆行列係数'!Z11</f>
        <v>0.01845799247528215</v>
      </c>
      <c r="H9" s="312">
        <f t="shared" si="1"/>
        <v>0</v>
      </c>
      <c r="I9" s="291">
        <f t="shared" si="2"/>
        <v>0</v>
      </c>
      <c r="J9" s="292">
        <f t="shared" si="0"/>
        <v>0</v>
      </c>
    </row>
    <row r="10" spans="1:10" ht="11.25">
      <c r="A10" s="31"/>
      <c r="B10" s="15" t="s">
        <v>9</v>
      </c>
      <c r="C10" s="114" t="s">
        <v>23</v>
      </c>
      <c r="D10" s="297">
        <f>'地域別最終需要'!K12</f>
        <v>0</v>
      </c>
      <c r="E10" s="324">
        <f>'地域別最終需要'!I12</f>
        <v>0</v>
      </c>
      <c r="F10" s="150">
        <f>'逆行列係数'!I12</f>
        <v>1.0039040504802408</v>
      </c>
      <c r="G10" s="150">
        <f>'逆行列係数'!Z12</f>
        <v>0.0001323236667551499</v>
      </c>
      <c r="H10" s="312">
        <f t="shared" si="1"/>
        <v>0</v>
      </c>
      <c r="I10" s="291">
        <f t="shared" si="2"/>
        <v>0</v>
      </c>
      <c r="J10" s="292">
        <f t="shared" si="0"/>
        <v>0</v>
      </c>
    </row>
    <row r="11" spans="1:10" ht="11.25">
      <c r="A11" s="31"/>
      <c r="B11" s="15" t="s">
        <v>10</v>
      </c>
      <c r="C11" s="114" t="s">
        <v>24</v>
      </c>
      <c r="D11" s="297"/>
      <c r="E11" s="324"/>
      <c r="F11" s="150">
        <f>'逆行列係数'!I13</f>
        <v>0.011970479964758259</v>
      </c>
      <c r="G11" s="150">
        <f>'逆行列係数'!Z13</f>
        <v>0.0005342086979188307</v>
      </c>
      <c r="H11" s="312">
        <f t="shared" si="1"/>
        <v>0</v>
      </c>
      <c r="I11" s="291">
        <f t="shared" si="2"/>
        <v>0</v>
      </c>
      <c r="J11" s="292">
        <f t="shared" si="0"/>
        <v>0</v>
      </c>
    </row>
    <row r="12" spans="1:10" ht="11.25">
      <c r="A12" s="31"/>
      <c r="B12" s="15" t="s">
        <v>11</v>
      </c>
      <c r="C12" s="114" t="s">
        <v>25</v>
      </c>
      <c r="D12" s="297"/>
      <c r="E12" s="324"/>
      <c r="F12" s="150">
        <f>'逆行列係数'!I14</f>
        <v>0.030371908139203013</v>
      </c>
      <c r="G12" s="150">
        <f>'逆行列係数'!Z14</f>
        <v>0.0018333389676210344</v>
      </c>
      <c r="H12" s="312">
        <f t="shared" si="1"/>
        <v>0</v>
      </c>
      <c r="I12" s="291">
        <f t="shared" si="2"/>
        <v>0</v>
      </c>
      <c r="J12" s="292">
        <f t="shared" si="0"/>
        <v>0</v>
      </c>
    </row>
    <row r="13" spans="1:10" ht="11.25">
      <c r="A13" s="31"/>
      <c r="B13" s="15" t="s">
        <v>12</v>
      </c>
      <c r="C13" s="114" t="s">
        <v>26</v>
      </c>
      <c r="D13" s="297"/>
      <c r="E13" s="324"/>
      <c r="F13" s="150">
        <f>'逆行列係数'!I15</f>
        <v>0.020874882292954977</v>
      </c>
      <c r="G13" s="150">
        <f>'逆行列係数'!Z15</f>
        <v>0.0005894445134632392</v>
      </c>
      <c r="H13" s="312">
        <f t="shared" si="1"/>
        <v>0</v>
      </c>
      <c r="I13" s="291">
        <f t="shared" si="2"/>
        <v>0</v>
      </c>
      <c r="J13" s="292">
        <f t="shared" si="0"/>
        <v>0</v>
      </c>
    </row>
    <row r="14" spans="1:10" ht="11.25">
      <c r="A14" s="31"/>
      <c r="B14" s="15" t="s">
        <v>13</v>
      </c>
      <c r="C14" s="114" t="s">
        <v>27</v>
      </c>
      <c r="D14" s="297"/>
      <c r="E14" s="324"/>
      <c r="F14" s="150">
        <f>'逆行列係数'!I16</f>
        <v>0.007593899513653219</v>
      </c>
      <c r="G14" s="150">
        <f>'逆行列係数'!Z16</f>
        <v>0.00022494245778756206</v>
      </c>
      <c r="H14" s="312">
        <f t="shared" si="1"/>
        <v>0</v>
      </c>
      <c r="I14" s="291">
        <f t="shared" si="2"/>
        <v>0</v>
      </c>
      <c r="J14" s="292">
        <f t="shared" si="0"/>
        <v>0</v>
      </c>
    </row>
    <row r="15" spans="1:10" ht="11.25">
      <c r="A15" s="31"/>
      <c r="B15" s="15" t="s">
        <v>14</v>
      </c>
      <c r="C15" s="114" t="s">
        <v>28</v>
      </c>
      <c r="D15" s="297"/>
      <c r="E15" s="324"/>
      <c r="F15" s="150">
        <f>'逆行列係数'!I17</f>
        <v>0.0226348067377967</v>
      </c>
      <c r="G15" s="150">
        <f>'逆行列係数'!Z17</f>
        <v>0.0012595194212019663</v>
      </c>
      <c r="H15" s="312">
        <f t="shared" si="1"/>
        <v>0</v>
      </c>
      <c r="I15" s="291">
        <f t="shared" si="2"/>
        <v>0</v>
      </c>
      <c r="J15" s="292">
        <f t="shared" si="0"/>
        <v>0</v>
      </c>
    </row>
    <row r="16" spans="1:10" ht="11.25">
      <c r="A16" s="31"/>
      <c r="B16" s="15" t="s">
        <v>15</v>
      </c>
      <c r="C16" s="114" t="s">
        <v>29</v>
      </c>
      <c r="D16" s="297"/>
      <c r="E16" s="324"/>
      <c r="F16" s="150">
        <f>'逆行列係数'!I18</f>
        <v>0.013066320377297774</v>
      </c>
      <c r="G16" s="150">
        <f>'逆行列係数'!Z18</f>
        <v>0.00035733051274342595</v>
      </c>
      <c r="H16" s="312">
        <f t="shared" si="1"/>
        <v>0</v>
      </c>
      <c r="I16" s="291">
        <f t="shared" si="2"/>
        <v>0</v>
      </c>
      <c r="J16" s="292">
        <f t="shared" si="0"/>
        <v>0</v>
      </c>
    </row>
    <row r="17" spans="1:10" ht="11.25">
      <c r="A17" s="31"/>
      <c r="B17" s="15" t="s">
        <v>16</v>
      </c>
      <c r="C17" s="114" t="s">
        <v>30</v>
      </c>
      <c r="D17" s="297"/>
      <c r="E17" s="324"/>
      <c r="F17" s="150">
        <f>'逆行列係数'!I19</f>
        <v>0.0004627355655776306</v>
      </c>
      <c r="G17" s="150">
        <f>'逆行列係数'!Z19</f>
        <v>2.6558817857863372E-05</v>
      </c>
      <c r="H17" s="312">
        <f t="shared" si="1"/>
        <v>0</v>
      </c>
      <c r="I17" s="291">
        <f t="shared" si="2"/>
        <v>0</v>
      </c>
      <c r="J17" s="292">
        <f t="shared" si="0"/>
        <v>0</v>
      </c>
    </row>
    <row r="18" spans="1:10" ht="11.25">
      <c r="A18" s="31"/>
      <c r="B18" s="15" t="s">
        <v>17</v>
      </c>
      <c r="C18" s="114" t="s">
        <v>31</v>
      </c>
      <c r="D18" s="297"/>
      <c r="E18" s="324"/>
      <c r="F18" s="150">
        <f>'逆行列係数'!I20</f>
        <v>0.06898743073008404</v>
      </c>
      <c r="G18" s="150">
        <f>'逆行列係数'!Z20</f>
        <v>0.0017299326841476524</v>
      </c>
      <c r="H18" s="312">
        <f t="shared" si="1"/>
        <v>0</v>
      </c>
      <c r="I18" s="291">
        <f t="shared" si="2"/>
        <v>0</v>
      </c>
      <c r="J18" s="292">
        <f t="shared" si="0"/>
        <v>0</v>
      </c>
    </row>
    <row r="19" spans="1:10" ht="11.25">
      <c r="A19" s="31"/>
      <c r="B19" s="57">
        <v>15</v>
      </c>
      <c r="C19" s="116" t="s">
        <v>32</v>
      </c>
      <c r="D19" s="299"/>
      <c r="E19" s="325"/>
      <c r="F19" s="182">
        <f>'逆行列係数'!I21</f>
        <v>0.0028953632778624594</v>
      </c>
      <c r="G19" s="182">
        <f>'逆行列係数'!Z21</f>
        <v>0.0001661800640568974</v>
      </c>
      <c r="H19" s="313">
        <f t="shared" si="1"/>
        <v>0</v>
      </c>
      <c r="I19" s="294">
        <f t="shared" si="2"/>
        <v>0</v>
      </c>
      <c r="J19" s="295">
        <f t="shared" si="0"/>
        <v>0</v>
      </c>
    </row>
    <row r="20" spans="1:10" ht="12" thickBot="1">
      <c r="A20" s="277"/>
      <c r="B20" s="66">
        <v>16</v>
      </c>
      <c r="C20" s="278" t="s">
        <v>33</v>
      </c>
      <c r="D20" s="314">
        <f>SUM(D5:D19)</f>
        <v>0</v>
      </c>
      <c r="E20" s="314">
        <f>SUM(E5:E19)</f>
        <v>0</v>
      </c>
      <c r="F20" s="315">
        <f>'逆行列係数'!I22</f>
        <v>1.2801606514188022</v>
      </c>
      <c r="G20" s="315">
        <f>'逆行列係数'!Z22</f>
        <v>0.02564548536550685</v>
      </c>
      <c r="H20" s="316">
        <f>SUM(H5:H19)</f>
        <v>0</v>
      </c>
      <c r="I20" s="317">
        <f>SUM(I5:I19)</f>
        <v>0</v>
      </c>
      <c r="J20" s="318">
        <f>SUM(J5:J19)</f>
        <v>0</v>
      </c>
    </row>
    <row r="21" spans="1:10" ht="12" thickTop="1">
      <c r="A21" s="179" t="s">
        <v>53</v>
      </c>
      <c r="B21" s="15" t="s">
        <v>4</v>
      </c>
      <c r="C21" s="114" t="s">
        <v>18</v>
      </c>
      <c r="D21" s="300"/>
      <c r="E21" s="326"/>
      <c r="F21" s="178">
        <f>'逆行列係数'!I24</f>
        <v>0.010907696722060307</v>
      </c>
      <c r="G21" s="178">
        <f>'逆行列係数'!Z24</f>
        <v>0.0115515316643626</v>
      </c>
      <c r="H21" s="291">
        <f aca="true" t="shared" si="3" ref="H21:H35">$D$10*F21</f>
        <v>0</v>
      </c>
      <c r="I21" s="301">
        <f aca="true" t="shared" si="4" ref="I21:I35">E$10*G21</f>
        <v>0</v>
      </c>
      <c r="J21" s="302">
        <f aca="true" t="shared" si="5" ref="J21:J35">SUM(H21:I21)</f>
        <v>0</v>
      </c>
    </row>
    <row r="22" spans="1:10" ht="11.25">
      <c r="A22" s="179" t="s">
        <v>54</v>
      </c>
      <c r="B22" s="15" t="s">
        <v>5</v>
      </c>
      <c r="C22" s="114" t="s">
        <v>19</v>
      </c>
      <c r="D22" s="297"/>
      <c r="E22" s="324"/>
      <c r="F22" s="150">
        <f>'逆行列係数'!I25</f>
        <v>0.0008298082963225722</v>
      </c>
      <c r="G22" s="150">
        <f>'逆行列係数'!Z25</f>
        <v>0.0010072766257569205</v>
      </c>
      <c r="H22" s="291">
        <f t="shared" si="3"/>
        <v>0</v>
      </c>
      <c r="I22" s="291">
        <f t="shared" si="4"/>
        <v>0</v>
      </c>
      <c r="J22" s="292">
        <f t="shared" si="5"/>
        <v>0</v>
      </c>
    </row>
    <row r="23" spans="1:10" ht="11.25">
      <c r="A23" s="179" t="s">
        <v>55</v>
      </c>
      <c r="B23" s="15" t="s">
        <v>6</v>
      </c>
      <c r="C23" s="114" t="s">
        <v>20</v>
      </c>
      <c r="D23" s="303"/>
      <c r="E23" s="327"/>
      <c r="F23" s="150">
        <f>'逆行列係数'!I26</f>
        <v>0.0015893815503304149</v>
      </c>
      <c r="G23" s="150">
        <f>'逆行列係数'!Z26</f>
        <v>0.001877119473322786</v>
      </c>
      <c r="H23" s="291">
        <f t="shared" si="3"/>
        <v>0</v>
      </c>
      <c r="I23" s="291">
        <f t="shared" si="4"/>
        <v>0</v>
      </c>
      <c r="J23" s="292">
        <f t="shared" si="5"/>
        <v>0</v>
      </c>
    </row>
    <row r="24" spans="1:10" ht="11.25">
      <c r="A24" s="179" t="s">
        <v>56</v>
      </c>
      <c r="B24" s="15" t="s">
        <v>7</v>
      </c>
      <c r="C24" s="114" t="s">
        <v>21</v>
      </c>
      <c r="D24" s="303"/>
      <c r="E24" s="327"/>
      <c r="F24" s="150">
        <f>'逆行列係数'!I27</f>
        <v>0.002211288871090478</v>
      </c>
      <c r="G24" s="150">
        <f>'逆行列係数'!Z27</f>
        <v>0.002768767976101665</v>
      </c>
      <c r="H24" s="291">
        <f t="shared" si="3"/>
        <v>0</v>
      </c>
      <c r="I24" s="291">
        <f t="shared" si="4"/>
        <v>0</v>
      </c>
      <c r="J24" s="292">
        <f t="shared" si="5"/>
        <v>0</v>
      </c>
    </row>
    <row r="25" spans="1:10" ht="11.25">
      <c r="A25" s="179" t="s">
        <v>52</v>
      </c>
      <c r="B25" s="15" t="s">
        <v>8</v>
      </c>
      <c r="C25" s="114" t="s">
        <v>22</v>
      </c>
      <c r="E25" s="327"/>
      <c r="F25" s="150">
        <f>'逆行列係数'!I28</f>
        <v>0.35829762856848574</v>
      </c>
      <c r="G25" s="150">
        <f>'逆行列係数'!Z28</f>
        <v>0.4287388476019422</v>
      </c>
      <c r="H25" s="291">
        <f t="shared" si="3"/>
        <v>0</v>
      </c>
      <c r="I25" s="291">
        <f t="shared" si="4"/>
        <v>0</v>
      </c>
      <c r="J25" s="292">
        <f t="shared" si="5"/>
        <v>0</v>
      </c>
    </row>
    <row r="26" spans="1:10" ht="11.25">
      <c r="A26" s="179"/>
      <c r="B26" s="15" t="s">
        <v>9</v>
      </c>
      <c r="C26" s="114" t="s">
        <v>23</v>
      </c>
      <c r="D26" s="303"/>
      <c r="E26" s="327"/>
      <c r="F26" s="150">
        <f>'逆行列係数'!I29</f>
        <v>0.003963047245207832</v>
      </c>
      <c r="G26" s="150">
        <f>'逆行列係数'!Z29</f>
        <v>1.0087543633798648</v>
      </c>
      <c r="H26" s="291">
        <f t="shared" si="3"/>
        <v>0</v>
      </c>
      <c r="I26" s="291">
        <f t="shared" si="4"/>
        <v>0</v>
      </c>
      <c r="J26" s="292">
        <f t="shared" si="5"/>
        <v>0</v>
      </c>
    </row>
    <row r="27" spans="1:10" ht="11.25">
      <c r="A27" s="179"/>
      <c r="B27" s="15" t="s">
        <v>10</v>
      </c>
      <c r="C27" s="114" t="s">
        <v>24</v>
      </c>
      <c r="D27" s="303"/>
      <c r="E27" s="327"/>
      <c r="F27" s="150">
        <f>'逆行列係数'!I30</f>
        <v>0.01422967701741528</v>
      </c>
      <c r="G27" s="150">
        <f>'逆行列係数'!Z30</f>
        <v>0.02465544291075507</v>
      </c>
      <c r="H27" s="291">
        <f t="shared" si="3"/>
        <v>0</v>
      </c>
      <c r="I27" s="291">
        <f t="shared" si="4"/>
        <v>0</v>
      </c>
      <c r="J27" s="292">
        <f t="shared" si="5"/>
        <v>0</v>
      </c>
    </row>
    <row r="28" spans="1:10" ht="11.25">
      <c r="A28" s="179"/>
      <c r="B28" s="15" t="s">
        <v>11</v>
      </c>
      <c r="C28" s="114" t="s">
        <v>25</v>
      </c>
      <c r="D28" s="303"/>
      <c r="E28" s="327"/>
      <c r="F28" s="150">
        <f>'逆行列係数'!I31</f>
        <v>0.07182192333101488</v>
      </c>
      <c r="G28" s="150">
        <f>'逆行列係数'!Z31</f>
        <v>0.09928999724902804</v>
      </c>
      <c r="H28" s="291">
        <f t="shared" si="3"/>
        <v>0</v>
      </c>
      <c r="I28" s="291">
        <f t="shared" si="4"/>
        <v>0</v>
      </c>
      <c r="J28" s="292">
        <f t="shared" si="5"/>
        <v>0</v>
      </c>
    </row>
    <row r="29" spans="1:10" ht="11.25">
      <c r="A29" s="179"/>
      <c r="B29" s="15" t="s">
        <v>12</v>
      </c>
      <c r="C29" s="114" t="s">
        <v>26</v>
      </c>
      <c r="D29" s="303"/>
      <c r="E29" s="327"/>
      <c r="F29" s="150">
        <f>'逆行列係数'!I32</f>
        <v>0.017040767951841965</v>
      </c>
      <c r="G29" s="150">
        <f>'逆行列係数'!Z32</f>
        <v>0.038429101685508005</v>
      </c>
      <c r="H29" s="291">
        <f t="shared" si="3"/>
        <v>0</v>
      </c>
      <c r="I29" s="291">
        <f t="shared" si="4"/>
        <v>0</v>
      </c>
      <c r="J29" s="292">
        <f t="shared" si="5"/>
        <v>0</v>
      </c>
    </row>
    <row r="30" spans="1:10" ht="11.25">
      <c r="A30" s="179"/>
      <c r="B30" s="15" t="s">
        <v>13</v>
      </c>
      <c r="C30" s="114" t="s">
        <v>27</v>
      </c>
      <c r="D30" s="303"/>
      <c r="E30" s="327"/>
      <c r="F30" s="150">
        <f>'逆行列係数'!I33</f>
        <v>0.005461930602325229</v>
      </c>
      <c r="G30" s="150">
        <f>'逆行列係数'!Z33</f>
        <v>0.011864762210245327</v>
      </c>
      <c r="H30" s="291">
        <f t="shared" si="3"/>
        <v>0</v>
      </c>
      <c r="I30" s="291">
        <f t="shared" si="4"/>
        <v>0</v>
      </c>
      <c r="J30" s="292">
        <f t="shared" si="5"/>
        <v>0</v>
      </c>
    </row>
    <row r="31" spans="1:10" ht="11.25">
      <c r="A31" s="179"/>
      <c r="B31" s="15" t="s">
        <v>14</v>
      </c>
      <c r="C31" s="114" t="s">
        <v>28</v>
      </c>
      <c r="D31" s="303"/>
      <c r="E31" s="327"/>
      <c r="F31" s="150">
        <f>'逆行列係数'!I34</f>
        <v>0.023713433996561332</v>
      </c>
      <c r="G31" s="150">
        <f>'逆行列係数'!Z34</f>
        <v>0.045886209993038836</v>
      </c>
      <c r="H31" s="291">
        <f t="shared" si="3"/>
        <v>0</v>
      </c>
      <c r="I31" s="291">
        <f t="shared" si="4"/>
        <v>0</v>
      </c>
      <c r="J31" s="292">
        <f t="shared" si="5"/>
        <v>0</v>
      </c>
    </row>
    <row r="32" spans="1:10" ht="11.25">
      <c r="A32" s="179"/>
      <c r="B32" s="15" t="s">
        <v>15</v>
      </c>
      <c r="C32" s="114" t="s">
        <v>29</v>
      </c>
      <c r="D32" s="303"/>
      <c r="E32" s="327"/>
      <c r="F32" s="150">
        <f>'逆行列係数'!I35</f>
        <v>0.00921503695734784</v>
      </c>
      <c r="G32" s="150">
        <f>'逆行列係数'!Z35</f>
        <v>0.02442452618759041</v>
      </c>
      <c r="H32" s="291">
        <f t="shared" si="3"/>
        <v>0</v>
      </c>
      <c r="I32" s="291">
        <f t="shared" si="4"/>
        <v>0</v>
      </c>
      <c r="J32" s="292">
        <f t="shared" si="5"/>
        <v>0</v>
      </c>
    </row>
    <row r="33" spans="1:10" ht="11.25">
      <c r="A33" s="179"/>
      <c r="B33" s="15" t="s">
        <v>16</v>
      </c>
      <c r="C33" s="114" t="s">
        <v>30</v>
      </c>
      <c r="D33" s="303"/>
      <c r="E33" s="327"/>
      <c r="F33" s="150">
        <f>'逆行列係数'!I36</f>
        <v>0.0008224902020365344</v>
      </c>
      <c r="G33" s="150">
        <f>'逆行列係数'!Z36</f>
        <v>0.0013349225821317904</v>
      </c>
      <c r="H33" s="291">
        <f t="shared" si="3"/>
        <v>0</v>
      </c>
      <c r="I33" s="291">
        <f t="shared" si="4"/>
        <v>0</v>
      </c>
      <c r="J33" s="292">
        <f t="shared" si="5"/>
        <v>0</v>
      </c>
    </row>
    <row r="34" spans="1:10" ht="11.25">
      <c r="A34" s="179"/>
      <c r="B34" s="15" t="s">
        <v>17</v>
      </c>
      <c r="C34" s="114" t="s">
        <v>31</v>
      </c>
      <c r="D34" s="303"/>
      <c r="E34" s="327"/>
      <c r="F34" s="150">
        <f>'逆行列係数'!I37</f>
        <v>0.09233354207951315</v>
      </c>
      <c r="G34" s="150">
        <f>'逆行列係数'!Z37</f>
        <v>0.16151428984194913</v>
      </c>
      <c r="H34" s="291">
        <f t="shared" si="3"/>
        <v>0</v>
      </c>
      <c r="I34" s="291">
        <f t="shared" si="4"/>
        <v>0</v>
      </c>
      <c r="J34" s="292">
        <f t="shared" si="5"/>
        <v>0</v>
      </c>
    </row>
    <row r="35" spans="1:10" ht="11.25">
      <c r="A35" s="179"/>
      <c r="B35" s="57">
        <v>15</v>
      </c>
      <c r="C35" s="116" t="s">
        <v>32</v>
      </c>
      <c r="D35" s="304"/>
      <c r="E35" s="293"/>
      <c r="F35" s="182">
        <f>'逆行列係数'!I38</f>
        <v>0.0048791247963258485</v>
      </c>
      <c r="G35" s="182">
        <f>'逆行列係数'!Z38</f>
        <v>0.0079189440257493</v>
      </c>
      <c r="H35" s="294">
        <f t="shared" si="3"/>
        <v>0</v>
      </c>
      <c r="I35" s="294">
        <f t="shared" si="4"/>
        <v>0</v>
      </c>
      <c r="J35" s="295">
        <f t="shared" si="5"/>
        <v>0</v>
      </c>
    </row>
    <row r="36" spans="1:10" ht="11.25">
      <c r="A36" s="279"/>
      <c r="B36" s="280">
        <v>16</v>
      </c>
      <c r="C36" s="281" t="s">
        <v>33</v>
      </c>
      <c r="D36" s="319">
        <f>SUM(D21:D35)</f>
        <v>0</v>
      </c>
      <c r="E36" s="329">
        <f>SUM(E21:E35)</f>
        <v>0</v>
      </c>
      <c r="F36" s="320">
        <f>'逆行列係数'!I39</f>
        <v>0.6173167781878793</v>
      </c>
      <c r="G36" s="320">
        <f>'逆行列係数'!Z39</f>
        <v>1.8700161034073466</v>
      </c>
      <c r="H36" s="321">
        <f>SUM(H21:H35)</f>
        <v>0</v>
      </c>
      <c r="I36" s="321">
        <f>SUM(I21:I35)</f>
        <v>0</v>
      </c>
      <c r="J36" s="322">
        <f>SUM(J21:J35)</f>
        <v>0</v>
      </c>
    </row>
    <row r="37" spans="1:10" ht="11.25">
      <c r="A37" s="274"/>
      <c r="B37" s="275"/>
      <c r="C37" s="276" t="s">
        <v>155</v>
      </c>
      <c r="D37" s="293">
        <f>SUM(D36,D20)</f>
        <v>0</v>
      </c>
      <c r="E37" s="293">
        <f>SUM(E36,E20)</f>
        <v>0</v>
      </c>
      <c r="F37" s="182">
        <f>'逆行列係数'!I41</f>
        <v>1.8974774296066816</v>
      </c>
      <c r="G37" s="182">
        <f>'逆行列係数'!Z41</f>
        <v>1.8956615887728534</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247</v>
      </c>
      <c r="D1" s="282"/>
      <c r="E1" s="282"/>
    </row>
    <row r="2" spans="2:8" ht="11.25">
      <c r="B2" s="192"/>
      <c r="C2" s="192" t="s">
        <v>24</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218</v>
      </c>
      <c r="E4" s="323" t="s">
        <v>82</v>
      </c>
      <c r="F4" s="308" t="s">
        <v>193</v>
      </c>
      <c r="G4" s="308" t="s">
        <v>219</v>
      </c>
      <c r="H4" s="306" t="s">
        <v>220</v>
      </c>
      <c r="I4" s="309" t="s">
        <v>221</v>
      </c>
      <c r="J4" s="310" t="s">
        <v>222</v>
      </c>
    </row>
    <row r="5" spans="1:10" ht="12" thickTop="1">
      <c r="A5" s="31" t="s">
        <v>46</v>
      </c>
      <c r="B5" s="15" t="s">
        <v>4</v>
      </c>
      <c r="C5" s="114" t="s">
        <v>18</v>
      </c>
      <c r="D5" s="297"/>
      <c r="E5" s="324"/>
      <c r="F5" s="150">
        <f>'逆行列係数'!J7</f>
        <v>0.0003946702341763624</v>
      </c>
      <c r="G5" s="150">
        <f>'逆行列係数'!AA7</f>
        <v>5.3221220359234634E-05</v>
      </c>
      <c r="H5" s="311">
        <f>$D$11*F5</f>
        <v>0</v>
      </c>
      <c r="I5" s="291">
        <f>E$11*G5</f>
        <v>0</v>
      </c>
      <c r="J5" s="292">
        <f aca="true" t="shared" si="0" ref="J5:J19">SUM(H5:I5)</f>
        <v>0</v>
      </c>
    </row>
    <row r="6" spans="1:10" ht="11.25">
      <c r="A6" s="31" t="s">
        <v>48</v>
      </c>
      <c r="B6" s="15" t="s">
        <v>5</v>
      </c>
      <c r="C6" s="114" t="s">
        <v>19</v>
      </c>
      <c r="D6" s="297"/>
      <c r="E6" s="324"/>
      <c r="F6" s="150">
        <f>'逆行列係数'!J8</f>
        <v>2.7209183562692773E-05</v>
      </c>
      <c r="G6" s="150">
        <f>'逆行列係数'!AA8</f>
        <v>3.0398804756798963E-06</v>
      </c>
      <c r="H6" s="312">
        <f aca="true" t="shared" si="1" ref="H6:H19">$D$11*F6</f>
        <v>0</v>
      </c>
      <c r="I6" s="291">
        <f aca="true" t="shared" si="2" ref="I6:I19">E$11*G6</f>
        <v>0</v>
      </c>
      <c r="J6" s="292">
        <f t="shared" si="0"/>
        <v>0</v>
      </c>
    </row>
    <row r="7" spans="1:10" ht="11.25">
      <c r="A7" s="31" t="s">
        <v>50</v>
      </c>
      <c r="B7" s="15" t="s">
        <v>6</v>
      </c>
      <c r="C7" s="114" t="s">
        <v>20</v>
      </c>
      <c r="D7" s="297"/>
      <c r="E7" s="324"/>
      <c r="F7" s="150">
        <f>'逆行列係数'!J9</f>
        <v>0.00013902298015864398</v>
      </c>
      <c r="G7" s="150">
        <f>'逆行列係数'!AA9</f>
        <v>1.5988748965344764E-05</v>
      </c>
      <c r="H7" s="312">
        <f t="shared" si="1"/>
        <v>0</v>
      </c>
      <c r="I7" s="291">
        <f t="shared" si="2"/>
        <v>0</v>
      </c>
      <c r="J7" s="292">
        <f t="shared" si="0"/>
        <v>0</v>
      </c>
    </row>
    <row r="8" spans="1:10" ht="11.25">
      <c r="A8" s="31" t="s">
        <v>52</v>
      </c>
      <c r="B8" s="15" t="s">
        <v>7</v>
      </c>
      <c r="C8" s="114" t="s">
        <v>21</v>
      </c>
      <c r="D8" s="297"/>
      <c r="E8" s="324"/>
      <c r="F8" s="150">
        <f>'逆行列係数'!J10</f>
        <v>0.0127352202922634</v>
      </c>
      <c r="G8" s="150">
        <f>'逆行列係数'!AA10</f>
        <v>0.0002960112150509144</v>
      </c>
      <c r="H8" s="312">
        <f t="shared" si="1"/>
        <v>0</v>
      </c>
      <c r="I8" s="291">
        <f t="shared" si="2"/>
        <v>0</v>
      </c>
      <c r="J8" s="292">
        <f t="shared" si="0"/>
        <v>0</v>
      </c>
    </row>
    <row r="9" spans="1:10" ht="11.25">
      <c r="A9" s="31"/>
      <c r="B9" s="15" t="s">
        <v>8</v>
      </c>
      <c r="C9" s="114" t="s">
        <v>22</v>
      </c>
      <c r="D9" s="297"/>
      <c r="E9" s="324"/>
      <c r="F9" s="150">
        <f>'逆行列係数'!J11</f>
        <v>0.03595938498574831</v>
      </c>
      <c r="G9" s="150">
        <f>'逆行列係数'!AA11</f>
        <v>0.005551749748571914</v>
      </c>
      <c r="H9" s="312">
        <f t="shared" si="1"/>
        <v>0</v>
      </c>
      <c r="I9" s="291">
        <f t="shared" si="2"/>
        <v>0</v>
      </c>
      <c r="J9" s="292">
        <f t="shared" si="0"/>
        <v>0</v>
      </c>
    </row>
    <row r="10" spans="1:10" ht="11.25">
      <c r="A10" s="31"/>
      <c r="B10" s="15" t="s">
        <v>9</v>
      </c>
      <c r="C10" s="114" t="s">
        <v>23</v>
      </c>
      <c r="D10" s="297"/>
      <c r="E10" s="324"/>
      <c r="F10" s="150">
        <f>'逆行列係数'!J12</f>
        <v>0.03950360113906857</v>
      </c>
      <c r="G10" s="150">
        <f>'逆行列係数'!AA12</f>
        <v>5.284686782679772E-05</v>
      </c>
      <c r="H10" s="312">
        <f t="shared" si="1"/>
        <v>0</v>
      </c>
      <c r="I10" s="291">
        <f t="shared" si="2"/>
        <v>0</v>
      </c>
      <c r="J10" s="292">
        <f t="shared" si="0"/>
        <v>0</v>
      </c>
    </row>
    <row r="11" spans="1:10" ht="11.25">
      <c r="A11" s="31"/>
      <c r="B11" s="15" t="s">
        <v>10</v>
      </c>
      <c r="C11" s="114" t="s">
        <v>24</v>
      </c>
      <c r="D11" s="297">
        <f>'地域別最終需要'!K13</f>
        <v>0</v>
      </c>
      <c r="E11" s="324">
        <f>'地域別最終需要'!I13</f>
        <v>0</v>
      </c>
      <c r="F11" s="150">
        <f>'逆行列係数'!J13</f>
        <v>1.063652151180573</v>
      </c>
      <c r="G11" s="150">
        <f>'逆行列係数'!AA13</f>
        <v>0.00028519696087240897</v>
      </c>
      <c r="H11" s="312">
        <f t="shared" si="1"/>
        <v>0</v>
      </c>
      <c r="I11" s="291">
        <f t="shared" si="2"/>
        <v>0</v>
      </c>
      <c r="J11" s="292">
        <f t="shared" si="0"/>
        <v>0</v>
      </c>
    </row>
    <row r="12" spans="1:10" ht="11.25">
      <c r="A12" s="31"/>
      <c r="B12" s="15" t="s">
        <v>11</v>
      </c>
      <c r="C12" s="114" t="s">
        <v>25</v>
      </c>
      <c r="D12" s="297"/>
      <c r="E12" s="324"/>
      <c r="F12" s="150">
        <f>'逆行列係数'!J14</f>
        <v>0.012448096870270531</v>
      </c>
      <c r="G12" s="150">
        <f>'逆行列係数'!AA14</f>
        <v>0.0006476177536726385</v>
      </c>
      <c r="H12" s="312">
        <f t="shared" si="1"/>
        <v>0</v>
      </c>
      <c r="I12" s="291">
        <f t="shared" si="2"/>
        <v>0</v>
      </c>
      <c r="J12" s="292">
        <f t="shared" si="0"/>
        <v>0</v>
      </c>
    </row>
    <row r="13" spans="1:10" ht="11.25">
      <c r="A13" s="31"/>
      <c r="B13" s="15" t="s">
        <v>12</v>
      </c>
      <c r="C13" s="114" t="s">
        <v>26</v>
      </c>
      <c r="D13" s="297"/>
      <c r="E13" s="324"/>
      <c r="F13" s="150">
        <f>'逆行列係数'!J15</f>
        <v>0.0385853023125785</v>
      </c>
      <c r="G13" s="150">
        <f>'逆行列係数'!AA15</f>
        <v>0.00025742199534887155</v>
      </c>
      <c r="H13" s="312">
        <f t="shared" si="1"/>
        <v>0</v>
      </c>
      <c r="I13" s="291">
        <f t="shared" si="2"/>
        <v>0</v>
      </c>
      <c r="J13" s="292">
        <f t="shared" si="0"/>
        <v>0</v>
      </c>
    </row>
    <row r="14" spans="1:10" ht="11.25">
      <c r="A14" s="31"/>
      <c r="B14" s="15" t="s">
        <v>13</v>
      </c>
      <c r="C14" s="114" t="s">
        <v>27</v>
      </c>
      <c r="D14" s="297"/>
      <c r="E14" s="324"/>
      <c r="F14" s="150">
        <f>'逆行列係数'!J16</f>
        <v>0.014857205084586976</v>
      </c>
      <c r="G14" s="150">
        <f>'逆行列係数'!AA16</f>
        <v>9.887067964587074E-05</v>
      </c>
      <c r="H14" s="312">
        <f t="shared" si="1"/>
        <v>0</v>
      </c>
      <c r="I14" s="291">
        <f t="shared" si="2"/>
        <v>0</v>
      </c>
      <c r="J14" s="292">
        <f t="shared" si="0"/>
        <v>0</v>
      </c>
    </row>
    <row r="15" spans="1:10" ht="11.25">
      <c r="A15" s="31"/>
      <c r="B15" s="15" t="s">
        <v>14</v>
      </c>
      <c r="C15" s="114" t="s">
        <v>28</v>
      </c>
      <c r="D15" s="297"/>
      <c r="E15" s="324"/>
      <c r="F15" s="150">
        <f>'逆行列係数'!J17</f>
        <v>0.020614910054213866</v>
      </c>
      <c r="G15" s="150">
        <f>'逆行列係数'!AA17</f>
        <v>0.0007156928055188256</v>
      </c>
      <c r="H15" s="312">
        <f t="shared" si="1"/>
        <v>0</v>
      </c>
      <c r="I15" s="291">
        <f t="shared" si="2"/>
        <v>0</v>
      </c>
      <c r="J15" s="292">
        <f t="shared" si="0"/>
        <v>0</v>
      </c>
    </row>
    <row r="16" spans="1:10" ht="11.25">
      <c r="A16" s="31"/>
      <c r="B16" s="15" t="s">
        <v>15</v>
      </c>
      <c r="C16" s="114" t="s">
        <v>29</v>
      </c>
      <c r="D16" s="297"/>
      <c r="E16" s="324"/>
      <c r="F16" s="150">
        <f>'逆行列係数'!J18</f>
        <v>0.008859597040299733</v>
      </c>
      <c r="G16" s="150">
        <f>'逆行列係数'!AA18</f>
        <v>0.00017943971025595915</v>
      </c>
      <c r="H16" s="312">
        <f t="shared" si="1"/>
        <v>0</v>
      </c>
      <c r="I16" s="291">
        <f t="shared" si="2"/>
        <v>0</v>
      </c>
      <c r="J16" s="292">
        <f t="shared" si="0"/>
        <v>0</v>
      </c>
    </row>
    <row r="17" spans="1:10" ht="11.25">
      <c r="A17" s="31"/>
      <c r="B17" s="15" t="s">
        <v>16</v>
      </c>
      <c r="C17" s="114" t="s">
        <v>30</v>
      </c>
      <c r="D17" s="297"/>
      <c r="E17" s="324"/>
      <c r="F17" s="150">
        <f>'逆行列係数'!J19</f>
        <v>0.0007554989918254744</v>
      </c>
      <c r="G17" s="150">
        <f>'逆行列係数'!AA19</f>
        <v>1.7369309126161452E-05</v>
      </c>
      <c r="H17" s="312">
        <f t="shared" si="1"/>
        <v>0</v>
      </c>
      <c r="I17" s="291">
        <f t="shared" si="2"/>
        <v>0</v>
      </c>
      <c r="J17" s="292">
        <f t="shared" si="0"/>
        <v>0</v>
      </c>
    </row>
    <row r="18" spans="1:10" ht="11.25">
      <c r="A18" s="31"/>
      <c r="B18" s="15" t="s">
        <v>17</v>
      </c>
      <c r="C18" s="114" t="s">
        <v>31</v>
      </c>
      <c r="D18" s="297"/>
      <c r="E18" s="324"/>
      <c r="F18" s="150">
        <f>'逆行列係数'!J20</f>
        <v>0.0808268770425602</v>
      </c>
      <c r="G18" s="150">
        <f>'逆行列係数'!AA20</f>
        <v>0.000791799734903231</v>
      </c>
      <c r="H18" s="312">
        <f t="shared" si="1"/>
        <v>0</v>
      </c>
      <c r="I18" s="291">
        <f t="shared" si="2"/>
        <v>0</v>
      </c>
      <c r="J18" s="292">
        <f t="shared" si="0"/>
        <v>0</v>
      </c>
    </row>
    <row r="19" spans="1:10" ht="11.25">
      <c r="A19" s="31"/>
      <c r="B19" s="57">
        <v>15</v>
      </c>
      <c r="C19" s="116" t="s">
        <v>32</v>
      </c>
      <c r="D19" s="299"/>
      <c r="E19" s="325"/>
      <c r="F19" s="182">
        <f>'逆行列係数'!J21</f>
        <v>0.0047272010195780235</v>
      </c>
      <c r="G19" s="182">
        <f>'逆行列係数'!AA21</f>
        <v>0.00010868077482428178</v>
      </c>
      <c r="H19" s="313">
        <f t="shared" si="1"/>
        <v>0</v>
      </c>
      <c r="I19" s="294">
        <f t="shared" si="2"/>
        <v>0</v>
      </c>
      <c r="J19" s="295">
        <f t="shared" si="0"/>
        <v>0</v>
      </c>
    </row>
    <row r="20" spans="1:10" ht="12" thickBot="1">
      <c r="A20" s="277"/>
      <c r="B20" s="66">
        <v>16</v>
      </c>
      <c r="C20" s="278" t="s">
        <v>33</v>
      </c>
      <c r="D20" s="314">
        <f>SUM(D5:D19)</f>
        <v>0</v>
      </c>
      <c r="E20" s="314">
        <f>SUM(E5:E19)</f>
        <v>0</v>
      </c>
      <c r="F20" s="315">
        <f>'逆行列係数'!J22</f>
        <v>1.3340859484114642</v>
      </c>
      <c r="G20" s="315">
        <f>'逆行列係数'!AA22</f>
        <v>0.009074947405418135</v>
      </c>
      <c r="H20" s="316">
        <f>SUM(H5:H19)</f>
        <v>0</v>
      </c>
      <c r="I20" s="317">
        <f>SUM(I5:I19)</f>
        <v>0</v>
      </c>
      <c r="J20" s="318">
        <f>SUM(J5:J19)</f>
        <v>0</v>
      </c>
    </row>
    <row r="21" spans="1:10" ht="12" thickTop="1">
      <c r="A21" s="179" t="s">
        <v>53</v>
      </c>
      <c r="B21" s="15" t="s">
        <v>4</v>
      </c>
      <c r="C21" s="114" t="s">
        <v>18</v>
      </c>
      <c r="D21" s="300"/>
      <c r="E21" s="326"/>
      <c r="F21" s="178">
        <f>'逆行列係数'!J24</f>
        <v>0.0044731692350795296</v>
      </c>
      <c r="G21" s="178">
        <f>'逆行列係数'!AA24</f>
        <v>0.003930734754486108</v>
      </c>
      <c r="H21" s="291">
        <f aca="true" t="shared" si="3" ref="H21:H35">$D$11*F21</f>
        <v>0</v>
      </c>
      <c r="I21" s="301">
        <f aca="true" t="shared" si="4" ref="I21:I35">E$11*G21</f>
        <v>0</v>
      </c>
      <c r="J21" s="302">
        <f aca="true" t="shared" si="5" ref="J21:J35">SUM(H21:I21)</f>
        <v>0</v>
      </c>
    </row>
    <row r="22" spans="1:10" ht="11.25">
      <c r="A22" s="179" t="s">
        <v>54</v>
      </c>
      <c r="B22" s="15" t="s">
        <v>5</v>
      </c>
      <c r="C22" s="114" t="s">
        <v>19</v>
      </c>
      <c r="D22" s="297"/>
      <c r="E22" s="324"/>
      <c r="F22" s="150">
        <f>'逆行列係数'!J25</f>
        <v>0.0003503193523354077</v>
      </c>
      <c r="G22" s="150">
        <f>'逆行列係数'!AA25</f>
        <v>0.00032996366112534545</v>
      </c>
      <c r="H22" s="291">
        <f t="shared" si="3"/>
        <v>0</v>
      </c>
      <c r="I22" s="291">
        <f t="shared" si="4"/>
        <v>0</v>
      </c>
      <c r="J22" s="292">
        <f t="shared" si="5"/>
        <v>0</v>
      </c>
    </row>
    <row r="23" spans="1:10" ht="11.25">
      <c r="A23" s="179" t="s">
        <v>55</v>
      </c>
      <c r="B23" s="15" t="s">
        <v>6</v>
      </c>
      <c r="C23" s="114" t="s">
        <v>20</v>
      </c>
      <c r="D23" s="303"/>
      <c r="E23" s="327"/>
      <c r="F23" s="150">
        <f>'逆行列係数'!J26</f>
        <v>0.0007757150943205437</v>
      </c>
      <c r="G23" s="150">
        <f>'逆行列係数'!AA26</f>
        <v>0.0007992664034284515</v>
      </c>
      <c r="H23" s="291">
        <f t="shared" si="3"/>
        <v>0</v>
      </c>
      <c r="I23" s="291">
        <f t="shared" si="4"/>
        <v>0</v>
      </c>
      <c r="J23" s="292">
        <f t="shared" si="5"/>
        <v>0</v>
      </c>
    </row>
    <row r="24" spans="1:10" ht="11.25">
      <c r="A24" s="179" t="s">
        <v>56</v>
      </c>
      <c r="B24" s="15" t="s">
        <v>7</v>
      </c>
      <c r="C24" s="114" t="s">
        <v>21</v>
      </c>
      <c r="D24" s="303"/>
      <c r="E24" s="327"/>
      <c r="F24" s="150">
        <f>'逆行列係数'!J27</f>
        <v>0.008321919968132438</v>
      </c>
      <c r="G24" s="150">
        <f>'逆行列係数'!AA27</f>
        <v>0.010906087940371017</v>
      </c>
      <c r="H24" s="291">
        <f t="shared" si="3"/>
        <v>0</v>
      </c>
      <c r="I24" s="291">
        <f t="shared" si="4"/>
        <v>0</v>
      </c>
      <c r="J24" s="292">
        <f t="shared" si="5"/>
        <v>0</v>
      </c>
    </row>
    <row r="25" spans="1:10" ht="11.25">
      <c r="A25" s="179" t="s">
        <v>52</v>
      </c>
      <c r="B25" s="15" t="s">
        <v>8</v>
      </c>
      <c r="C25" s="114" t="s">
        <v>22</v>
      </c>
      <c r="E25" s="327"/>
      <c r="F25" s="150">
        <f>'逆行列係数'!J28</f>
        <v>0.1591953349613139</v>
      </c>
      <c r="G25" s="150">
        <f>'逆行列係数'!AA28</f>
        <v>0.15034866114467652</v>
      </c>
      <c r="H25" s="291">
        <f t="shared" si="3"/>
        <v>0</v>
      </c>
      <c r="I25" s="291">
        <f t="shared" si="4"/>
        <v>0</v>
      </c>
      <c r="J25" s="292">
        <f t="shared" si="5"/>
        <v>0</v>
      </c>
    </row>
    <row r="26" spans="1:10" ht="11.25">
      <c r="A26" s="179"/>
      <c r="B26" s="15" t="s">
        <v>9</v>
      </c>
      <c r="C26" s="114" t="s">
        <v>23</v>
      </c>
      <c r="D26" s="303"/>
      <c r="E26" s="327"/>
      <c r="F26" s="150">
        <f>'逆行列係数'!J29</f>
        <v>0.002624236338496722</v>
      </c>
      <c r="G26" s="150">
        <f>'逆行列係数'!AA29</f>
        <v>0.053974163963881716</v>
      </c>
      <c r="H26" s="291">
        <f t="shared" si="3"/>
        <v>0</v>
      </c>
      <c r="I26" s="291">
        <f t="shared" si="4"/>
        <v>0</v>
      </c>
      <c r="J26" s="292">
        <f t="shared" si="5"/>
        <v>0</v>
      </c>
    </row>
    <row r="27" spans="1:10" ht="11.25">
      <c r="A27" s="179"/>
      <c r="B27" s="15" t="s">
        <v>10</v>
      </c>
      <c r="C27" s="114" t="s">
        <v>24</v>
      </c>
      <c r="D27" s="303"/>
      <c r="E27" s="327"/>
      <c r="F27" s="150">
        <f>'逆行列係数'!J30</f>
        <v>0.015582148572987377</v>
      </c>
      <c r="G27" s="150">
        <f>'逆行列係数'!AA30</f>
        <v>1.0739774993452815</v>
      </c>
      <c r="H27" s="291">
        <f t="shared" si="3"/>
        <v>0</v>
      </c>
      <c r="I27" s="291">
        <f t="shared" si="4"/>
        <v>0</v>
      </c>
      <c r="J27" s="292">
        <f t="shared" si="5"/>
        <v>0</v>
      </c>
    </row>
    <row r="28" spans="1:10" ht="11.25">
      <c r="A28" s="179"/>
      <c r="B28" s="15" t="s">
        <v>11</v>
      </c>
      <c r="C28" s="114" t="s">
        <v>25</v>
      </c>
      <c r="D28" s="303"/>
      <c r="E28" s="327"/>
      <c r="F28" s="150">
        <f>'逆行列係数'!J31</f>
        <v>0.03221357418969243</v>
      </c>
      <c r="G28" s="150">
        <f>'逆行列係数'!AA31</f>
        <v>0.03576540453557994</v>
      </c>
      <c r="H28" s="291">
        <f t="shared" si="3"/>
        <v>0</v>
      </c>
      <c r="I28" s="291">
        <f t="shared" si="4"/>
        <v>0</v>
      </c>
      <c r="J28" s="292">
        <f t="shared" si="5"/>
        <v>0</v>
      </c>
    </row>
    <row r="29" spans="1:10" ht="11.25">
      <c r="A29" s="179"/>
      <c r="B29" s="15" t="s">
        <v>12</v>
      </c>
      <c r="C29" s="114" t="s">
        <v>26</v>
      </c>
      <c r="D29" s="303"/>
      <c r="E29" s="327"/>
      <c r="F29" s="150">
        <f>'逆行列係数'!J32</f>
        <v>0.011634606048664944</v>
      </c>
      <c r="G29" s="150">
        <f>'逆行列係数'!AA32</f>
        <v>0.0485598880343177</v>
      </c>
      <c r="H29" s="291">
        <f t="shared" si="3"/>
        <v>0</v>
      </c>
      <c r="I29" s="291">
        <f t="shared" si="4"/>
        <v>0</v>
      </c>
      <c r="J29" s="292">
        <f t="shared" si="5"/>
        <v>0</v>
      </c>
    </row>
    <row r="30" spans="1:10" ht="11.25">
      <c r="A30" s="179"/>
      <c r="B30" s="15" t="s">
        <v>13</v>
      </c>
      <c r="C30" s="114" t="s">
        <v>27</v>
      </c>
      <c r="D30" s="303"/>
      <c r="E30" s="327"/>
      <c r="F30" s="150">
        <f>'逆行列係数'!J33</f>
        <v>0.003412675799402127</v>
      </c>
      <c r="G30" s="150">
        <f>'逆行列係数'!AA33</f>
        <v>0.014222500018279377</v>
      </c>
      <c r="H30" s="291">
        <f t="shared" si="3"/>
        <v>0</v>
      </c>
      <c r="I30" s="291">
        <f t="shared" si="4"/>
        <v>0</v>
      </c>
      <c r="J30" s="292">
        <f t="shared" si="5"/>
        <v>0</v>
      </c>
    </row>
    <row r="31" spans="1:10" ht="11.25">
      <c r="A31" s="179"/>
      <c r="B31" s="15" t="s">
        <v>14</v>
      </c>
      <c r="C31" s="114" t="s">
        <v>28</v>
      </c>
      <c r="D31" s="303"/>
      <c r="E31" s="327"/>
      <c r="F31" s="150">
        <f>'逆行列係数'!J34</f>
        <v>0.01698779294894823</v>
      </c>
      <c r="G31" s="150">
        <f>'逆行列係数'!AA34</f>
        <v>0.03033431017739001</v>
      </c>
      <c r="H31" s="291">
        <f t="shared" si="3"/>
        <v>0</v>
      </c>
      <c r="I31" s="291">
        <f t="shared" si="4"/>
        <v>0</v>
      </c>
      <c r="J31" s="292">
        <f t="shared" si="5"/>
        <v>0</v>
      </c>
    </row>
    <row r="32" spans="1:10" ht="11.25">
      <c r="A32" s="179"/>
      <c r="B32" s="15" t="s">
        <v>15</v>
      </c>
      <c r="C32" s="114" t="s">
        <v>29</v>
      </c>
      <c r="D32" s="303"/>
      <c r="E32" s="327"/>
      <c r="F32" s="150">
        <f>'逆行列係数'!J35</f>
        <v>0.0058791098936769514</v>
      </c>
      <c r="G32" s="150">
        <f>'逆行列係数'!AA35</f>
        <v>0.014592331894255585</v>
      </c>
      <c r="H32" s="291">
        <f t="shared" si="3"/>
        <v>0</v>
      </c>
      <c r="I32" s="291">
        <f t="shared" si="4"/>
        <v>0</v>
      </c>
      <c r="J32" s="292">
        <f t="shared" si="5"/>
        <v>0</v>
      </c>
    </row>
    <row r="33" spans="1:10" ht="11.25">
      <c r="A33" s="179"/>
      <c r="B33" s="15" t="s">
        <v>16</v>
      </c>
      <c r="C33" s="114" t="s">
        <v>30</v>
      </c>
      <c r="D33" s="303"/>
      <c r="E33" s="327"/>
      <c r="F33" s="150">
        <f>'逆行列係数'!J36</f>
        <v>0.0008031761444574167</v>
      </c>
      <c r="G33" s="150">
        <f>'逆行列係数'!AA36</f>
        <v>0.0013008970329467279</v>
      </c>
      <c r="H33" s="291">
        <f t="shared" si="3"/>
        <v>0</v>
      </c>
      <c r="I33" s="291">
        <f t="shared" si="4"/>
        <v>0</v>
      </c>
      <c r="J33" s="292">
        <f t="shared" si="5"/>
        <v>0</v>
      </c>
    </row>
    <row r="34" spans="1:10" ht="11.25">
      <c r="A34" s="179"/>
      <c r="B34" s="15" t="s">
        <v>17</v>
      </c>
      <c r="C34" s="114" t="s">
        <v>31</v>
      </c>
      <c r="D34" s="303"/>
      <c r="E34" s="327"/>
      <c r="F34" s="150">
        <f>'逆行列係数'!J37</f>
        <v>0.07485208623358396</v>
      </c>
      <c r="G34" s="150">
        <f>'逆行列係数'!AA37</f>
        <v>0.15753005620625668</v>
      </c>
      <c r="H34" s="291">
        <f t="shared" si="3"/>
        <v>0</v>
      </c>
      <c r="I34" s="291">
        <f t="shared" si="4"/>
        <v>0</v>
      </c>
      <c r="J34" s="292">
        <f t="shared" si="5"/>
        <v>0</v>
      </c>
    </row>
    <row r="35" spans="1:10" ht="11.25">
      <c r="A35" s="179"/>
      <c r="B35" s="57">
        <v>15</v>
      </c>
      <c r="C35" s="116" t="s">
        <v>32</v>
      </c>
      <c r="D35" s="304"/>
      <c r="E35" s="293"/>
      <c r="F35" s="182">
        <f>'逆行列係数'!J38</f>
        <v>0.004764551155182641</v>
      </c>
      <c r="G35" s="182">
        <f>'逆行列係数'!AA38</f>
        <v>0.007717099796691761</v>
      </c>
      <c r="H35" s="294">
        <f t="shared" si="3"/>
        <v>0</v>
      </c>
      <c r="I35" s="294">
        <f t="shared" si="4"/>
        <v>0</v>
      </c>
      <c r="J35" s="295">
        <f t="shared" si="5"/>
        <v>0</v>
      </c>
    </row>
    <row r="36" spans="1:10" ht="11.25">
      <c r="A36" s="279"/>
      <c r="B36" s="280">
        <v>16</v>
      </c>
      <c r="C36" s="281" t="s">
        <v>33</v>
      </c>
      <c r="D36" s="319">
        <f>SUM(D21:D35)</f>
        <v>0</v>
      </c>
      <c r="E36" s="329">
        <f>SUM(E21:E35)</f>
        <v>0</v>
      </c>
      <c r="F36" s="320">
        <f>'逆行列係数'!J39</f>
        <v>0.34187041593627465</v>
      </c>
      <c r="G36" s="320">
        <f>'逆行列係数'!AA39</f>
        <v>1.6042888649089686</v>
      </c>
      <c r="H36" s="321">
        <f>SUM(H21:H35)</f>
        <v>0</v>
      </c>
      <c r="I36" s="321">
        <f>SUM(I21:I35)</f>
        <v>0</v>
      </c>
      <c r="J36" s="322">
        <f>SUM(J21:J35)</f>
        <v>0</v>
      </c>
    </row>
    <row r="37" spans="1:10" ht="11.25">
      <c r="A37" s="274"/>
      <c r="B37" s="275"/>
      <c r="C37" s="276" t="s">
        <v>155</v>
      </c>
      <c r="D37" s="293">
        <f>SUM(D36,D20)</f>
        <v>0</v>
      </c>
      <c r="E37" s="293">
        <f>SUM(E36,E20)</f>
        <v>0</v>
      </c>
      <c r="F37" s="182">
        <f>'逆行列係数'!J41</f>
        <v>1.6759563643477389</v>
      </c>
      <c r="G37" s="182">
        <f>'逆行列係数'!AA41</f>
        <v>1.6133638123143867</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248</v>
      </c>
      <c r="D1" s="282"/>
      <c r="E1" s="282"/>
    </row>
    <row r="2" spans="2:8" ht="11.25">
      <c r="B2" s="192"/>
      <c r="C2" s="192" t="s">
        <v>25</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218</v>
      </c>
      <c r="E4" s="323" t="s">
        <v>82</v>
      </c>
      <c r="F4" s="308" t="s">
        <v>193</v>
      </c>
      <c r="G4" s="308" t="s">
        <v>219</v>
      </c>
      <c r="H4" s="306" t="s">
        <v>220</v>
      </c>
      <c r="I4" s="309" t="s">
        <v>221</v>
      </c>
      <c r="J4" s="310" t="s">
        <v>222</v>
      </c>
    </row>
    <row r="5" spans="1:10" ht="12" thickTop="1">
      <c r="A5" s="31" t="s">
        <v>46</v>
      </c>
      <c r="B5" s="15" t="s">
        <v>4</v>
      </c>
      <c r="C5" s="114" t="s">
        <v>18</v>
      </c>
      <c r="D5" s="297"/>
      <c r="E5" s="324"/>
      <c r="F5" s="150">
        <f>'逆行列係数'!K7</f>
        <v>0.0002700850600295028</v>
      </c>
      <c r="G5" s="150">
        <f>'逆行列係数'!AB7</f>
        <v>3.274762024616119E-05</v>
      </c>
      <c r="H5" s="311">
        <f>$D$12*F5</f>
        <v>0</v>
      </c>
      <c r="I5" s="291">
        <f>E$12*G5</f>
        <v>0</v>
      </c>
      <c r="J5" s="292">
        <f aca="true" t="shared" si="0" ref="J5:J19">SUM(H5:I5)</f>
        <v>0</v>
      </c>
    </row>
    <row r="6" spans="1:10" ht="11.25">
      <c r="A6" s="31" t="s">
        <v>48</v>
      </c>
      <c r="B6" s="15" t="s">
        <v>5</v>
      </c>
      <c r="C6" s="114" t="s">
        <v>19</v>
      </c>
      <c r="D6" s="297"/>
      <c r="E6" s="324"/>
      <c r="F6" s="150">
        <f>'逆行列係数'!K8</f>
        <v>1.5287885007007336E-05</v>
      </c>
      <c r="G6" s="150">
        <f>'逆行列係数'!AB8</f>
        <v>1.8244619706028414E-06</v>
      </c>
      <c r="H6" s="312">
        <f aca="true" t="shared" si="1" ref="H6:H19">$D$12*F6</f>
        <v>0</v>
      </c>
      <c r="I6" s="291">
        <f aca="true" t="shared" si="2" ref="I6:I19">E$12*G6</f>
        <v>0</v>
      </c>
      <c r="J6" s="292">
        <f t="shared" si="0"/>
        <v>0</v>
      </c>
    </row>
    <row r="7" spans="1:10" ht="11.25">
      <c r="A7" s="31" t="s">
        <v>50</v>
      </c>
      <c r="B7" s="15" t="s">
        <v>6</v>
      </c>
      <c r="C7" s="114" t="s">
        <v>20</v>
      </c>
      <c r="D7" s="297"/>
      <c r="E7" s="324"/>
      <c r="F7" s="150">
        <f>'逆行列係数'!K9</f>
        <v>9.563856083983326E-05</v>
      </c>
      <c r="G7" s="150">
        <f>'逆行列係数'!AB9</f>
        <v>1.0090265926431933E-05</v>
      </c>
      <c r="H7" s="312">
        <f t="shared" si="1"/>
        <v>0</v>
      </c>
      <c r="I7" s="291">
        <f t="shared" si="2"/>
        <v>0</v>
      </c>
      <c r="J7" s="292">
        <f t="shared" si="0"/>
        <v>0</v>
      </c>
    </row>
    <row r="8" spans="1:10" ht="11.25">
      <c r="A8" s="31" t="s">
        <v>52</v>
      </c>
      <c r="B8" s="15" t="s">
        <v>7</v>
      </c>
      <c r="C8" s="114" t="s">
        <v>21</v>
      </c>
      <c r="D8" s="297"/>
      <c r="E8" s="324"/>
      <c r="F8" s="150">
        <f>'逆行列係数'!K10</f>
        <v>0.0002647847004357932</v>
      </c>
      <c r="G8" s="150">
        <f>'逆行列係数'!AB10</f>
        <v>2.08768654546131E-05</v>
      </c>
      <c r="H8" s="312">
        <f t="shared" si="1"/>
        <v>0</v>
      </c>
      <c r="I8" s="291">
        <f t="shared" si="2"/>
        <v>0</v>
      </c>
      <c r="J8" s="292">
        <f t="shared" si="0"/>
        <v>0</v>
      </c>
    </row>
    <row r="9" spans="1:10" ht="11.25">
      <c r="A9" s="31"/>
      <c r="B9" s="15" t="s">
        <v>8</v>
      </c>
      <c r="C9" s="114" t="s">
        <v>22</v>
      </c>
      <c r="D9" s="297"/>
      <c r="E9" s="324"/>
      <c r="F9" s="150">
        <f>'逆行列係数'!K11</f>
        <v>0.01938330958580649</v>
      </c>
      <c r="G9" s="150">
        <f>'逆行列係数'!AB11</f>
        <v>0.0033180070758243745</v>
      </c>
      <c r="H9" s="312">
        <f t="shared" si="1"/>
        <v>0</v>
      </c>
      <c r="I9" s="291">
        <f t="shared" si="2"/>
        <v>0</v>
      </c>
      <c r="J9" s="292">
        <f t="shared" si="0"/>
        <v>0</v>
      </c>
    </row>
    <row r="10" spans="1:10" ht="11.25">
      <c r="A10" s="31"/>
      <c r="B10" s="15" t="s">
        <v>9</v>
      </c>
      <c r="C10" s="114" t="s">
        <v>23</v>
      </c>
      <c r="D10" s="297"/>
      <c r="E10" s="324"/>
      <c r="F10" s="150">
        <f>'逆行列係数'!K12</f>
        <v>0.007411391250406455</v>
      </c>
      <c r="G10" s="150">
        <f>'逆行列係数'!AB12</f>
        <v>3.66436989542515E-05</v>
      </c>
      <c r="H10" s="312">
        <f t="shared" si="1"/>
        <v>0</v>
      </c>
      <c r="I10" s="291">
        <f t="shared" si="2"/>
        <v>0</v>
      </c>
      <c r="J10" s="292">
        <f t="shared" si="0"/>
        <v>0</v>
      </c>
    </row>
    <row r="11" spans="1:10" ht="11.25">
      <c r="A11" s="31"/>
      <c r="B11" s="15" t="s">
        <v>10</v>
      </c>
      <c r="C11" s="114" t="s">
        <v>24</v>
      </c>
      <c r="D11" s="297"/>
      <c r="E11" s="324"/>
      <c r="F11" s="150">
        <f>'逆行列係数'!K13</f>
        <v>0.017987481355678344</v>
      </c>
      <c r="G11" s="150">
        <f>'逆行列係数'!AB13</f>
        <v>0.00014953001565188968</v>
      </c>
      <c r="H11" s="312">
        <f t="shared" si="1"/>
        <v>0</v>
      </c>
      <c r="I11" s="291">
        <f t="shared" si="2"/>
        <v>0</v>
      </c>
      <c r="J11" s="292">
        <f t="shared" si="0"/>
        <v>0</v>
      </c>
    </row>
    <row r="12" spans="1:10" ht="11.25">
      <c r="A12" s="31"/>
      <c r="B12" s="15" t="s">
        <v>11</v>
      </c>
      <c r="C12" s="114" t="s">
        <v>25</v>
      </c>
      <c r="D12" s="297">
        <f>'地域別最終需要'!K14</f>
        <v>0</v>
      </c>
      <c r="E12" s="324">
        <f>'地域別最終需要'!I14</f>
        <v>0</v>
      </c>
      <c r="F12" s="150">
        <f>'逆行列係数'!K14</f>
        <v>1.0084846732323518</v>
      </c>
      <c r="G12" s="150">
        <f>'逆行列係数'!AB14</f>
        <v>0.0005069842965108162</v>
      </c>
      <c r="H12" s="312">
        <f t="shared" si="1"/>
        <v>0</v>
      </c>
      <c r="I12" s="291">
        <f t="shared" si="2"/>
        <v>0</v>
      </c>
      <c r="J12" s="292">
        <f t="shared" si="0"/>
        <v>0</v>
      </c>
    </row>
    <row r="13" spans="1:10" ht="11.25">
      <c r="A13" s="31"/>
      <c r="B13" s="15" t="s">
        <v>12</v>
      </c>
      <c r="C13" s="114" t="s">
        <v>26</v>
      </c>
      <c r="D13" s="297"/>
      <c r="E13" s="324"/>
      <c r="F13" s="150">
        <f>'逆行列係数'!K15</f>
        <v>0.0571096023489006</v>
      </c>
      <c r="G13" s="150">
        <f>'逆行列係数'!AB15</f>
        <v>0.00018712518266457274</v>
      </c>
      <c r="H13" s="312">
        <f t="shared" si="1"/>
        <v>0</v>
      </c>
      <c r="I13" s="291">
        <f t="shared" si="2"/>
        <v>0</v>
      </c>
      <c r="J13" s="292">
        <f t="shared" si="0"/>
        <v>0</v>
      </c>
    </row>
    <row r="14" spans="1:10" ht="11.25">
      <c r="A14" s="31"/>
      <c r="B14" s="15" t="s">
        <v>13</v>
      </c>
      <c r="C14" s="114" t="s">
        <v>27</v>
      </c>
      <c r="D14" s="297"/>
      <c r="E14" s="324"/>
      <c r="F14" s="150">
        <f>'逆行列係数'!K16</f>
        <v>0.036433595422759465</v>
      </c>
      <c r="G14" s="150">
        <f>'逆行列係数'!AB16</f>
        <v>9.508480966005302E-05</v>
      </c>
      <c r="H14" s="312">
        <f t="shared" si="1"/>
        <v>0</v>
      </c>
      <c r="I14" s="291">
        <f t="shared" si="2"/>
        <v>0</v>
      </c>
      <c r="J14" s="292">
        <f t="shared" si="0"/>
        <v>0</v>
      </c>
    </row>
    <row r="15" spans="1:10" ht="11.25">
      <c r="A15" s="31"/>
      <c r="B15" s="15" t="s">
        <v>14</v>
      </c>
      <c r="C15" s="114" t="s">
        <v>28</v>
      </c>
      <c r="D15" s="297"/>
      <c r="E15" s="324"/>
      <c r="F15" s="150">
        <f>'逆行列係数'!K17</f>
        <v>0.015725739153144406</v>
      </c>
      <c r="G15" s="150">
        <f>'逆行列係数'!AB17</f>
        <v>0.0006614446958829167</v>
      </c>
      <c r="H15" s="312">
        <f t="shared" si="1"/>
        <v>0</v>
      </c>
      <c r="I15" s="291">
        <f t="shared" si="2"/>
        <v>0</v>
      </c>
      <c r="J15" s="292">
        <f t="shared" si="0"/>
        <v>0</v>
      </c>
    </row>
    <row r="16" spans="1:10" ht="11.25">
      <c r="A16" s="31"/>
      <c r="B16" s="15" t="s">
        <v>15</v>
      </c>
      <c r="C16" s="114" t="s">
        <v>29</v>
      </c>
      <c r="D16" s="297"/>
      <c r="E16" s="324"/>
      <c r="F16" s="150">
        <f>'逆行列係数'!K18</f>
        <v>0.02580965573943408</v>
      </c>
      <c r="G16" s="150">
        <f>'逆行列係数'!AB18</f>
        <v>0.0003334485630565699</v>
      </c>
      <c r="H16" s="312">
        <f t="shared" si="1"/>
        <v>0</v>
      </c>
      <c r="I16" s="291">
        <f t="shared" si="2"/>
        <v>0</v>
      </c>
      <c r="J16" s="292">
        <f t="shared" si="0"/>
        <v>0</v>
      </c>
    </row>
    <row r="17" spans="1:10" ht="11.25">
      <c r="A17" s="31"/>
      <c r="B17" s="15" t="s">
        <v>16</v>
      </c>
      <c r="C17" s="114" t="s">
        <v>30</v>
      </c>
      <c r="D17" s="297"/>
      <c r="E17" s="324"/>
      <c r="F17" s="150">
        <f>'逆行列係数'!K19</f>
        <v>0.0005681775742219883</v>
      </c>
      <c r="G17" s="150">
        <f>'逆行列係数'!AB19</f>
        <v>1.6195895265887323E-05</v>
      </c>
      <c r="H17" s="312">
        <f t="shared" si="1"/>
        <v>0</v>
      </c>
      <c r="I17" s="291">
        <f t="shared" si="2"/>
        <v>0</v>
      </c>
      <c r="J17" s="292">
        <f t="shared" si="0"/>
        <v>0</v>
      </c>
    </row>
    <row r="18" spans="1:10" ht="11.25">
      <c r="A18" s="31"/>
      <c r="B18" s="15" t="s">
        <v>17</v>
      </c>
      <c r="C18" s="114" t="s">
        <v>31</v>
      </c>
      <c r="D18" s="297"/>
      <c r="E18" s="324"/>
      <c r="F18" s="150">
        <f>'逆行列係数'!K20</f>
        <v>0.06282395391042242</v>
      </c>
      <c r="G18" s="150">
        <f>'逆行列係数'!AB20</f>
        <v>0.0005658954038161231</v>
      </c>
      <c r="H18" s="312">
        <f t="shared" si="1"/>
        <v>0</v>
      </c>
      <c r="I18" s="291">
        <f t="shared" si="2"/>
        <v>0</v>
      </c>
      <c r="J18" s="292">
        <f t="shared" si="0"/>
        <v>0</v>
      </c>
    </row>
    <row r="19" spans="1:10" ht="11.25">
      <c r="A19" s="31"/>
      <c r="B19" s="57">
        <v>15</v>
      </c>
      <c r="C19" s="116" t="s">
        <v>32</v>
      </c>
      <c r="D19" s="299"/>
      <c r="E19" s="325"/>
      <c r="F19" s="182">
        <f>'逆行列係数'!K21</f>
        <v>0.0035551200428127253</v>
      </c>
      <c r="G19" s="182">
        <f>'逆行列係数'!AB21</f>
        <v>0.00010133865622889888</v>
      </c>
      <c r="H19" s="313">
        <f t="shared" si="1"/>
        <v>0</v>
      </c>
      <c r="I19" s="294">
        <f t="shared" si="2"/>
        <v>0</v>
      </c>
      <c r="J19" s="295">
        <f t="shared" si="0"/>
        <v>0</v>
      </c>
    </row>
    <row r="20" spans="1:10" ht="12" thickBot="1">
      <c r="A20" s="277"/>
      <c r="B20" s="66">
        <v>16</v>
      </c>
      <c r="C20" s="278" t="s">
        <v>33</v>
      </c>
      <c r="D20" s="314">
        <f>SUM(D5:D19)</f>
        <v>0</v>
      </c>
      <c r="E20" s="314">
        <f>SUM(E5:E19)</f>
        <v>0</v>
      </c>
      <c r="F20" s="315">
        <f>'逆行列係数'!K22</f>
        <v>1.255938495822251</v>
      </c>
      <c r="G20" s="315">
        <f>'逆行列係数'!AB22</f>
        <v>0.006037237507114163</v>
      </c>
      <c r="H20" s="316">
        <f>SUM(H5:H19)</f>
        <v>0</v>
      </c>
      <c r="I20" s="317">
        <f>SUM(I5:I19)</f>
        <v>0</v>
      </c>
      <c r="J20" s="318">
        <f>SUM(J5:J19)</f>
        <v>0</v>
      </c>
    </row>
    <row r="21" spans="1:10" ht="12" thickTop="1">
      <c r="A21" s="179" t="s">
        <v>53</v>
      </c>
      <c r="B21" s="15" t="s">
        <v>4</v>
      </c>
      <c r="C21" s="114" t="s">
        <v>18</v>
      </c>
      <c r="D21" s="300"/>
      <c r="E21" s="326"/>
      <c r="F21" s="178">
        <f>'逆行列係数'!K24</f>
        <v>0.002469879827750412</v>
      </c>
      <c r="G21" s="178">
        <f>'逆行列係数'!AB24</f>
        <v>0.00255222566520794</v>
      </c>
      <c r="H21" s="291">
        <f aca="true" t="shared" si="3" ref="H21:H35">$D$12*F21</f>
        <v>0</v>
      </c>
      <c r="I21" s="301">
        <f aca="true" t="shared" si="4" ref="I21:I35">E$12*G21</f>
        <v>0</v>
      </c>
      <c r="J21" s="302">
        <f aca="true" t="shared" si="5" ref="J21:J35">SUM(H21:I21)</f>
        <v>0</v>
      </c>
    </row>
    <row r="22" spans="1:10" ht="11.25">
      <c r="A22" s="179" t="s">
        <v>54</v>
      </c>
      <c r="B22" s="15" t="s">
        <v>5</v>
      </c>
      <c r="C22" s="114" t="s">
        <v>19</v>
      </c>
      <c r="D22" s="297"/>
      <c r="E22" s="324"/>
      <c r="F22" s="150">
        <f>'逆行列係数'!K25</f>
        <v>0.00017693779453000825</v>
      </c>
      <c r="G22" s="150">
        <f>'逆行列係数'!AB25</f>
        <v>0.0002009016850486206</v>
      </c>
      <c r="H22" s="291">
        <f t="shared" si="3"/>
        <v>0</v>
      </c>
      <c r="I22" s="291">
        <f t="shared" si="4"/>
        <v>0</v>
      </c>
      <c r="J22" s="292">
        <f t="shared" si="5"/>
        <v>0</v>
      </c>
    </row>
    <row r="23" spans="1:10" ht="11.25">
      <c r="A23" s="179" t="s">
        <v>55</v>
      </c>
      <c r="B23" s="15" t="s">
        <v>6</v>
      </c>
      <c r="C23" s="114" t="s">
        <v>20</v>
      </c>
      <c r="D23" s="303"/>
      <c r="E23" s="327"/>
      <c r="F23" s="150">
        <f>'逆行列係数'!K26</f>
        <v>0.0004245641087835286</v>
      </c>
      <c r="G23" s="150">
        <f>'逆行列係数'!AB26</f>
        <v>0.0005196234938859485</v>
      </c>
      <c r="H23" s="291">
        <f t="shared" si="3"/>
        <v>0</v>
      </c>
      <c r="I23" s="291">
        <f t="shared" si="4"/>
        <v>0</v>
      </c>
      <c r="J23" s="292">
        <f t="shared" si="5"/>
        <v>0</v>
      </c>
    </row>
    <row r="24" spans="1:10" ht="11.25">
      <c r="A24" s="179" t="s">
        <v>56</v>
      </c>
      <c r="B24" s="15" t="s">
        <v>7</v>
      </c>
      <c r="C24" s="114" t="s">
        <v>21</v>
      </c>
      <c r="D24" s="303"/>
      <c r="E24" s="327"/>
      <c r="F24" s="150">
        <f>'逆行列係数'!K27</f>
        <v>0.000475988019235226</v>
      </c>
      <c r="G24" s="150">
        <f>'逆行列係数'!AB27</f>
        <v>0.0005148877337117363</v>
      </c>
      <c r="H24" s="291">
        <f t="shared" si="3"/>
        <v>0</v>
      </c>
      <c r="I24" s="291">
        <f t="shared" si="4"/>
        <v>0</v>
      </c>
      <c r="J24" s="292">
        <f t="shared" si="5"/>
        <v>0</v>
      </c>
    </row>
    <row r="25" spans="1:10" ht="11.25">
      <c r="A25" s="179" t="s">
        <v>52</v>
      </c>
      <c r="B25" s="15" t="s">
        <v>8</v>
      </c>
      <c r="C25" s="114" t="s">
        <v>22</v>
      </c>
      <c r="E25" s="327"/>
      <c r="F25" s="150">
        <f>'逆行列係数'!K28</f>
        <v>0.07856505166805171</v>
      </c>
      <c r="G25" s="150">
        <f>'逆行列係数'!AB28</f>
        <v>0.09261008886777618</v>
      </c>
      <c r="H25" s="291">
        <f t="shared" si="3"/>
        <v>0</v>
      </c>
      <c r="I25" s="291">
        <f t="shared" si="4"/>
        <v>0</v>
      </c>
      <c r="J25" s="292">
        <f t="shared" si="5"/>
        <v>0</v>
      </c>
    </row>
    <row r="26" spans="1:10" ht="11.25">
      <c r="A26" s="179"/>
      <c r="B26" s="15" t="s">
        <v>9</v>
      </c>
      <c r="C26" s="114" t="s">
        <v>23</v>
      </c>
      <c r="D26" s="303"/>
      <c r="E26" s="327"/>
      <c r="F26" s="150">
        <f>'逆行列係数'!K29</f>
        <v>0.0015378035025059944</v>
      </c>
      <c r="G26" s="150">
        <f>'逆行列係数'!AB29</f>
        <v>0.010519513826069147</v>
      </c>
      <c r="H26" s="291">
        <f t="shared" si="3"/>
        <v>0</v>
      </c>
      <c r="I26" s="291">
        <f t="shared" si="4"/>
        <v>0</v>
      </c>
      <c r="J26" s="292">
        <f t="shared" si="5"/>
        <v>0</v>
      </c>
    </row>
    <row r="27" spans="1:10" ht="11.25">
      <c r="A27" s="179"/>
      <c r="B27" s="15" t="s">
        <v>10</v>
      </c>
      <c r="C27" s="114" t="s">
        <v>24</v>
      </c>
      <c r="D27" s="303"/>
      <c r="E27" s="327"/>
      <c r="F27" s="150">
        <f>'逆行列係数'!K30</f>
        <v>0.007189146650798652</v>
      </c>
      <c r="G27" s="150">
        <f>'逆行列係数'!AB30</f>
        <v>0.021041025312203414</v>
      </c>
      <c r="H27" s="291">
        <f t="shared" si="3"/>
        <v>0</v>
      </c>
      <c r="I27" s="291">
        <f t="shared" si="4"/>
        <v>0</v>
      </c>
      <c r="J27" s="292">
        <f t="shared" si="5"/>
        <v>0</v>
      </c>
    </row>
    <row r="28" spans="1:10" ht="11.25">
      <c r="A28" s="179"/>
      <c r="B28" s="15" t="s">
        <v>11</v>
      </c>
      <c r="C28" s="114" t="s">
        <v>25</v>
      </c>
      <c r="D28" s="303"/>
      <c r="E28" s="327"/>
      <c r="F28" s="150">
        <f>'逆行列係数'!K31</f>
        <v>0.020357335217626126</v>
      </c>
      <c r="G28" s="150">
        <f>'逆行列係数'!AB31</f>
        <v>1.0298449662499751</v>
      </c>
      <c r="H28" s="291">
        <f t="shared" si="3"/>
        <v>0</v>
      </c>
      <c r="I28" s="291">
        <f t="shared" si="4"/>
        <v>0</v>
      </c>
      <c r="J28" s="292">
        <f t="shared" si="5"/>
        <v>0</v>
      </c>
    </row>
    <row r="29" spans="1:10" ht="11.25">
      <c r="A29" s="179"/>
      <c r="B29" s="15" t="s">
        <v>12</v>
      </c>
      <c r="C29" s="114" t="s">
        <v>26</v>
      </c>
      <c r="D29" s="303"/>
      <c r="E29" s="327"/>
      <c r="F29" s="150">
        <f>'逆行列係数'!K32</f>
        <v>0.008351496858709218</v>
      </c>
      <c r="G29" s="150">
        <f>'逆行列係数'!AB32</f>
        <v>0.07037672146394275</v>
      </c>
      <c r="H29" s="291">
        <f t="shared" si="3"/>
        <v>0</v>
      </c>
      <c r="I29" s="291">
        <f t="shared" si="4"/>
        <v>0</v>
      </c>
      <c r="J29" s="292">
        <f t="shared" si="5"/>
        <v>0</v>
      </c>
    </row>
    <row r="30" spans="1:10" ht="11.25">
      <c r="A30" s="179"/>
      <c r="B30" s="15" t="s">
        <v>13</v>
      </c>
      <c r="C30" s="114" t="s">
        <v>27</v>
      </c>
      <c r="D30" s="303"/>
      <c r="E30" s="327"/>
      <c r="F30" s="150">
        <f>'逆行列係数'!K33</f>
        <v>0.0026607029888329435</v>
      </c>
      <c r="G30" s="150">
        <f>'逆行列係数'!AB33</f>
        <v>0.03474793331421992</v>
      </c>
      <c r="H30" s="291">
        <f t="shared" si="3"/>
        <v>0</v>
      </c>
      <c r="I30" s="291">
        <f t="shared" si="4"/>
        <v>0</v>
      </c>
      <c r="J30" s="292">
        <f t="shared" si="5"/>
        <v>0</v>
      </c>
    </row>
    <row r="31" spans="1:10" ht="11.25">
      <c r="A31" s="179"/>
      <c r="B31" s="15" t="s">
        <v>14</v>
      </c>
      <c r="C31" s="114" t="s">
        <v>28</v>
      </c>
      <c r="D31" s="303"/>
      <c r="E31" s="327"/>
      <c r="F31" s="150">
        <f>'逆行列係数'!K34</f>
        <v>0.011625018960823652</v>
      </c>
      <c r="G31" s="150">
        <f>'逆行列係数'!AB34</f>
        <v>0.029989555684047677</v>
      </c>
      <c r="H31" s="291">
        <f t="shared" si="3"/>
        <v>0</v>
      </c>
      <c r="I31" s="291">
        <f t="shared" si="4"/>
        <v>0</v>
      </c>
      <c r="J31" s="292">
        <f t="shared" si="5"/>
        <v>0</v>
      </c>
    </row>
    <row r="32" spans="1:10" ht="11.25">
      <c r="A32" s="179"/>
      <c r="B32" s="15" t="s">
        <v>15</v>
      </c>
      <c r="C32" s="114" t="s">
        <v>29</v>
      </c>
      <c r="D32" s="303"/>
      <c r="E32" s="327"/>
      <c r="F32" s="150">
        <f>'逆行列係数'!K35</f>
        <v>0.007493264228989442</v>
      </c>
      <c r="G32" s="150">
        <f>'逆行列係数'!AB35</f>
        <v>0.03603102870182588</v>
      </c>
      <c r="H32" s="291">
        <f t="shared" si="3"/>
        <v>0</v>
      </c>
      <c r="I32" s="291">
        <f t="shared" si="4"/>
        <v>0</v>
      </c>
      <c r="J32" s="292">
        <f t="shared" si="5"/>
        <v>0</v>
      </c>
    </row>
    <row r="33" spans="1:10" ht="11.25">
      <c r="A33" s="179"/>
      <c r="B33" s="15" t="s">
        <v>16</v>
      </c>
      <c r="C33" s="114" t="s">
        <v>30</v>
      </c>
      <c r="D33" s="303"/>
      <c r="E33" s="327"/>
      <c r="F33" s="150">
        <f>'逆行列係数'!K36</f>
        <v>0.0005486875930264064</v>
      </c>
      <c r="G33" s="150">
        <f>'逆行列係数'!AB36</f>
        <v>0.001371554675050304</v>
      </c>
      <c r="H33" s="291">
        <f t="shared" si="3"/>
        <v>0</v>
      </c>
      <c r="I33" s="291">
        <f t="shared" si="4"/>
        <v>0</v>
      </c>
      <c r="J33" s="292">
        <f t="shared" si="5"/>
        <v>0</v>
      </c>
    </row>
    <row r="34" spans="1:10" ht="11.25">
      <c r="A34" s="179"/>
      <c r="B34" s="15" t="s">
        <v>17</v>
      </c>
      <c r="C34" s="114" t="s">
        <v>31</v>
      </c>
      <c r="D34" s="303"/>
      <c r="E34" s="327"/>
      <c r="F34" s="150">
        <f>'逆行列係数'!K37</f>
        <v>0.057700610954206887</v>
      </c>
      <c r="G34" s="150">
        <f>'逆行列係数'!AB37</f>
        <v>0.11649070562090083</v>
      </c>
      <c r="H34" s="291">
        <f t="shared" si="3"/>
        <v>0</v>
      </c>
      <c r="I34" s="291">
        <f t="shared" si="4"/>
        <v>0</v>
      </c>
      <c r="J34" s="292">
        <f t="shared" si="5"/>
        <v>0</v>
      </c>
    </row>
    <row r="35" spans="1:10" ht="11.25">
      <c r="A35" s="179"/>
      <c r="B35" s="57">
        <v>15</v>
      </c>
      <c r="C35" s="116" t="s">
        <v>32</v>
      </c>
      <c r="D35" s="304"/>
      <c r="E35" s="293"/>
      <c r="F35" s="182">
        <f>'逆行列係数'!K38</f>
        <v>0.003254890129928344</v>
      </c>
      <c r="G35" s="182">
        <f>'逆行列係数'!AB38</f>
        <v>0.008136250630080244</v>
      </c>
      <c r="H35" s="294">
        <f t="shared" si="3"/>
        <v>0</v>
      </c>
      <c r="I35" s="294">
        <f t="shared" si="4"/>
        <v>0</v>
      </c>
      <c r="J35" s="295">
        <f t="shared" si="5"/>
        <v>0</v>
      </c>
    </row>
    <row r="36" spans="1:10" ht="11.25">
      <c r="A36" s="279"/>
      <c r="B36" s="280">
        <v>16</v>
      </c>
      <c r="C36" s="281" t="s">
        <v>33</v>
      </c>
      <c r="D36" s="319">
        <f>SUM(D21:D35)</f>
        <v>0</v>
      </c>
      <c r="E36" s="329">
        <f>SUM(E21:E35)</f>
        <v>0</v>
      </c>
      <c r="F36" s="320">
        <f>'逆行列係数'!K39</f>
        <v>0.20283137850379857</v>
      </c>
      <c r="G36" s="320">
        <f>'逆行列係数'!AB39</f>
        <v>1.4549469829239459</v>
      </c>
      <c r="H36" s="321">
        <f>SUM(H21:H35)</f>
        <v>0</v>
      </c>
      <c r="I36" s="321">
        <f>SUM(I21:I35)</f>
        <v>0</v>
      </c>
      <c r="J36" s="322">
        <f>SUM(J21:J35)</f>
        <v>0</v>
      </c>
    </row>
    <row r="37" spans="1:10" ht="11.25">
      <c r="A37" s="274"/>
      <c r="B37" s="275"/>
      <c r="C37" s="276" t="s">
        <v>155</v>
      </c>
      <c r="D37" s="293">
        <f>SUM(D36,D20)</f>
        <v>0</v>
      </c>
      <c r="E37" s="293">
        <f>SUM(E36,E20)</f>
        <v>0</v>
      </c>
      <c r="F37" s="182">
        <f>'逆行列係数'!K41</f>
        <v>1.4587698743260498</v>
      </c>
      <c r="G37" s="182">
        <f>'逆行列係数'!AB41</f>
        <v>1.4609842204310601</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249</v>
      </c>
      <c r="D1" s="282"/>
      <c r="E1" s="282"/>
    </row>
    <row r="2" spans="2:8" ht="11.25">
      <c r="B2" s="192"/>
      <c r="C2" s="192" t="s">
        <v>26</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223</v>
      </c>
      <c r="E4" s="323" t="s">
        <v>82</v>
      </c>
      <c r="F4" s="308" t="s">
        <v>193</v>
      </c>
      <c r="G4" s="308" t="s">
        <v>224</v>
      </c>
      <c r="H4" s="306" t="s">
        <v>225</v>
      </c>
      <c r="I4" s="309" t="s">
        <v>226</v>
      </c>
      <c r="J4" s="310" t="s">
        <v>227</v>
      </c>
    </row>
    <row r="5" spans="1:10" ht="12" thickTop="1">
      <c r="A5" s="31" t="s">
        <v>46</v>
      </c>
      <c r="B5" s="15" t="s">
        <v>4</v>
      </c>
      <c r="C5" s="114" t="s">
        <v>18</v>
      </c>
      <c r="D5" s="297"/>
      <c r="E5" s="324"/>
      <c r="F5" s="150">
        <f>'逆行列係数'!L7</f>
        <v>0.0002664503966692364</v>
      </c>
      <c r="G5" s="150">
        <f>'逆行列係数'!AC7</f>
        <v>3.44206271904884E-05</v>
      </c>
      <c r="H5" s="311">
        <f>$D$13*F5</f>
        <v>0</v>
      </c>
      <c r="I5" s="291">
        <f>E$13*G5</f>
        <v>0</v>
      </c>
      <c r="J5" s="292">
        <f aca="true" t="shared" si="0" ref="J5:J19">SUM(H5:I5)</f>
        <v>0</v>
      </c>
    </row>
    <row r="6" spans="1:10" ht="11.25">
      <c r="A6" s="31" t="s">
        <v>48</v>
      </c>
      <c r="B6" s="15" t="s">
        <v>5</v>
      </c>
      <c r="C6" s="114" t="s">
        <v>19</v>
      </c>
      <c r="D6" s="297"/>
      <c r="E6" s="324"/>
      <c r="F6" s="150">
        <f>'逆行列係数'!L8</f>
        <v>1.746939663341783E-05</v>
      </c>
      <c r="G6" s="150">
        <f>'逆行列係数'!AC8</f>
        <v>1.9116549984480346E-06</v>
      </c>
      <c r="H6" s="312">
        <f aca="true" t="shared" si="1" ref="H6:H19">$D$13*F6</f>
        <v>0</v>
      </c>
      <c r="I6" s="291">
        <f aca="true" t="shared" si="2" ref="I6:I19">E$13*G6</f>
        <v>0</v>
      </c>
      <c r="J6" s="292">
        <f t="shared" si="0"/>
        <v>0</v>
      </c>
    </row>
    <row r="7" spans="1:10" ht="11.25">
      <c r="A7" s="31" t="s">
        <v>50</v>
      </c>
      <c r="B7" s="15" t="s">
        <v>6</v>
      </c>
      <c r="C7" s="114" t="s">
        <v>20</v>
      </c>
      <c r="D7" s="297"/>
      <c r="E7" s="324"/>
      <c r="F7" s="150">
        <f>'逆行列係数'!L9</f>
        <v>0.00012864268325164698</v>
      </c>
      <c r="G7" s="150">
        <f>'逆行列係数'!AC9</f>
        <v>1.1221230296627048E-05</v>
      </c>
      <c r="H7" s="312">
        <f t="shared" si="1"/>
        <v>0</v>
      </c>
      <c r="I7" s="291">
        <f t="shared" si="2"/>
        <v>0</v>
      </c>
      <c r="J7" s="292">
        <f t="shared" si="0"/>
        <v>0</v>
      </c>
    </row>
    <row r="8" spans="1:10" ht="11.25">
      <c r="A8" s="31" t="s">
        <v>52</v>
      </c>
      <c r="B8" s="15" t="s">
        <v>7</v>
      </c>
      <c r="C8" s="114" t="s">
        <v>21</v>
      </c>
      <c r="D8" s="297"/>
      <c r="E8" s="324"/>
      <c r="F8" s="150">
        <f>'逆行列係数'!L10</f>
        <v>0.0001656001876925185</v>
      </c>
      <c r="G8" s="150">
        <f>'逆行列係数'!AC10</f>
        <v>1.9396282594032537E-05</v>
      </c>
      <c r="H8" s="312">
        <f t="shared" si="1"/>
        <v>0</v>
      </c>
      <c r="I8" s="291">
        <f t="shared" si="2"/>
        <v>0</v>
      </c>
      <c r="J8" s="292">
        <f t="shared" si="0"/>
        <v>0</v>
      </c>
    </row>
    <row r="9" spans="1:10" ht="11.25">
      <c r="A9" s="31"/>
      <c r="B9" s="15" t="s">
        <v>8</v>
      </c>
      <c r="C9" s="114" t="s">
        <v>22</v>
      </c>
      <c r="D9" s="297"/>
      <c r="E9" s="324"/>
      <c r="F9" s="150">
        <f>'逆行列係数'!L11</f>
        <v>0.017890405363906736</v>
      </c>
      <c r="G9" s="150">
        <f>'逆行列係数'!AC11</f>
        <v>0.0034691610928392273</v>
      </c>
      <c r="H9" s="312">
        <f t="shared" si="1"/>
        <v>0</v>
      </c>
      <c r="I9" s="291">
        <f t="shared" si="2"/>
        <v>0</v>
      </c>
      <c r="J9" s="292">
        <f t="shared" si="0"/>
        <v>0</v>
      </c>
    </row>
    <row r="10" spans="1:10" ht="11.25">
      <c r="A10" s="31"/>
      <c r="B10" s="15" t="s">
        <v>9</v>
      </c>
      <c r="C10" s="114" t="s">
        <v>23</v>
      </c>
      <c r="D10" s="297"/>
      <c r="E10" s="324"/>
      <c r="F10" s="150">
        <f>'逆行列係数'!L12</f>
        <v>0.00541569260557156</v>
      </c>
      <c r="G10" s="150">
        <f>'逆行列係数'!AC12</f>
        <v>3.430747892423159E-05</v>
      </c>
      <c r="H10" s="312">
        <f t="shared" si="1"/>
        <v>0</v>
      </c>
      <c r="I10" s="291">
        <f t="shared" si="2"/>
        <v>0</v>
      </c>
      <c r="J10" s="292">
        <f t="shared" si="0"/>
        <v>0</v>
      </c>
    </row>
    <row r="11" spans="1:10" ht="11.25">
      <c r="A11" s="31"/>
      <c r="B11" s="15" t="s">
        <v>10</v>
      </c>
      <c r="C11" s="114" t="s">
        <v>24</v>
      </c>
      <c r="D11" s="297"/>
      <c r="E11" s="324"/>
      <c r="F11" s="150">
        <f>'逆行列係数'!L13</f>
        <v>0.010073737630904692</v>
      </c>
      <c r="G11" s="150">
        <f>'逆行列係数'!AC13</f>
        <v>0.00013649525146459268</v>
      </c>
      <c r="H11" s="312">
        <f t="shared" si="1"/>
        <v>0</v>
      </c>
      <c r="I11" s="291">
        <f t="shared" si="2"/>
        <v>0</v>
      </c>
      <c r="J11" s="292">
        <f t="shared" si="0"/>
        <v>0</v>
      </c>
    </row>
    <row r="12" spans="1:10" ht="11.25">
      <c r="A12" s="31"/>
      <c r="B12" s="15" t="s">
        <v>11</v>
      </c>
      <c r="C12" s="114" t="s">
        <v>25</v>
      </c>
      <c r="D12" s="297"/>
      <c r="E12" s="324"/>
      <c r="F12" s="150">
        <f>'逆行列係数'!L14</f>
        <v>0.004830170045369453</v>
      </c>
      <c r="G12" s="150">
        <f>'逆行列係数'!AC14</f>
        <v>0.00036570620459125874</v>
      </c>
      <c r="H12" s="312">
        <f t="shared" si="1"/>
        <v>0</v>
      </c>
      <c r="I12" s="291">
        <f t="shared" si="2"/>
        <v>0</v>
      </c>
      <c r="J12" s="292">
        <f t="shared" si="0"/>
        <v>0</v>
      </c>
    </row>
    <row r="13" spans="1:10" ht="11.25">
      <c r="A13" s="31"/>
      <c r="B13" s="15" t="s">
        <v>12</v>
      </c>
      <c r="C13" s="114" t="s">
        <v>26</v>
      </c>
      <c r="D13" s="297">
        <f>'地域別最終需要'!K15</f>
        <v>0</v>
      </c>
      <c r="E13" s="324">
        <f>'地域別最終需要'!I15</f>
        <v>0</v>
      </c>
      <c r="F13" s="150">
        <f>'逆行列係数'!L15</f>
        <v>1.0816566387028717</v>
      </c>
      <c r="G13" s="150">
        <f>'逆行列係数'!AC15</f>
        <v>0.00017920053635871652</v>
      </c>
      <c r="H13" s="312">
        <f t="shared" si="1"/>
        <v>0</v>
      </c>
      <c r="I13" s="291">
        <f t="shared" si="2"/>
        <v>0</v>
      </c>
      <c r="J13" s="292">
        <f t="shared" si="0"/>
        <v>0</v>
      </c>
    </row>
    <row r="14" spans="1:10" ht="11.25">
      <c r="A14" s="31"/>
      <c r="B14" s="15" t="s">
        <v>13</v>
      </c>
      <c r="C14" s="114" t="s">
        <v>27</v>
      </c>
      <c r="D14" s="297"/>
      <c r="E14" s="324"/>
      <c r="F14" s="150">
        <f>'逆行列係数'!L16</f>
        <v>0.02429460907599206</v>
      </c>
      <c r="G14" s="150">
        <f>'逆行列係数'!AC16</f>
        <v>7.768996573295191E-05</v>
      </c>
      <c r="H14" s="312">
        <f t="shared" si="1"/>
        <v>0</v>
      </c>
      <c r="I14" s="291">
        <f t="shared" si="2"/>
        <v>0</v>
      </c>
      <c r="J14" s="292">
        <f t="shared" si="0"/>
        <v>0</v>
      </c>
    </row>
    <row r="15" spans="1:10" ht="11.25">
      <c r="A15" s="31"/>
      <c r="B15" s="15" t="s">
        <v>14</v>
      </c>
      <c r="C15" s="114" t="s">
        <v>28</v>
      </c>
      <c r="D15" s="297"/>
      <c r="E15" s="324"/>
      <c r="F15" s="150">
        <f>'逆行列係数'!L17</f>
        <v>0.013181306661823712</v>
      </c>
      <c r="G15" s="150">
        <f>'逆行列係数'!AC17</f>
        <v>0.0005211339213527672</v>
      </c>
      <c r="H15" s="312">
        <f t="shared" si="1"/>
        <v>0</v>
      </c>
      <c r="I15" s="291">
        <f t="shared" si="2"/>
        <v>0</v>
      </c>
      <c r="J15" s="292">
        <f t="shared" si="0"/>
        <v>0</v>
      </c>
    </row>
    <row r="16" spans="1:10" ht="11.25">
      <c r="A16" s="31"/>
      <c r="B16" s="15" t="s">
        <v>15</v>
      </c>
      <c r="C16" s="114" t="s">
        <v>29</v>
      </c>
      <c r="D16" s="297"/>
      <c r="E16" s="324"/>
      <c r="F16" s="150">
        <f>'逆行列係数'!L18</f>
        <v>0.02407512156831542</v>
      </c>
      <c r="G16" s="150">
        <f>'逆行列係数'!AC18</f>
        <v>0.00030521510460162945</v>
      </c>
      <c r="H16" s="312">
        <f t="shared" si="1"/>
        <v>0</v>
      </c>
      <c r="I16" s="291">
        <f t="shared" si="2"/>
        <v>0</v>
      </c>
      <c r="J16" s="292">
        <f t="shared" si="0"/>
        <v>0</v>
      </c>
    </row>
    <row r="17" spans="1:10" ht="11.25">
      <c r="A17" s="31"/>
      <c r="B17" s="15" t="s">
        <v>16</v>
      </c>
      <c r="C17" s="114" t="s">
        <v>30</v>
      </c>
      <c r="D17" s="297"/>
      <c r="E17" s="324"/>
      <c r="F17" s="150">
        <f>'逆行列係数'!L19</f>
        <v>0.0007432777947150122</v>
      </c>
      <c r="G17" s="150">
        <f>'逆行列係数'!AC19</f>
        <v>1.6720735593113764E-05</v>
      </c>
      <c r="H17" s="312">
        <f t="shared" si="1"/>
        <v>0</v>
      </c>
      <c r="I17" s="291">
        <f t="shared" si="2"/>
        <v>0</v>
      </c>
      <c r="J17" s="292">
        <f t="shared" si="0"/>
        <v>0</v>
      </c>
    </row>
    <row r="18" spans="1:10" ht="11.25">
      <c r="A18" s="31"/>
      <c r="B18" s="15" t="s">
        <v>17</v>
      </c>
      <c r="C18" s="114" t="s">
        <v>31</v>
      </c>
      <c r="D18" s="297"/>
      <c r="E18" s="324"/>
      <c r="F18" s="150">
        <f>'逆行列係数'!L20</f>
        <v>0.09492982928012693</v>
      </c>
      <c r="G18" s="150">
        <f>'逆行列係数'!AC20</f>
        <v>0.0006579280039086589</v>
      </c>
      <c r="H18" s="312">
        <f t="shared" si="1"/>
        <v>0</v>
      </c>
      <c r="I18" s="291">
        <f t="shared" si="2"/>
        <v>0</v>
      </c>
      <c r="J18" s="292">
        <f t="shared" si="0"/>
        <v>0</v>
      </c>
    </row>
    <row r="19" spans="1:10" ht="11.25">
      <c r="A19" s="31"/>
      <c r="B19" s="57">
        <v>15</v>
      </c>
      <c r="C19" s="116" t="s">
        <v>32</v>
      </c>
      <c r="D19" s="299"/>
      <c r="E19" s="325"/>
      <c r="F19" s="182">
        <f>'逆行列係数'!L21</f>
        <v>0.004650732280286328</v>
      </c>
      <c r="G19" s="182">
        <f>'逆行列係数'!AC21</f>
        <v>0.00010462261260319624</v>
      </c>
      <c r="H19" s="313">
        <f t="shared" si="1"/>
        <v>0</v>
      </c>
      <c r="I19" s="294">
        <f t="shared" si="2"/>
        <v>0</v>
      </c>
      <c r="J19" s="295">
        <f t="shared" si="0"/>
        <v>0</v>
      </c>
    </row>
    <row r="20" spans="1:10" ht="12" thickBot="1">
      <c r="A20" s="277"/>
      <c r="B20" s="66">
        <v>16</v>
      </c>
      <c r="C20" s="278" t="s">
        <v>33</v>
      </c>
      <c r="D20" s="314">
        <f>SUM(D5:D19)</f>
        <v>0</v>
      </c>
      <c r="E20" s="314">
        <f>SUM(E5:E19)</f>
        <v>0</v>
      </c>
      <c r="F20" s="315">
        <f>'逆行列係数'!L22</f>
        <v>1.2823196836741304</v>
      </c>
      <c r="G20" s="315">
        <f>'逆行列係数'!AC22</f>
        <v>0.00593513070304994</v>
      </c>
      <c r="H20" s="316">
        <f>SUM(H5:H19)</f>
        <v>0</v>
      </c>
      <c r="I20" s="317">
        <f>SUM(I5:I19)</f>
        <v>0</v>
      </c>
      <c r="J20" s="318">
        <f>SUM(J5:J19)</f>
        <v>0</v>
      </c>
    </row>
    <row r="21" spans="1:10" ht="12" thickTop="1">
      <c r="A21" s="179" t="s">
        <v>53</v>
      </c>
      <c r="B21" s="15" t="s">
        <v>4</v>
      </c>
      <c r="C21" s="114" t="s">
        <v>18</v>
      </c>
      <c r="D21" s="300"/>
      <c r="E21" s="326"/>
      <c r="F21" s="178">
        <f>'逆行列係数'!L24</f>
        <v>0.002532581996128253</v>
      </c>
      <c r="G21" s="178">
        <f>'逆行列係数'!AC24</f>
        <v>0.002693700243821525</v>
      </c>
      <c r="H21" s="291">
        <f aca="true" t="shared" si="3" ref="H21:H35">$D$13*F21</f>
        <v>0</v>
      </c>
      <c r="I21" s="301">
        <f aca="true" t="shared" si="4" ref="I21:I35">E$13*G21</f>
        <v>0</v>
      </c>
      <c r="J21" s="302">
        <f aca="true" t="shared" si="5" ref="J21:J35">SUM(H21:I21)</f>
        <v>0</v>
      </c>
    </row>
    <row r="22" spans="1:10" ht="11.25">
      <c r="A22" s="179" t="s">
        <v>54</v>
      </c>
      <c r="B22" s="15" t="s">
        <v>5</v>
      </c>
      <c r="C22" s="114" t="s">
        <v>19</v>
      </c>
      <c r="D22" s="297"/>
      <c r="E22" s="324"/>
      <c r="F22" s="150">
        <f>'逆行列係数'!L25</f>
        <v>0.00018026586534516045</v>
      </c>
      <c r="G22" s="150">
        <f>'逆行列係数'!AC25</f>
        <v>0.00020867242618428702</v>
      </c>
      <c r="H22" s="291">
        <f t="shared" si="3"/>
        <v>0</v>
      </c>
      <c r="I22" s="291">
        <f t="shared" si="4"/>
        <v>0</v>
      </c>
      <c r="J22" s="292">
        <f t="shared" si="5"/>
        <v>0</v>
      </c>
    </row>
    <row r="23" spans="1:10" ht="11.25">
      <c r="A23" s="179" t="s">
        <v>55</v>
      </c>
      <c r="B23" s="15" t="s">
        <v>6</v>
      </c>
      <c r="C23" s="114" t="s">
        <v>20</v>
      </c>
      <c r="D23" s="303"/>
      <c r="E23" s="327"/>
      <c r="F23" s="150">
        <f>'逆行列係数'!L26</f>
        <v>0.0004689417486546794</v>
      </c>
      <c r="G23" s="150">
        <f>'逆行列係数'!AC26</f>
        <v>0.0006011881043820706</v>
      </c>
      <c r="H23" s="291">
        <f t="shared" si="3"/>
        <v>0</v>
      </c>
      <c r="I23" s="291">
        <f t="shared" si="4"/>
        <v>0</v>
      </c>
      <c r="J23" s="292">
        <f t="shared" si="5"/>
        <v>0</v>
      </c>
    </row>
    <row r="24" spans="1:10" ht="11.25">
      <c r="A24" s="179" t="s">
        <v>56</v>
      </c>
      <c r="B24" s="15" t="s">
        <v>7</v>
      </c>
      <c r="C24" s="114" t="s">
        <v>21</v>
      </c>
      <c r="D24" s="303"/>
      <c r="E24" s="327"/>
      <c r="F24" s="150">
        <f>'逆行列係数'!L27</f>
        <v>0.0004007287711954159</v>
      </c>
      <c r="G24" s="150">
        <f>'逆行列係数'!AC27</f>
        <v>0.00045376226767517193</v>
      </c>
      <c r="H24" s="291">
        <f t="shared" si="3"/>
        <v>0</v>
      </c>
      <c r="I24" s="291">
        <f t="shared" si="4"/>
        <v>0</v>
      </c>
      <c r="J24" s="292">
        <f t="shared" si="5"/>
        <v>0</v>
      </c>
    </row>
    <row r="25" spans="1:10" ht="11.25">
      <c r="A25" s="179" t="s">
        <v>52</v>
      </c>
      <c r="B25" s="15" t="s">
        <v>8</v>
      </c>
      <c r="C25" s="114" t="s">
        <v>22</v>
      </c>
      <c r="E25" s="327"/>
      <c r="F25" s="150">
        <f>'逆行列係数'!L28</f>
        <v>0.07704067655312845</v>
      </c>
      <c r="G25" s="150">
        <f>'逆行列係数'!AC28</f>
        <v>0.09165975394433717</v>
      </c>
      <c r="H25" s="291">
        <f t="shared" si="3"/>
        <v>0</v>
      </c>
      <c r="I25" s="291">
        <f t="shared" si="4"/>
        <v>0</v>
      </c>
      <c r="J25" s="292">
        <f t="shared" si="5"/>
        <v>0</v>
      </c>
    </row>
    <row r="26" spans="1:10" ht="11.25">
      <c r="A26" s="179"/>
      <c r="B26" s="15" t="s">
        <v>9</v>
      </c>
      <c r="C26" s="114" t="s">
        <v>23</v>
      </c>
      <c r="D26" s="303"/>
      <c r="E26" s="327"/>
      <c r="F26" s="150">
        <f>'逆行列係数'!L29</f>
        <v>0.0016007028063315001</v>
      </c>
      <c r="G26" s="150">
        <f>'逆行列係数'!AC29</f>
        <v>0.008244695282460773</v>
      </c>
      <c r="H26" s="291">
        <f t="shared" si="3"/>
        <v>0</v>
      </c>
      <c r="I26" s="291">
        <f t="shared" si="4"/>
        <v>0</v>
      </c>
      <c r="J26" s="292">
        <f t="shared" si="5"/>
        <v>0</v>
      </c>
    </row>
    <row r="27" spans="1:10" ht="11.25">
      <c r="A27" s="179"/>
      <c r="B27" s="15" t="s">
        <v>10</v>
      </c>
      <c r="C27" s="114" t="s">
        <v>24</v>
      </c>
      <c r="D27" s="303"/>
      <c r="E27" s="327"/>
      <c r="F27" s="150">
        <f>'逆行列係数'!L30</f>
        <v>0.00604297910772392</v>
      </c>
      <c r="G27" s="150">
        <f>'逆行列係数'!AC30</f>
        <v>0.015261030829547032</v>
      </c>
      <c r="H27" s="291">
        <f t="shared" si="3"/>
        <v>0</v>
      </c>
      <c r="I27" s="291">
        <f t="shared" si="4"/>
        <v>0</v>
      </c>
      <c r="J27" s="292">
        <f t="shared" si="5"/>
        <v>0</v>
      </c>
    </row>
    <row r="28" spans="1:10" ht="11.25">
      <c r="A28" s="179"/>
      <c r="B28" s="15" t="s">
        <v>11</v>
      </c>
      <c r="C28" s="114" t="s">
        <v>25</v>
      </c>
      <c r="D28" s="303"/>
      <c r="E28" s="327"/>
      <c r="F28" s="150">
        <f>'逆行列係数'!L31</f>
        <v>0.015445857708634486</v>
      </c>
      <c r="G28" s="150">
        <f>'逆行列係数'!AC31</f>
        <v>0.019541496015774158</v>
      </c>
      <c r="H28" s="291">
        <f t="shared" si="3"/>
        <v>0</v>
      </c>
      <c r="I28" s="291">
        <f t="shared" si="4"/>
        <v>0</v>
      </c>
      <c r="J28" s="292">
        <f t="shared" si="5"/>
        <v>0</v>
      </c>
    </row>
    <row r="29" spans="1:10" ht="11.25">
      <c r="A29" s="179"/>
      <c r="B29" s="15" t="s">
        <v>12</v>
      </c>
      <c r="C29" s="114" t="s">
        <v>26</v>
      </c>
      <c r="D29" s="303"/>
      <c r="E29" s="327"/>
      <c r="F29" s="150">
        <f>'逆行列係数'!L32</f>
        <v>0.009782260681314435</v>
      </c>
      <c r="G29" s="150">
        <f>'逆行列係数'!AC32</f>
        <v>1.0949290620044976</v>
      </c>
      <c r="H29" s="291">
        <f t="shared" si="3"/>
        <v>0</v>
      </c>
      <c r="I29" s="291">
        <f t="shared" si="4"/>
        <v>0</v>
      </c>
      <c r="J29" s="292">
        <f t="shared" si="5"/>
        <v>0</v>
      </c>
    </row>
    <row r="30" spans="1:10" ht="11.25">
      <c r="A30" s="179"/>
      <c r="B30" s="15" t="s">
        <v>13</v>
      </c>
      <c r="C30" s="114" t="s">
        <v>27</v>
      </c>
      <c r="D30" s="303"/>
      <c r="E30" s="327"/>
      <c r="F30" s="150">
        <f>'逆行列係数'!L33</f>
        <v>0.002633818974880281</v>
      </c>
      <c r="G30" s="150">
        <f>'逆行列係数'!AC33</f>
        <v>0.021630083676908062</v>
      </c>
      <c r="H30" s="291">
        <f t="shared" si="3"/>
        <v>0</v>
      </c>
      <c r="I30" s="291">
        <f t="shared" si="4"/>
        <v>0</v>
      </c>
      <c r="J30" s="292">
        <f t="shared" si="5"/>
        <v>0</v>
      </c>
    </row>
    <row r="31" spans="1:10" ht="11.25">
      <c r="A31" s="179"/>
      <c r="B31" s="15" t="s">
        <v>14</v>
      </c>
      <c r="C31" s="114" t="s">
        <v>28</v>
      </c>
      <c r="D31" s="303"/>
      <c r="E31" s="327"/>
      <c r="F31" s="150">
        <f>'逆行列係数'!L34</f>
        <v>0.010491257935758612</v>
      </c>
      <c r="G31" s="150">
        <f>'逆行列係数'!AC34</f>
        <v>0.022757136747053083</v>
      </c>
      <c r="H31" s="291">
        <f t="shared" si="3"/>
        <v>0</v>
      </c>
      <c r="I31" s="291">
        <f t="shared" si="4"/>
        <v>0</v>
      </c>
      <c r="J31" s="292">
        <f t="shared" si="5"/>
        <v>0</v>
      </c>
    </row>
    <row r="32" spans="1:10" ht="11.25">
      <c r="A32" s="179"/>
      <c r="B32" s="15" t="s">
        <v>15</v>
      </c>
      <c r="C32" s="114" t="s">
        <v>29</v>
      </c>
      <c r="D32" s="303"/>
      <c r="E32" s="327"/>
      <c r="F32" s="150">
        <f>'逆行列係数'!L35</f>
        <v>0.0076987657034122215</v>
      </c>
      <c r="G32" s="150">
        <f>'逆行列係数'!AC35</f>
        <v>0.032877211143790656</v>
      </c>
      <c r="H32" s="291">
        <f t="shared" si="3"/>
        <v>0</v>
      </c>
      <c r="I32" s="291">
        <f t="shared" si="4"/>
        <v>0</v>
      </c>
      <c r="J32" s="292">
        <f t="shared" si="5"/>
        <v>0</v>
      </c>
    </row>
    <row r="33" spans="1:10" ht="11.25">
      <c r="A33" s="179"/>
      <c r="B33" s="15" t="s">
        <v>16</v>
      </c>
      <c r="C33" s="114" t="s">
        <v>30</v>
      </c>
      <c r="D33" s="303"/>
      <c r="E33" s="327"/>
      <c r="F33" s="150">
        <f>'逆行列係数'!L36</f>
        <v>0.0006771683558600287</v>
      </c>
      <c r="G33" s="150">
        <f>'逆行列係数'!AC36</f>
        <v>0.0014311651190154144</v>
      </c>
      <c r="H33" s="291">
        <f t="shared" si="3"/>
        <v>0</v>
      </c>
      <c r="I33" s="291">
        <f t="shared" si="4"/>
        <v>0</v>
      </c>
      <c r="J33" s="292">
        <f t="shared" si="5"/>
        <v>0</v>
      </c>
    </row>
    <row r="34" spans="1:10" ht="11.25">
      <c r="A34" s="179"/>
      <c r="B34" s="15" t="s">
        <v>17</v>
      </c>
      <c r="C34" s="114" t="s">
        <v>31</v>
      </c>
      <c r="D34" s="303"/>
      <c r="E34" s="327"/>
      <c r="F34" s="150">
        <f>'逆行列係数'!L37</f>
        <v>0.08249948071082734</v>
      </c>
      <c r="G34" s="150">
        <f>'逆行列係数'!AC37</f>
        <v>0.17721418787479487</v>
      </c>
      <c r="H34" s="291">
        <f t="shared" si="3"/>
        <v>0</v>
      </c>
      <c r="I34" s="291">
        <f t="shared" si="4"/>
        <v>0</v>
      </c>
      <c r="J34" s="292">
        <f t="shared" si="5"/>
        <v>0</v>
      </c>
    </row>
    <row r="35" spans="1:10" ht="11.25">
      <c r="A35" s="179"/>
      <c r="B35" s="57">
        <v>15</v>
      </c>
      <c r="C35" s="116" t="s">
        <v>32</v>
      </c>
      <c r="D35" s="304"/>
      <c r="E35" s="293"/>
      <c r="F35" s="182">
        <f>'逆行列係数'!L38</f>
        <v>0.004017055653894722</v>
      </c>
      <c r="G35" s="182">
        <f>'逆行列係数'!AC38</f>
        <v>0.00848986796746616</v>
      </c>
      <c r="H35" s="294">
        <f t="shared" si="3"/>
        <v>0</v>
      </c>
      <c r="I35" s="294">
        <f t="shared" si="4"/>
        <v>0</v>
      </c>
      <c r="J35" s="295">
        <f t="shared" si="5"/>
        <v>0</v>
      </c>
    </row>
    <row r="36" spans="1:10" ht="11.25">
      <c r="A36" s="279"/>
      <c r="B36" s="280">
        <v>16</v>
      </c>
      <c r="C36" s="281" t="s">
        <v>33</v>
      </c>
      <c r="D36" s="319">
        <f>SUM(D21:D35)</f>
        <v>0</v>
      </c>
      <c r="E36" s="329">
        <f>SUM(E21:E35)</f>
        <v>0</v>
      </c>
      <c r="F36" s="320">
        <f>'逆行列係数'!L39</f>
        <v>0.2215125425730895</v>
      </c>
      <c r="G36" s="320">
        <f>'逆行列係数'!AC39</f>
        <v>1.497993013647708</v>
      </c>
      <c r="H36" s="321">
        <f>SUM(H21:H35)</f>
        <v>0</v>
      </c>
      <c r="I36" s="321">
        <f>SUM(I21:I35)</f>
        <v>0</v>
      </c>
      <c r="J36" s="322">
        <f>SUM(J21:J35)</f>
        <v>0</v>
      </c>
    </row>
    <row r="37" spans="1:10" ht="11.25">
      <c r="A37" s="274"/>
      <c r="B37" s="275"/>
      <c r="C37" s="276" t="s">
        <v>155</v>
      </c>
      <c r="D37" s="293">
        <f>SUM(D36,D20)</f>
        <v>0</v>
      </c>
      <c r="E37" s="293">
        <f>SUM(E36,E20)</f>
        <v>0</v>
      </c>
      <c r="F37" s="182">
        <f>'逆行列係数'!L41</f>
        <v>1.5038322262472195</v>
      </c>
      <c r="G37" s="182">
        <f>'逆行列係数'!AC41</f>
        <v>1.503928144350758</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250</v>
      </c>
      <c r="D1" s="282"/>
      <c r="E1" s="282"/>
    </row>
    <row r="2" spans="2:8" ht="11.25">
      <c r="B2" s="192"/>
      <c r="C2" s="192" t="s">
        <v>27</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223</v>
      </c>
      <c r="E4" s="323" t="s">
        <v>82</v>
      </c>
      <c r="F4" s="308" t="s">
        <v>193</v>
      </c>
      <c r="G4" s="308" t="s">
        <v>224</v>
      </c>
      <c r="H4" s="306" t="s">
        <v>225</v>
      </c>
      <c r="I4" s="309" t="s">
        <v>226</v>
      </c>
      <c r="J4" s="310" t="s">
        <v>227</v>
      </c>
    </row>
    <row r="5" spans="1:10" ht="12" thickTop="1">
      <c r="A5" s="31" t="s">
        <v>46</v>
      </c>
      <c r="B5" s="15" t="s">
        <v>4</v>
      </c>
      <c r="C5" s="114" t="s">
        <v>18</v>
      </c>
      <c r="D5" s="297"/>
      <c r="E5" s="324"/>
      <c r="F5" s="150">
        <f>'逆行列係数'!M7</f>
        <v>0.00010023982999619619</v>
      </c>
      <c r="G5" s="150">
        <f>'逆行列係数'!AD7</f>
        <v>1.3712998579667545E-05</v>
      </c>
      <c r="H5" s="311">
        <f>$D$14*F5</f>
        <v>0</v>
      </c>
      <c r="I5" s="291">
        <f>E$14*G5</f>
        <v>0</v>
      </c>
      <c r="J5" s="292">
        <f aca="true" t="shared" si="0" ref="J5:J19">SUM(H5:I5)</f>
        <v>0</v>
      </c>
    </row>
    <row r="6" spans="1:10" ht="11.25">
      <c r="A6" s="31" t="s">
        <v>48</v>
      </c>
      <c r="B6" s="15" t="s">
        <v>5</v>
      </c>
      <c r="C6" s="114" t="s">
        <v>19</v>
      </c>
      <c r="D6" s="297"/>
      <c r="E6" s="324"/>
      <c r="F6" s="150">
        <f>'逆行列係数'!M8</f>
        <v>7.475176030391688E-06</v>
      </c>
      <c r="G6" s="150">
        <f>'逆行列係数'!AD8</f>
        <v>7.747858045572223E-07</v>
      </c>
      <c r="H6" s="312">
        <f aca="true" t="shared" si="1" ref="H6:H19">$D$14*F6</f>
        <v>0</v>
      </c>
      <c r="I6" s="291">
        <f aca="true" t="shared" si="2" ref="I6:I19">E$14*G6</f>
        <v>0</v>
      </c>
      <c r="J6" s="292">
        <f t="shared" si="0"/>
        <v>0</v>
      </c>
    </row>
    <row r="7" spans="1:10" ht="11.25">
      <c r="A7" s="31" t="s">
        <v>50</v>
      </c>
      <c r="B7" s="15" t="s">
        <v>6</v>
      </c>
      <c r="C7" s="114" t="s">
        <v>20</v>
      </c>
      <c r="D7" s="297"/>
      <c r="E7" s="324"/>
      <c r="F7" s="150">
        <f>'逆行列係数'!M9</f>
        <v>3.582656883579969E-05</v>
      </c>
      <c r="G7" s="150">
        <f>'逆行列係数'!AD9</f>
        <v>4.080978366038794E-06</v>
      </c>
      <c r="H7" s="312">
        <f t="shared" si="1"/>
        <v>0</v>
      </c>
      <c r="I7" s="291">
        <f t="shared" si="2"/>
        <v>0</v>
      </c>
      <c r="J7" s="292">
        <f t="shared" si="0"/>
        <v>0</v>
      </c>
    </row>
    <row r="8" spans="1:10" ht="11.25">
      <c r="A8" s="31" t="s">
        <v>52</v>
      </c>
      <c r="B8" s="15" t="s">
        <v>7</v>
      </c>
      <c r="C8" s="114" t="s">
        <v>21</v>
      </c>
      <c r="D8" s="297"/>
      <c r="E8" s="324"/>
      <c r="F8" s="150">
        <f>'逆行列係数'!M10</f>
        <v>0.00010921170546891799</v>
      </c>
      <c r="G8" s="150">
        <f>'逆行列係数'!AD10</f>
        <v>9.074547445953493E-06</v>
      </c>
      <c r="H8" s="312">
        <f t="shared" si="1"/>
        <v>0</v>
      </c>
      <c r="I8" s="291">
        <f t="shared" si="2"/>
        <v>0</v>
      </c>
      <c r="J8" s="292">
        <f t="shared" si="0"/>
        <v>0</v>
      </c>
    </row>
    <row r="9" spans="1:10" ht="11.25">
      <c r="A9" s="31"/>
      <c r="B9" s="15" t="s">
        <v>8</v>
      </c>
      <c r="C9" s="114" t="s">
        <v>22</v>
      </c>
      <c r="D9" s="297"/>
      <c r="E9" s="324"/>
      <c r="F9" s="150">
        <f>'逆行列係数'!M11</f>
        <v>0.0060939408902660865</v>
      </c>
      <c r="G9" s="150">
        <f>'逆行列係数'!AD11</f>
        <v>0.0014232465664173832</v>
      </c>
      <c r="H9" s="312">
        <f t="shared" si="1"/>
        <v>0</v>
      </c>
      <c r="I9" s="291">
        <f t="shared" si="2"/>
        <v>0</v>
      </c>
      <c r="J9" s="292">
        <f t="shared" si="0"/>
        <v>0</v>
      </c>
    </row>
    <row r="10" spans="1:10" ht="11.25">
      <c r="A10" s="31"/>
      <c r="B10" s="15" t="s">
        <v>9</v>
      </c>
      <c r="C10" s="114" t="s">
        <v>23</v>
      </c>
      <c r="D10" s="297"/>
      <c r="E10" s="324"/>
      <c r="F10" s="150">
        <f>'逆行列係数'!M12</f>
        <v>0.0335951520833792</v>
      </c>
      <c r="G10" s="150">
        <f>'逆行列係数'!AD12</f>
        <v>1.2292625759120941E-05</v>
      </c>
      <c r="H10" s="312">
        <f t="shared" si="1"/>
        <v>0</v>
      </c>
      <c r="I10" s="291">
        <f t="shared" si="2"/>
        <v>0</v>
      </c>
      <c r="J10" s="292">
        <f t="shared" si="0"/>
        <v>0</v>
      </c>
    </row>
    <row r="11" spans="1:10" ht="11.25">
      <c r="A11" s="31"/>
      <c r="B11" s="15" t="s">
        <v>10</v>
      </c>
      <c r="C11" s="114" t="s">
        <v>24</v>
      </c>
      <c r="D11" s="297"/>
      <c r="E11" s="324"/>
      <c r="F11" s="150">
        <f>'逆行列係数'!M13</f>
        <v>0.004593305217858518</v>
      </c>
      <c r="G11" s="150">
        <f>'逆行列係数'!AD13</f>
        <v>5.4742670141102175E-05</v>
      </c>
      <c r="H11" s="312">
        <f t="shared" si="1"/>
        <v>0</v>
      </c>
      <c r="I11" s="291">
        <f t="shared" si="2"/>
        <v>0</v>
      </c>
      <c r="J11" s="292">
        <f t="shared" si="0"/>
        <v>0</v>
      </c>
    </row>
    <row r="12" spans="1:10" ht="11.25">
      <c r="A12" s="31"/>
      <c r="B12" s="15" t="s">
        <v>11</v>
      </c>
      <c r="C12" s="114" t="s">
        <v>25</v>
      </c>
      <c r="D12" s="297"/>
      <c r="E12" s="324"/>
      <c r="F12" s="150">
        <f>'逆行列係数'!M14</f>
        <v>0.002118815169227438</v>
      </c>
      <c r="G12" s="150">
        <f>'逆行列係数'!AD14</f>
        <v>0.00015751425084933822</v>
      </c>
      <c r="H12" s="312">
        <f t="shared" si="1"/>
        <v>0</v>
      </c>
      <c r="I12" s="291">
        <f t="shared" si="2"/>
        <v>0</v>
      </c>
      <c r="J12" s="292">
        <f t="shared" si="0"/>
        <v>0</v>
      </c>
    </row>
    <row r="13" spans="1:10" ht="11.25">
      <c r="A13" s="31"/>
      <c r="B13" s="15" t="s">
        <v>12</v>
      </c>
      <c r="C13" s="114" t="s">
        <v>26</v>
      </c>
      <c r="D13" s="297"/>
      <c r="E13" s="324"/>
      <c r="F13" s="150">
        <f>'逆行列係数'!M15</f>
        <v>0.054708728712549344</v>
      </c>
      <c r="G13" s="150">
        <f>'逆行列係数'!AD15</f>
        <v>7.227190194784349E-05</v>
      </c>
      <c r="H13" s="312">
        <f t="shared" si="1"/>
        <v>0</v>
      </c>
      <c r="I13" s="291">
        <f t="shared" si="2"/>
        <v>0</v>
      </c>
      <c r="J13" s="292">
        <f t="shared" si="0"/>
        <v>0</v>
      </c>
    </row>
    <row r="14" spans="1:10" ht="11.25">
      <c r="A14" s="31"/>
      <c r="B14" s="15" t="s">
        <v>13</v>
      </c>
      <c r="C14" s="114" t="s">
        <v>27</v>
      </c>
      <c r="D14" s="297">
        <f>'地域別最終需要'!K16</f>
        <v>0</v>
      </c>
      <c r="E14" s="324">
        <f>'地域別最終需要'!I16</f>
        <v>0</v>
      </c>
      <c r="F14" s="150">
        <f>'逆行列係数'!M16</f>
        <v>1.0104645496236697</v>
      </c>
      <c r="G14" s="150">
        <f>'逆行列係数'!AD16</f>
        <v>2.7864220963777487E-05</v>
      </c>
      <c r="H14" s="312">
        <f t="shared" si="1"/>
        <v>0</v>
      </c>
      <c r="I14" s="291">
        <f t="shared" si="2"/>
        <v>0</v>
      </c>
      <c r="J14" s="292">
        <f t="shared" si="0"/>
        <v>0</v>
      </c>
    </row>
    <row r="15" spans="1:10" ht="11.25">
      <c r="A15" s="31"/>
      <c r="B15" s="15" t="s">
        <v>14</v>
      </c>
      <c r="C15" s="114" t="s">
        <v>28</v>
      </c>
      <c r="D15" s="297"/>
      <c r="E15" s="324"/>
      <c r="F15" s="150">
        <f>'逆行列係数'!M17</f>
        <v>0.0022528118964601153</v>
      </c>
      <c r="G15" s="150">
        <f>'逆行列係数'!AD17</f>
        <v>0.00012667655053392004</v>
      </c>
      <c r="H15" s="312">
        <f t="shared" si="1"/>
        <v>0</v>
      </c>
      <c r="I15" s="291">
        <f t="shared" si="2"/>
        <v>0</v>
      </c>
      <c r="J15" s="292">
        <f t="shared" si="0"/>
        <v>0</v>
      </c>
    </row>
    <row r="16" spans="1:10" ht="11.25">
      <c r="A16" s="31"/>
      <c r="B16" s="15" t="s">
        <v>15</v>
      </c>
      <c r="C16" s="114" t="s">
        <v>29</v>
      </c>
      <c r="D16" s="297"/>
      <c r="E16" s="324"/>
      <c r="F16" s="150">
        <f>'逆行列係数'!M18</f>
        <v>0.0035785649206327135</v>
      </c>
      <c r="G16" s="150">
        <f>'逆行列係数'!AD18</f>
        <v>6.114482369105224E-05</v>
      </c>
      <c r="H16" s="312">
        <f t="shared" si="1"/>
        <v>0</v>
      </c>
      <c r="I16" s="291">
        <f t="shared" si="2"/>
        <v>0</v>
      </c>
      <c r="J16" s="292">
        <f t="shared" si="0"/>
        <v>0</v>
      </c>
    </row>
    <row r="17" spans="1:10" ht="11.25">
      <c r="A17" s="31"/>
      <c r="B17" s="15" t="s">
        <v>16</v>
      </c>
      <c r="C17" s="114" t="s">
        <v>30</v>
      </c>
      <c r="D17" s="297"/>
      <c r="E17" s="324"/>
      <c r="F17" s="150">
        <f>'逆行列係数'!M19</f>
        <v>0.0004411841490692053</v>
      </c>
      <c r="G17" s="150">
        <f>'逆行列係数'!AD19</f>
        <v>9.031987774131371E-06</v>
      </c>
      <c r="H17" s="312">
        <f t="shared" si="1"/>
        <v>0</v>
      </c>
      <c r="I17" s="291">
        <f t="shared" si="2"/>
        <v>0</v>
      </c>
      <c r="J17" s="292">
        <f t="shared" si="0"/>
        <v>0</v>
      </c>
    </row>
    <row r="18" spans="1:10" ht="11.25">
      <c r="A18" s="31"/>
      <c r="B18" s="15" t="s">
        <v>17</v>
      </c>
      <c r="C18" s="114" t="s">
        <v>31</v>
      </c>
      <c r="D18" s="297"/>
      <c r="E18" s="324"/>
      <c r="F18" s="150">
        <f>'逆行列係数'!M20</f>
        <v>0.024996574435049976</v>
      </c>
      <c r="G18" s="150">
        <f>'逆行列係数'!AD20</f>
        <v>0.00021747061483321553</v>
      </c>
      <c r="H18" s="312">
        <f t="shared" si="1"/>
        <v>0</v>
      </c>
      <c r="I18" s="291">
        <f t="shared" si="2"/>
        <v>0</v>
      </c>
      <c r="J18" s="292">
        <f t="shared" si="0"/>
        <v>0</v>
      </c>
    </row>
    <row r="19" spans="1:10" ht="11.25">
      <c r="A19" s="31"/>
      <c r="B19" s="57">
        <v>15</v>
      </c>
      <c r="C19" s="116" t="s">
        <v>32</v>
      </c>
      <c r="D19" s="299"/>
      <c r="E19" s="325"/>
      <c r="F19" s="182">
        <f>'逆行列係数'!M21</f>
        <v>0.002760514814536497</v>
      </c>
      <c r="G19" s="182">
        <f>'逆行列係数'!AD21</f>
        <v>5.651367146304961E-05</v>
      </c>
      <c r="H19" s="313">
        <f t="shared" si="1"/>
        <v>0</v>
      </c>
      <c r="I19" s="294">
        <f t="shared" si="2"/>
        <v>0</v>
      </c>
      <c r="J19" s="295">
        <f t="shared" si="0"/>
        <v>0</v>
      </c>
    </row>
    <row r="20" spans="1:10" ht="12" thickBot="1">
      <c r="A20" s="277"/>
      <c r="B20" s="66">
        <v>16</v>
      </c>
      <c r="C20" s="278" t="s">
        <v>33</v>
      </c>
      <c r="D20" s="314">
        <f>SUM(D5:D19)</f>
        <v>0</v>
      </c>
      <c r="E20" s="314">
        <f>SUM(E5:E19)</f>
        <v>0</v>
      </c>
      <c r="F20" s="315">
        <f>'逆行列係数'!M22</f>
        <v>1.1458568951930304</v>
      </c>
      <c r="G20" s="315">
        <f>'逆行列係数'!AD22</f>
        <v>0.002246413194570151</v>
      </c>
      <c r="H20" s="316">
        <f>SUM(H5:H19)</f>
        <v>0</v>
      </c>
      <c r="I20" s="317">
        <f>SUM(I5:I19)</f>
        <v>0</v>
      </c>
      <c r="J20" s="318">
        <f>SUM(J5:J19)</f>
        <v>0</v>
      </c>
    </row>
    <row r="21" spans="1:10" ht="12" thickTop="1">
      <c r="A21" s="179" t="s">
        <v>53</v>
      </c>
      <c r="B21" s="15" t="s">
        <v>4</v>
      </c>
      <c r="C21" s="114" t="s">
        <v>18</v>
      </c>
      <c r="D21" s="300"/>
      <c r="E21" s="326"/>
      <c r="F21" s="178">
        <f>'逆行列係数'!M24</f>
        <v>0.000857474921027592</v>
      </c>
      <c r="G21" s="178">
        <f>'逆行列係数'!AD24</f>
        <v>0.001021772853468619</v>
      </c>
      <c r="H21" s="291">
        <f aca="true" t="shared" si="3" ref="H21:H35">$D$14*F21</f>
        <v>0</v>
      </c>
      <c r="I21" s="301">
        <f aca="true" t="shared" si="4" ref="I21:I35">E$14*G21</f>
        <v>0</v>
      </c>
      <c r="J21" s="302">
        <f aca="true" t="shared" si="5" ref="J21:J35">SUM(H21:I21)</f>
        <v>0</v>
      </c>
    </row>
    <row r="22" spans="1:10" ht="11.25">
      <c r="A22" s="179" t="s">
        <v>54</v>
      </c>
      <c r="B22" s="15" t="s">
        <v>5</v>
      </c>
      <c r="C22" s="114" t="s">
        <v>19</v>
      </c>
      <c r="D22" s="297"/>
      <c r="E22" s="324"/>
      <c r="F22" s="150">
        <f>'逆行列係数'!M25</f>
        <v>6.165371635327954E-05</v>
      </c>
      <c r="G22" s="150">
        <f>'逆行列係数'!AD25</f>
        <v>8.240836403588932E-05</v>
      </c>
      <c r="H22" s="291">
        <f t="shared" si="3"/>
        <v>0</v>
      </c>
      <c r="I22" s="291">
        <f t="shared" si="4"/>
        <v>0</v>
      </c>
      <c r="J22" s="292">
        <f t="shared" si="5"/>
        <v>0</v>
      </c>
    </row>
    <row r="23" spans="1:10" ht="11.25">
      <c r="A23" s="179" t="s">
        <v>55</v>
      </c>
      <c r="B23" s="15" t="s">
        <v>6</v>
      </c>
      <c r="C23" s="114" t="s">
        <v>20</v>
      </c>
      <c r="D23" s="303"/>
      <c r="E23" s="327"/>
      <c r="F23" s="150">
        <f>'逆行列係数'!M26</f>
        <v>0.00014735286855109737</v>
      </c>
      <c r="G23" s="150">
        <f>'逆行列係数'!AD26</f>
        <v>0.00020168224537841714</v>
      </c>
      <c r="H23" s="291">
        <f t="shared" si="3"/>
        <v>0</v>
      </c>
      <c r="I23" s="291">
        <f t="shared" si="4"/>
        <v>0</v>
      </c>
      <c r="J23" s="292">
        <f t="shared" si="5"/>
        <v>0</v>
      </c>
    </row>
    <row r="24" spans="1:10" ht="11.25">
      <c r="A24" s="179" t="s">
        <v>56</v>
      </c>
      <c r="B24" s="15" t="s">
        <v>7</v>
      </c>
      <c r="C24" s="114" t="s">
        <v>21</v>
      </c>
      <c r="D24" s="303"/>
      <c r="E24" s="327"/>
      <c r="F24" s="150">
        <f>'逆行列係数'!M27</f>
        <v>0.00016920377867497008</v>
      </c>
      <c r="G24" s="150">
        <f>'逆行列係数'!AD27</f>
        <v>0.00022983981064398346</v>
      </c>
      <c r="H24" s="291">
        <f t="shared" si="3"/>
        <v>0</v>
      </c>
      <c r="I24" s="291">
        <f t="shared" si="4"/>
        <v>0</v>
      </c>
      <c r="J24" s="292">
        <f t="shared" si="5"/>
        <v>0</v>
      </c>
    </row>
    <row r="25" spans="1:10" ht="11.25">
      <c r="A25" s="179" t="s">
        <v>52</v>
      </c>
      <c r="B25" s="15" t="s">
        <v>8</v>
      </c>
      <c r="C25" s="114" t="s">
        <v>22</v>
      </c>
      <c r="E25" s="327"/>
      <c r="F25" s="150">
        <f>'逆行列係数'!M28</f>
        <v>0.026025287016105018</v>
      </c>
      <c r="G25" s="150">
        <f>'逆行列係数'!AD28</f>
        <v>0.034913815549179786</v>
      </c>
      <c r="H25" s="291">
        <f t="shared" si="3"/>
        <v>0</v>
      </c>
      <c r="I25" s="291">
        <f t="shared" si="4"/>
        <v>0</v>
      </c>
      <c r="J25" s="292">
        <f t="shared" si="5"/>
        <v>0</v>
      </c>
    </row>
    <row r="26" spans="1:10" ht="11.25">
      <c r="A26" s="179"/>
      <c r="B26" s="15" t="s">
        <v>9</v>
      </c>
      <c r="C26" s="114" t="s">
        <v>23</v>
      </c>
      <c r="D26" s="303"/>
      <c r="E26" s="327"/>
      <c r="F26" s="150">
        <f>'逆行列係数'!M29</f>
        <v>0.0005025291169517797</v>
      </c>
      <c r="G26" s="150">
        <f>'逆行列係数'!AD29</f>
        <v>0.045330859723638484</v>
      </c>
      <c r="H26" s="291">
        <f t="shared" si="3"/>
        <v>0</v>
      </c>
      <c r="I26" s="291">
        <f t="shared" si="4"/>
        <v>0</v>
      </c>
      <c r="J26" s="292">
        <f t="shared" si="5"/>
        <v>0</v>
      </c>
    </row>
    <row r="27" spans="1:10" ht="11.25">
      <c r="A27" s="179"/>
      <c r="B27" s="15" t="s">
        <v>10</v>
      </c>
      <c r="C27" s="114" t="s">
        <v>24</v>
      </c>
      <c r="D27" s="303"/>
      <c r="E27" s="327"/>
      <c r="F27" s="150">
        <f>'逆行列係数'!M30</f>
        <v>0.0022275944396042673</v>
      </c>
      <c r="G27" s="150">
        <f>'逆行列係数'!AD30</f>
        <v>0.006758597556611518</v>
      </c>
      <c r="H27" s="291">
        <f t="shared" si="3"/>
        <v>0</v>
      </c>
      <c r="I27" s="291">
        <f t="shared" si="4"/>
        <v>0</v>
      </c>
      <c r="J27" s="292">
        <f t="shared" si="5"/>
        <v>0</v>
      </c>
    </row>
    <row r="28" spans="1:10" ht="11.25">
      <c r="A28" s="179"/>
      <c r="B28" s="15" t="s">
        <v>11</v>
      </c>
      <c r="C28" s="114" t="s">
        <v>25</v>
      </c>
      <c r="D28" s="303"/>
      <c r="E28" s="327"/>
      <c r="F28" s="150">
        <f>'逆行列係数'!M31</f>
        <v>0.005788932796087946</v>
      </c>
      <c r="G28" s="150">
        <f>'逆行列係数'!AD31</f>
        <v>0.008650607524145235</v>
      </c>
      <c r="H28" s="291">
        <f t="shared" si="3"/>
        <v>0</v>
      </c>
      <c r="I28" s="291">
        <f t="shared" si="4"/>
        <v>0</v>
      </c>
      <c r="J28" s="292">
        <f t="shared" si="5"/>
        <v>0</v>
      </c>
    </row>
    <row r="29" spans="1:10" ht="11.25">
      <c r="A29" s="179"/>
      <c r="B29" s="15" t="s">
        <v>12</v>
      </c>
      <c r="C29" s="114" t="s">
        <v>26</v>
      </c>
      <c r="D29" s="303"/>
      <c r="E29" s="327"/>
      <c r="F29" s="150">
        <f>'逆行列係数'!M32</f>
        <v>0.004296397559571397</v>
      </c>
      <c r="G29" s="150">
        <f>'逆行列係数'!AD32</f>
        <v>0.05916326167222998</v>
      </c>
      <c r="H29" s="291">
        <f t="shared" si="3"/>
        <v>0</v>
      </c>
      <c r="I29" s="291">
        <f t="shared" si="4"/>
        <v>0</v>
      </c>
      <c r="J29" s="292">
        <f t="shared" si="5"/>
        <v>0</v>
      </c>
    </row>
    <row r="30" spans="1:10" ht="11.25">
      <c r="A30" s="179"/>
      <c r="B30" s="15" t="s">
        <v>13</v>
      </c>
      <c r="C30" s="114" t="s">
        <v>27</v>
      </c>
      <c r="D30" s="303"/>
      <c r="E30" s="327"/>
      <c r="F30" s="150">
        <f>'逆行列係数'!M33</f>
        <v>0.0008663098868750604</v>
      </c>
      <c r="G30" s="150">
        <f>'逆行列係数'!AD33</f>
        <v>1.0084561893368071</v>
      </c>
      <c r="H30" s="291">
        <f t="shared" si="3"/>
        <v>0</v>
      </c>
      <c r="I30" s="291">
        <f t="shared" si="4"/>
        <v>0</v>
      </c>
      <c r="J30" s="292">
        <f t="shared" si="5"/>
        <v>0</v>
      </c>
    </row>
    <row r="31" spans="1:10" ht="11.25">
      <c r="A31" s="179"/>
      <c r="B31" s="15" t="s">
        <v>14</v>
      </c>
      <c r="C31" s="114" t="s">
        <v>28</v>
      </c>
      <c r="D31" s="303"/>
      <c r="E31" s="327"/>
      <c r="F31" s="150">
        <f>'逆行列係数'!M34</f>
        <v>0.002383854070650768</v>
      </c>
      <c r="G31" s="150">
        <f>'逆行列係数'!AD34</f>
        <v>0.0049093164358406235</v>
      </c>
      <c r="H31" s="291">
        <f t="shared" si="3"/>
        <v>0</v>
      </c>
      <c r="I31" s="291">
        <f t="shared" si="4"/>
        <v>0</v>
      </c>
      <c r="J31" s="292">
        <f t="shared" si="5"/>
        <v>0</v>
      </c>
    </row>
    <row r="32" spans="1:10" ht="11.25">
      <c r="A32" s="179"/>
      <c r="B32" s="15" t="s">
        <v>15</v>
      </c>
      <c r="C32" s="114" t="s">
        <v>29</v>
      </c>
      <c r="D32" s="303"/>
      <c r="E32" s="327"/>
      <c r="F32" s="150">
        <f>'逆行列係数'!M35</f>
        <v>0.0017070911059021605</v>
      </c>
      <c r="G32" s="150">
        <f>'逆行列係数'!AD35</f>
        <v>0.005606880780927128</v>
      </c>
      <c r="H32" s="291">
        <f t="shared" si="3"/>
        <v>0</v>
      </c>
      <c r="I32" s="291">
        <f t="shared" si="4"/>
        <v>0</v>
      </c>
      <c r="J32" s="292">
        <f t="shared" si="5"/>
        <v>0</v>
      </c>
    </row>
    <row r="33" spans="1:10" ht="11.25">
      <c r="A33" s="179"/>
      <c r="B33" s="15" t="s">
        <v>16</v>
      </c>
      <c r="C33" s="114" t="s">
        <v>30</v>
      </c>
      <c r="D33" s="303"/>
      <c r="E33" s="327"/>
      <c r="F33" s="150">
        <f>'逆行列係数'!M36</f>
        <v>0.0003589505141434495</v>
      </c>
      <c r="G33" s="150">
        <f>'逆行列係数'!AD36</f>
        <v>0.0008223266702299523</v>
      </c>
      <c r="H33" s="291">
        <f t="shared" si="3"/>
        <v>0</v>
      </c>
      <c r="I33" s="291">
        <f t="shared" si="4"/>
        <v>0</v>
      </c>
      <c r="J33" s="292">
        <f t="shared" si="5"/>
        <v>0</v>
      </c>
    </row>
    <row r="34" spans="1:10" ht="11.25">
      <c r="A34" s="179"/>
      <c r="B34" s="15" t="s">
        <v>17</v>
      </c>
      <c r="C34" s="114" t="s">
        <v>31</v>
      </c>
      <c r="D34" s="303"/>
      <c r="E34" s="327"/>
      <c r="F34" s="150">
        <f>'逆行列係数'!M37</f>
        <v>0.02252579664622916</v>
      </c>
      <c r="G34" s="150">
        <f>'逆行列係数'!AD37</f>
        <v>0.0479899972274846</v>
      </c>
      <c r="H34" s="291">
        <f t="shared" si="3"/>
        <v>0</v>
      </c>
      <c r="I34" s="291">
        <f t="shared" si="4"/>
        <v>0</v>
      </c>
      <c r="J34" s="292">
        <f t="shared" si="5"/>
        <v>0</v>
      </c>
    </row>
    <row r="35" spans="1:10" ht="11.25">
      <c r="A35" s="179"/>
      <c r="B35" s="57">
        <v>15</v>
      </c>
      <c r="C35" s="116" t="s">
        <v>32</v>
      </c>
      <c r="D35" s="304"/>
      <c r="E35" s="293"/>
      <c r="F35" s="182">
        <f>'逆行列係数'!M38</f>
        <v>0.0021293437294143264</v>
      </c>
      <c r="G35" s="182">
        <f>'逆行列係数'!AD38</f>
        <v>0.004878154703198287</v>
      </c>
      <c r="H35" s="294">
        <f t="shared" si="3"/>
        <v>0</v>
      </c>
      <c r="I35" s="294">
        <f t="shared" si="4"/>
        <v>0</v>
      </c>
      <c r="J35" s="295">
        <f t="shared" si="5"/>
        <v>0</v>
      </c>
    </row>
    <row r="36" spans="1:10" ht="11.25">
      <c r="A36" s="279"/>
      <c r="B36" s="280">
        <v>16</v>
      </c>
      <c r="C36" s="281" t="s">
        <v>33</v>
      </c>
      <c r="D36" s="319">
        <f>SUM(D21:D35)</f>
        <v>0</v>
      </c>
      <c r="E36" s="329">
        <f>SUM(E21:E35)</f>
        <v>0</v>
      </c>
      <c r="F36" s="320">
        <f>'逆行列係数'!M39</f>
        <v>0.07004777216614226</v>
      </c>
      <c r="G36" s="320">
        <f>'逆行列係数'!AD39</f>
        <v>1.2290157104538195</v>
      </c>
      <c r="H36" s="321">
        <f>SUM(H21:H35)</f>
        <v>0</v>
      </c>
      <c r="I36" s="321">
        <f>SUM(I21:I35)</f>
        <v>0</v>
      </c>
      <c r="J36" s="322">
        <f>SUM(J21:J35)</f>
        <v>0</v>
      </c>
    </row>
    <row r="37" spans="1:10" ht="11.25">
      <c r="A37" s="274"/>
      <c r="B37" s="275"/>
      <c r="C37" s="276" t="s">
        <v>155</v>
      </c>
      <c r="D37" s="293">
        <f>SUM(D36,D20)</f>
        <v>0</v>
      </c>
      <c r="E37" s="293">
        <f>SUM(E36,E20)</f>
        <v>0</v>
      </c>
      <c r="F37" s="182">
        <f>'逆行列係数'!M41</f>
        <v>1.2159046673591725</v>
      </c>
      <c r="G37" s="182">
        <f>'逆行列係数'!AD41</f>
        <v>1.2312621236483896</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37"/>
  <sheetViews>
    <sheetView workbookViewId="0" topLeftCell="A1">
      <pane xSplit="3" ySplit="4" topLeftCell="D14"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251</v>
      </c>
      <c r="D1" s="282"/>
      <c r="E1" s="282"/>
    </row>
    <row r="2" spans="2:8" ht="11.25">
      <c r="B2" s="192"/>
      <c r="C2" s="192" t="s">
        <v>28</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223</v>
      </c>
      <c r="E4" s="323" t="s">
        <v>82</v>
      </c>
      <c r="F4" s="308" t="s">
        <v>193</v>
      </c>
      <c r="G4" s="308" t="s">
        <v>224</v>
      </c>
      <c r="H4" s="306" t="s">
        <v>225</v>
      </c>
      <c r="I4" s="309" t="s">
        <v>226</v>
      </c>
      <c r="J4" s="310" t="s">
        <v>227</v>
      </c>
    </row>
    <row r="5" spans="1:10" ht="12" thickTop="1">
      <c r="A5" s="31" t="s">
        <v>46</v>
      </c>
      <c r="B5" s="15" t="s">
        <v>4</v>
      </c>
      <c r="C5" s="114" t="s">
        <v>18</v>
      </c>
      <c r="D5" s="297"/>
      <c r="E5" s="324"/>
      <c r="F5" s="150">
        <f>'逆行列係数'!N7</f>
        <v>0.000316107226353065</v>
      </c>
      <c r="G5" s="150">
        <f>'逆行列係数'!AE7</f>
        <v>5.1582124814950864E-05</v>
      </c>
      <c r="H5" s="311">
        <f>$D$15*F5</f>
        <v>0</v>
      </c>
      <c r="I5" s="291">
        <f>E$15*G5</f>
        <v>0</v>
      </c>
      <c r="J5" s="292">
        <f aca="true" t="shared" si="0" ref="J5:J19">SUM(H5:I5)</f>
        <v>0</v>
      </c>
    </row>
    <row r="6" spans="1:10" ht="11.25">
      <c r="A6" s="31" t="s">
        <v>48</v>
      </c>
      <c r="B6" s="15" t="s">
        <v>5</v>
      </c>
      <c r="C6" s="114" t="s">
        <v>19</v>
      </c>
      <c r="D6" s="297"/>
      <c r="E6" s="324"/>
      <c r="F6" s="150">
        <f>'逆行列係数'!N8</f>
        <v>2.0414566084792694E-05</v>
      </c>
      <c r="G6" s="150">
        <f>'逆行列係数'!AE8</f>
        <v>2.9016497908538074E-06</v>
      </c>
      <c r="H6" s="312">
        <f aca="true" t="shared" si="1" ref="H6:H19">$D$15*F6</f>
        <v>0</v>
      </c>
      <c r="I6" s="291">
        <f aca="true" t="shared" si="2" ref="I6:I19">E$15*G6</f>
        <v>0</v>
      </c>
      <c r="J6" s="292">
        <f t="shared" si="0"/>
        <v>0</v>
      </c>
    </row>
    <row r="7" spans="1:10" ht="11.25">
      <c r="A7" s="31" t="s">
        <v>50</v>
      </c>
      <c r="B7" s="15" t="s">
        <v>6</v>
      </c>
      <c r="C7" s="114" t="s">
        <v>20</v>
      </c>
      <c r="D7" s="297"/>
      <c r="E7" s="324"/>
      <c r="F7" s="150">
        <f>'逆行列係数'!N9</f>
        <v>0.0001126526883743357</v>
      </c>
      <c r="G7" s="150">
        <f>'逆行列係数'!AE9</f>
        <v>1.5690394451424144E-05</v>
      </c>
      <c r="H7" s="312">
        <f t="shared" si="1"/>
        <v>0</v>
      </c>
      <c r="I7" s="291">
        <f t="shared" si="2"/>
        <v>0</v>
      </c>
      <c r="J7" s="292">
        <f t="shared" si="0"/>
        <v>0</v>
      </c>
    </row>
    <row r="8" spans="1:10" ht="11.25">
      <c r="A8" s="31" t="s">
        <v>52</v>
      </c>
      <c r="B8" s="15" t="s">
        <v>7</v>
      </c>
      <c r="C8" s="114" t="s">
        <v>21</v>
      </c>
      <c r="D8" s="297"/>
      <c r="E8" s="324"/>
      <c r="F8" s="150">
        <f>'逆行列係数'!N10</f>
        <v>0.00039561738500367685</v>
      </c>
      <c r="G8" s="150">
        <f>'逆行列係数'!AE10</f>
        <v>3.5088320509708204E-05</v>
      </c>
      <c r="H8" s="312">
        <f t="shared" si="1"/>
        <v>0</v>
      </c>
      <c r="I8" s="291">
        <f t="shared" si="2"/>
        <v>0</v>
      </c>
      <c r="J8" s="292">
        <f t="shared" si="0"/>
        <v>0</v>
      </c>
    </row>
    <row r="9" spans="1:10" ht="11.25">
      <c r="A9" s="31"/>
      <c r="B9" s="15" t="s">
        <v>8</v>
      </c>
      <c r="C9" s="114" t="s">
        <v>22</v>
      </c>
      <c r="D9" s="297"/>
      <c r="E9" s="324"/>
      <c r="F9" s="150">
        <f>'逆行列係数'!N11</f>
        <v>0.029348661118176012</v>
      </c>
      <c r="G9" s="150">
        <f>'逆行列係数'!AE11</f>
        <v>0.0052395686267988975</v>
      </c>
      <c r="H9" s="312">
        <f t="shared" si="1"/>
        <v>0</v>
      </c>
      <c r="I9" s="291">
        <f t="shared" si="2"/>
        <v>0</v>
      </c>
      <c r="J9" s="292">
        <f t="shared" si="0"/>
        <v>0</v>
      </c>
    </row>
    <row r="10" spans="1:10" ht="11.25">
      <c r="A10" s="31"/>
      <c r="B10" s="15" t="s">
        <v>9</v>
      </c>
      <c r="C10" s="114" t="s">
        <v>23</v>
      </c>
      <c r="D10" s="297"/>
      <c r="E10" s="324"/>
      <c r="F10" s="150">
        <f>'逆行列係数'!N12</f>
        <v>0.01419464324695969</v>
      </c>
      <c r="G10" s="150">
        <f>'逆行列係数'!AE12</f>
        <v>6.76395886903397E-05</v>
      </c>
      <c r="H10" s="312">
        <f t="shared" si="1"/>
        <v>0</v>
      </c>
      <c r="I10" s="291">
        <f t="shared" si="2"/>
        <v>0</v>
      </c>
      <c r="J10" s="292">
        <f t="shared" si="0"/>
        <v>0</v>
      </c>
    </row>
    <row r="11" spans="1:10" ht="11.25">
      <c r="A11" s="31"/>
      <c r="B11" s="15" t="s">
        <v>10</v>
      </c>
      <c r="C11" s="114" t="s">
        <v>24</v>
      </c>
      <c r="D11" s="297"/>
      <c r="E11" s="324"/>
      <c r="F11" s="150">
        <f>'逆行列係数'!N13</f>
        <v>0.026360556908399557</v>
      </c>
      <c r="G11" s="150">
        <f>'逆行列係数'!AE13</f>
        <v>0.00025424281185432775</v>
      </c>
      <c r="H11" s="312">
        <f t="shared" si="1"/>
        <v>0</v>
      </c>
      <c r="I11" s="291">
        <f t="shared" si="2"/>
        <v>0</v>
      </c>
      <c r="J11" s="292">
        <f t="shared" si="0"/>
        <v>0</v>
      </c>
    </row>
    <row r="12" spans="1:10" ht="11.25">
      <c r="A12" s="31"/>
      <c r="B12" s="15" t="s">
        <v>11</v>
      </c>
      <c r="C12" s="114" t="s">
        <v>25</v>
      </c>
      <c r="D12" s="297"/>
      <c r="E12" s="324"/>
      <c r="F12" s="150">
        <f>'逆行列係数'!N14</f>
        <v>0.008796663863237566</v>
      </c>
      <c r="G12" s="150">
        <f>'逆行列係数'!AE14</f>
        <v>0.0006142480946307092</v>
      </c>
      <c r="H12" s="312">
        <f t="shared" si="1"/>
        <v>0</v>
      </c>
      <c r="I12" s="291">
        <f t="shared" si="2"/>
        <v>0</v>
      </c>
      <c r="J12" s="292">
        <f t="shared" si="0"/>
        <v>0</v>
      </c>
    </row>
    <row r="13" spans="1:10" ht="11.25">
      <c r="A13" s="31"/>
      <c r="B13" s="15" t="s">
        <v>12</v>
      </c>
      <c r="C13" s="114" t="s">
        <v>26</v>
      </c>
      <c r="D13" s="297"/>
      <c r="E13" s="324"/>
      <c r="F13" s="150">
        <f>'逆行列係数'!N15</f>
        <v>0.07253330026453468</v>
      </c>
      <c r="G13" s="150">
        <f>'逆行列係数'!AE15</f>
        <v>0.0003346022170077028</v>
      </c>
      <c r="H13" s="312">
        <f t="shared" si="1"/>
        <v>0</v>
      </c>
      <c r="I13" s="291">
        <f t="shared" si="2"/>
        <v>0</v>
      </c>
      <c r="J13" s="292">
        <f t="shared" si="0"/>
        <v>0</v>
      </c>
    </row>
    <row r="14" spans="1:10" ht="11.25">
      <c r="A14" s="31"/>
      <c r="B14" s="15" t="s">
        <v>13</v>
      </c>
      <c r="C14" s="114" t="s">
        <v>27</v>
      </c>
      <c r="D14" s="297"/>
      <c r="E14" s="324"/>
      <c r="F14" s="150">
        <f>'逆行列係数'!N16</f>
        <v>0.031144023475600167</v>
      </c>
      <c r="G14" s="150">
        <f>'逆行列係数'!AE16</f>
        <v>0.0001450208190735511</v>
      </c>
      <c r="H14" s="312">
        <f t="shared" si="1"/>
        <v>0</v>
      </c>
      <c r="I14" s="291">
        <f t="shared" si="2"/>
        <v>0</v>
      </c>
      <c r="J14" s="292">
        <f t="shared" si="0"/>
        <v>0</v>
      </c>
    </row>
    <row r="15" spans="1:10" ht="11.25">
      <c r="A15" s="31"/>
      <c r="B15" s="15" t="s">
        <v>14</v>
      </c>
      <c r="C15" s="114" t="s">
        <v>28</v>
      </c>
      <c r="D15" s="297">
        <f>'地域別最終需要'!K17</f>
        <v>0</v>
      </c>
      <c r="E15" s="324">
        <f>'地域別最終需要'!I17</f>
        <v>0</v>
      </c>
      <c r="F15" s="150">
        <f>'逆行列係数'!N17</f>
        <v>1.0704663450380207</v>
      </c>
      <c r="G15" s="150">
        <f>'逆行列係数'!AE17</f>
        <v>0.0022425507538574884</v>
      </c>
      <c r="H15" s="312">
        <f t="shared" si="1"/>
        <v>0</v>
      </c>
      <c r="I15" s="291">
        <f t="shared" si="2"/>
        <v>0</v>
      </c>
      <c r="J15" s="292">
        <f t="shared" si="0"/>
        <v>0</v>
      </c>
    </row>
    <row r="16" spans="1:10" ht="11.25">
      <c r="A16" s="31"/>
      <c r="B16" s="15" t="s">
        <v>15</v>
      </c>
      <c r="C16" s="114" t="s">
        <v>29</v>
      </c>
      <c r="D16" s="297"/>
      <c r="E16" s="324"/>
      <c r="F16" s="150">
        <f>'逆行列係数'!N18</f>
        <v>0.012537563595146744</v>
      </c>
      <c r="G16" s="150">
        <f>'逆行列係数'!AE18</f>
        <v>0.0002312084352895094</v>
      </c>
      <c r="H16" s="312">
        <f t="shared" si="1"/>
        <v>0</v>
      </c>
      <c r="I16" s="291">
        <f t="shared" si="2"/>
        <v>0</v>
      </c>
      <c r="J16" s="292">
        <f t="shared" si="0"/>
        <v>0</v>
      </c>
    </row>
    <row r="17" spans="1:10" ht="11.25">
      <c r="A17" s="31"/>
      <c r="B17" s="15" t="s">
        <v>16</v>
      </c>
      <c r="C17" s="114" t="s">
        <v>30</v>
      </c>
      <c r="D17" s="297"/>
      <c r="E17" s="324"/>
      <c r="F17" s="150">
        <f>'逆行列係数'!N19</f>
        <v>0.0006311747206074391</v>
      </c>
      <c r="G17" s="150">
        <f>'逆行列係数'!AE19</f>
        <v>1.746259122538007E-05</v>
      </c>
      <c r="H17" s="312">
        <f t="shared" si="1"/>
        <v>0</v>
      </c>
      <c r="I17" s="291">
        <f t="shared" si="2"/>
        <v>0</v>
      </c>
      <c r="J17" s="292">
        <f t="shared" si="0"/>
        <v>0</v>
      </c>
    </row>
    <row r="18" spans="1:10" ht="11.25">
      <c r="A18" s="31"/>
      <c r="B18" s="15" t="s">
        <v>17</v>
      </c>
      <c r="C18" s="114" t="s">
        <v>31</v>
      </c>
      <c r="D18" s="297"/>
      <c r="E18" s="324"/>
      <c r="F18" s="150">
        <f>'逆行列係数'!N20</f>
        <v>0.0631563867135503</v>
      </c>
      <c r="G18" s="150">
        <f>'逆行列係数'!AE20</f>
        <v>0.0007908395921538568</v>
      </c>
      <c r="H18" s="312">
        <f t="shared" si="1"/>
        <v>0</v>
      </c>
      <c r="I18" s="291">
        <f t="shared" si="2"/>
        <v>0</v>
      </c>
      <c r="J18" s="292">
        <f t="shared" si="0"/>
        <v>0</v>
      </c>
    </row>
    <row r="19" spans="1:10" ht="11.25">
      <c r="A19" s="31"/>
      <c r="B19" s="57">
        <v>15</v>
      </c>
      <c r="C19" s="116" t="s">
        <v>32</v>
      </c>
      <c r="D19" s="299"/>
      <c r="E19" s="325"/>
      <c r="F19" s="182">
        <f>'逆行列係数'!N21</f>
        <v>0.003949296842313476</v>
      </c>
      <c r="G19" s="182">
        <f>'逆行列係数'!AE21</f>
        <v>0.00010926444633053907</v>
      </c>
      <c r="H19" s="313">
        <f t="shared" si="1"/>
        <v>0</v>
      </c>
      <c r="I19" s="294">
        <f t="shared" si="2"/>
        <v>0</v>
      </c>
      <c r="J19" s="295">
        <f t="shared" si="0"/>
        <v>0</v>
      </c>
    </row>
    <row r="20" spans="1:10" ht="12" thickBot="1">
      <c r="A20" s="277"/>
      <c r="B20" s="66">
        <v>16</v>
      </c>
      <c r="C20" s="278" t="s">
        <v>33</v>
      </c>
      <c r="D20" s="314">
        <f>SUM(D5:D19)</f>
        <v>0</v>
      </c>
      <c r="E20" s="314">
        <f>SUM(E5:E19)</f>
        <v>0</v>
      </c>
      <c r="F20" s="315">
        <f>'逆行列係数'!N22</f>
        <v>1.333963407652362</v>
      </c>
      <c r="G20" s="315">
        <f>'逆行列係数'!AE22</f>
        <v>0.01015191046647924</v>
      </c>
      <c r="H20" s="316">
        <f>SUM(H5:H19)</f>
        <v>0</v>
      </c>
      <c r="I20" s="317">
        <f>SUM(I5:I19)</f>
        <v>0</v>
      </c>
      <c r="J20" s="318">
        <f>SUM(J5:J19)</f>
        <v>0</v>
      </c>
    </row>
    <row r="21" spans="1:10" ht="12" thickTop="1">
      <c r="A21" s="179" t="s">
        <v>53</v>
      </c>
      <c r="B21" s="15" t="s">
        <v>4</v>
      </c>
      <c r="C21" s="114" t="s">
        <v>18</v>
      </c>
      <c r="D21" s="300"/>
      <c r="E21" s="326"/>
      <c r="F21" s="178">
        <f>'逆行列係数'!N24</f>
        <v>0.003798081135396476</v>
      </c>
      <c r="G21" s="178">
        <f>'逆行列係数'!AE24</f>
        <v>0.004034376981235706</v>
      </c>
      <c r="H21" s="291">
        <f aca="true" t="shared" si="3" ref="H21:H35">$D$15*F21</f>
        <v>0</v>
      </c>
      <c r="I21" s="301">
        <f aca="true" t="shared" si="4" ref="I21:I35">E$15*G21</f>
        <v>0</v>
      </c>
      <c r="J21" s="302">
        <f aca="true" t="shared" si="5" ref="J21:J35">SUM(H21:I21)</f>
        <v>0</v>
      </c>
    </row>
    <row r="22" spans="1:10" ht="11.25">
      <c r="A22" s="179" t="s">
        <v>54</v>
      </c>
      <c r="B22" s="15" t="s">
        <v>5</v>
      </c>
      <c r="C22" s="114" t="s">
        <v>19</v>
      </c>
      <c r="D22" s="297"/>
      <c r="E22" s="324"/>
      <c r="F22" s="150">
        <f>'逆行列係数'!N25</f>
        <v>0.00029589470383565235</v>
      </c>
      <c r="G22" s="150">
        <f>'逆行列係数'!AE25</f>
        <v>0.00033816774518495997</v>
      </c>
      <c r="H22" s="291">
        <f t="shared" si="3"/>
        <v>0</v>
      </c>
      <c r="I22" s="291">
        <f t="shared" si="4"/>
        <v>0</v>
      </c>
      <c r="J22" s="292">
        <f t="shared" si="5"/>
        <v>0</v>
      </c>
    </row>
    <row r="23" spans="1:10" ht="11.25">
      <c r="A23" s="179" t="s">
        <v>55</v>
      </c>
      <c r="B23" s="15" t="s">
        <v>6</v>
      </c>
      <c r="C23" s="114" t="s">
        <v>20</v>
      </c>
      <c r="D23" s="303"/>
      <c r="E23" s="327"/>
      <c r="F23" s="150">
        <f>'逆行列係数'!N26</f>
        <v>0.0006653337488382951</v>
      </c>
      <c r="G23" s="150">
        <f>'逆行列係数'!AE26</f>
        <v>0.0008090795019149853</v>
      </c>
      <c r="H23" s="291">
        <f t="shared" si="3"/>
        <v>0</v>
      </c>
      <c r="I23" s="291">
        <f t="shared" si="4"/>
        <v>0</v>
      </c>
      <c r="J23" s="292">
        <f t="shared" si="5"/>
        <v>0</v>
      </c>
    </row>
    <row r="24" spans="1:10" ht="11.25">
      <c r="A24" s="179" t="s">
        <v>56</v>
      </c>
      <c r="B24" s="15" t="s">
        <v>7</v>
      </c>
      <c r="C24" s="114" t="s">
        <v>21</v>
      </c>
      <c r="D24" s="303"/>
      <c r="E24" s="327"/>
      <c r="F24" s="150">
        <f>'逆行列係数'!N27</f>
        <v>0.0007716266194424287</v>
      </c>
      <c r="G24" s="150">
        <f>'逆行列係数'!AE27</f>
        <v>0.0008863354734553594</v>
      </c>
      <c r="H24" s="291">
        <f t="shared" si="3"/>
        <v>0</v>
      </c>
      <c r="I24" s="291">
        <f t="shared" si="4"/>
        <v>0</v>
      </c>
      <c r="J24" s="292">
        <f t="shared" si="5"/>
        <v>0</v>
      </c>
    </row>
    <row r="25" spans="1:10" ht="11.25">
      <c r="A25" s="179" t="s">
        <v>52</v>
      </c>
      <c r="B25" s="15" t="s">
        <v>8</v>
      </c>
      <c r="C25" s="114" t="s">
        <v>22</v>
      </c>
      <c r="E25" s="327"/>
      <c r="F25" s="150">
        <f>'逆行列係数'!N28</f>
        <v>0.13676845338855276</v>
      </c>
      <c r="G25" s="150">
        <f>'逆行列係数'!AE28</f>
        <v>0.16137612528975315</v>
      </c>
      <c r="H25" s="291">
        <f t="shared" si="3"/>
        <v>0</v>
      </c>
      <c r="I25" s="291">
        <f t="shared" si="4"/>
        <v>0</v>
      </c>
      <c r="J25" s="292">
        <f t="shared" si="5"/>
        <v>0</v>
      </c>
    </row>
    <row r="26" spans="1:10" ht="11.25">
      <c r="A26" s="179"/>
      <c r="B26" s="15" t="s">
        <v>9</v>
      </c>
      <c r="C26" s="114" t="s">
        <v>23</v>
      </c>
      <c r="D26" s="303"/>
      <c r="E26" s="327"/>
      <c r="F26" s="150">
        <f>'逆行列係数'!N29</f>
        <v>0.0024620642119869487</v>
      </c>
      <c r="G26" s="150">
        <f>'逆行列係数'!AE29</f>
        <v>0.018878649578905015</v>
      </c>
      <c r="H26" s="291">
        <f t="shared" si="3"/>
        <v>0</v>
      </c>
      <c r="I26" s="291">
        <f t="shared" si="4"/>
        <v>0</v>
      </c>
      <c r="J26" s="292">
        <f t="shared" si="5"/>
        <v>0</v>
      </c>
    </row>
    <row r="27" spans="1:10" ht="11.25">
      <c r="A27" s="179"/>
      <c r="B27" s="15" t="s">
        <v>10</v>
      </c>
      <c r="C27" s="114" t="s">
        <v>24</v>
      </c>
      <c r="D27" s="303"/>
      <c r="E27" s="327"/>
      <c r="F27" s="150">
        <f>'逆行列係数'!N30</f>
        <v>0.01070080380969167</v>
      </c>
      <c r="G27" s="150">
        <f>'逆行列係数'!AE30</f>
        <v>0.03556109277928168</v>
      </c>
      <c r="H27" s="291">
        <f t="shared" si="3"/>
        <v>0</v>
      </c>
      <c r="I27" s="291">
        <f t="shared" si="4"/>
        <v>0</v>
      </c>
      <c r="J27" s="292">
        <f t="shared" si="5"/>
        <v>0</v>
      </c>
    </row>
    <row r="28" spans="1:10" ht="11.25">
      <c r="A28" s="179"/>
      <c r="B28" s="15" t="s">
        <v>11</v>
      </c>
      <c r="C28" s="114" t="s">
        <v>25</v>
      </c>
      <c r="D28" s="303"/>
      <c r="E28" s="327"/>
      <c r="F28" s="150">
        <f>'逆行列係数'!N31</f>
        <v>0.02486273249990046</v>
      </c>
      <c r="G28" s="150">
        <f>'逆行列係数'!AE31</f>
        <v>0.033554493469909276</v>
      </c>
      <c r="H28" s="291">
        <f t="shared" si="3"/>
        <v>0</v>
      </c>
      <c r="I28" s="291">
        <f t="shared" si="4"/>
        <v>0</v>
      </c>
      <c r="J28" s="292">
        <f t="shared" si="5"/>
        <v>0</v>
      </c>
    </row>
    <row r="29" spans="1:10" ht="11.25">
      <c r="A29" s="179"/>
      <c r="B29" s="15" t="s">
        <v>12</v>
      </c>
      <c r="C29" s="114" t="s">
        <v>26</v>
      </c>
      <c r="D29" s="303"/>
      <c r="E29" s="327"/>
      <c r="F29" s="150">
        <f>'逆行列係数'!N32</f>
        <v>0.01254514069422877</v>
      </c>
      <c r="G29" s="150">
        <f>'逆行列係数'!AE32</f>
        <v>0.0826486365856226</v>
      </c>
      <c r="H29" s="291">
        <f t="shared" si="3"/>
        <v>0</v>
      </c>
      <c r="I29" s="291">
        <f t="shared" si="4"/>
        <v>0</v>
      </c>
      <c r="J29" s="292">
        <f t="shared" si="5"/>
        <v>0</v>
      </c>
    </row>
    <row r="30" spans="1:10" ht="11.25">
      <c r="A30" s="179"/>
      <c r="B30" s="15" t="s">
        <v>13</v>
      </c>
      <c r="C30" s="114" t="s">
        <v>27</v>
      </c>
      <c r="D30" s="303"/>
      <c r="E30" s="327"/>
      <c r="F30" s="150">
        <f>'逆行列係数'!N33</f>
        <v>0.0036042206285694096</v>
      </c>
      <c r="G30" s="150">
        <f>'逆行列係数'!AE33</f>
        <v>0.02496233514400808</v>
      </c>
      <c r="H30" s="291">
        <f t="shared" si="3"/>
        <v>0</v>
      </c>
      <c r="I30" s="291">
        <f t="shared" si="4"/>
        <v>0</v>
      </c>
      <c r="J30" s="292">
        <f t="shared" si="5"/>
        <v>0</v>
      </c>
    </row>
    <row r="31" spans="1:10" ht="11.25">
      <c r="A31" s="179"/>
      <c r="B31" s="15" t="s">
        <v>14</v>
      </c>
      <c r="C31" s="114" t="s">
        <v>28</v>
      </c>
      <c r="D31" s="303"/>
      <c r="E31" s="327"/>
      <c r="F31" s="150">
        <f>'逆行列係数'!N34</f>
        <v>0.04153617414688685</v>
      </c>
      <c r="G31" s="150">
        <f>'逆行列係数'!AE34</f>
        <v>1.1091222140645327</v>
      </c>
      <c r="H31" s="291">
        <f t="shared" si="3"/>
        <v>0</v>
      </c>
      <c r="I31" s="291">
        <f t="shared" si="4"/>
        <v>0</v>
      </c>
      <c r="J31" s="292">
        <f t="shared" si="5"/>
        <v>0</v>
      </c>
    </row>
    <row r="32" spans="1:10" ht="11.25">
      <c r="A32" s="179"/>
      <c r="B32" s="15" t="s">
        <v>15</v>
      </c>
      <c r="C32" s="114" t="s">
        <v>29</v>
      </c>
      <c r="D32" s="303"/>
      <c r="E32" s="327"/>
      <c r="F32" s="150">
        <f>'逆行列係数'!N35</f>
        <v>0.006176137462523383</v>
      </c>
      <c r="G32" s="150">
        <f>'逆行列係数'!AE35</f>
        <v>0.019507763523047995</v>
      </c>
      <c r="H32" s="291">
        <f t="shared" si="3"/>
        <v>0</v>
      </c>
      <c r="I32" s="291">
        <f t="shared" si="4"/>
        <v>0</v>
      </c>
      <c r="J32" s="292">
        <f t="shared" si="5"/>
        <v>0</v>
      </c>
    </row>
    <row r="33" spans="1:10" ht="11.25">
      <c r="A33" s="179"/>
      <c r="B33" s="15" t="s">
        <v>16</v>
      </c>
      <c r="C33" s="114" t="s">
        <v>30</v>
      </c>
      <c r="D33" s="303"/>
      <c r="E33" s="327"/>
      <c r="F33" s="150">
        <f>'逆行列係数'!N36</f>
        <v>0.0006833754074413447</v>
      </c>
      <c r="G33" s="150">
        <f>'逆行列係数'!AE36</f>
        <v>0.0012808487324674168</v>
      </c>
      <c r="H33" s="291">
        <f t="shared" si="3"/>
        <v>0</v>
      </c>
      <c r="I33" s="291">
        <f t="shared" si="4"/>
        <v>0</v>
      </c>
      <c r="J33" s="292">
        <f t="shared" si="5"/>
        <v>0</v>
      </c>
    </row>
    <row r="34" spans="1:10" ht="11.25">
      <c r="A34" s="179"/>
      <c r="B34" s="15" t="s">
        <v>17</v>
      </c>
      <c r="C34" s="114" t="s">
        <v>31</v>
      </c>
      <c r="D34" s="303"/>
      <c r="E34" s="327"/>
      <c r="F34" s="150">
        <f>'逆行列係数'!N37</f>
        <v>0.06589528783468689</v>
      </c>
      <c r="G34" s="150">
        <f>'逆行列係数'!AE37</f>
        <v>0.13119383302366594</v>
      </c>
      <c r="H34" s="291">
        <f t="shared" si="3"/>
        <v>0</v>
      </c>
      <c r="I34" s="291">
        <f t="shared" si="4"/>
        <v>0</v>
      </c>
      <c r="J34" s="292">
        <f t="shared" si="5"/>
        <v>0</v>
      </c>
    </row>
    <row r="35" spans="1:10" ht="11.25">
      <c r="A35" s="179"/>
      <c r="B35" s="57">
        <v>15</v>
      </c>
      <c r="C35" s="116" t="s">
        <v>32</v>
      </c>
      <c r="D35" s="304"/>
      <c r="E35" s="293"/>
      <c r="F35" s="182">
        <f>'逆行列係数'!N38</f>
        <v>0.004053876736027354</v>
      </c>
      <c r="G35" s="182">
        <f>'逆行列係数'!AE38</f>
        <v>0.007598170525862036</v>
      </c>
      <c r="H35" s="294">
        <f t="shared" si="3"/>
        <v>0</v>
      </c>
      <c r="I35" s="294">
        <f t="shared" si="4"/>
        <v>0</v>
      </c>
      <c r="J35" s="295">
        <f t="shared" si="5"/>
        <v>0</v>
      </c>
    </row>
    <row r="36" spans="1:10" ht="11.25">
      <c r="A36" s="279"/>
      <c r="B36" s="280">
        <v>16</v>
      </c>
      <c r="C36" s="281" t="s">
        <v>33</v>
      </c>
      <c r="D36" s="319">
        <f>SUM(D21:D35)</f>
        <v>0</v>
      </c>
      <c r="E36" s="329">
        <f>SUM(E21:E35)</f>
        <v>0</v>
      </c>
      <c r="F36" s="320">
        <f>'逆行列係数'!N39</f>
        <v>0.3148192030280087</v>
      </c>
      <c r="G36" s="320">
        <f>'逆行列係数'!AE39</f>
        <v>1.631752122418847</v>
      </c>
      <c r="H36" s="321">
        <f>SUM(H21:H35)</f>
        <v>0</v>
      </c>
      <c r="I36" s="321">
        <f>SUM(I21:I35)</f>
        <v>0</v>
      </c>
      <c r="J36" s="322">
        <f>SUM(J21:J35)</f>
        <v>0</v>
      </c>
    </row>
    <row r="37" spans="1:10" ht="11.25">
      <c r="A37" s="274"/>
      <c r="B37" s="275"/>
      <c r="C37" s="276" t="s">
        <v>155</v>
      </c>
      <c r="D37" s="293">
        <f>SUM(D36,D20)</f>
        <v>0</v>
      </c>
      <c r="E37" s="293">
        <f>SUM(E36,E20)</f>
        <v>0</v>
      </c>
      <c r="F37" s="182">
        <f>'逆行列係数'!N41</f>
        <v>1.6487826106803705</v>
      </c>
      <c r="G37" s="182">
        <f>'逆行列係数'!AE41</f>
        <v>1.6419040328853263</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37"/>
  <sheetViews>
    <sheetView workbookViewId="0" topLeftCell="A1">
      <pane xSplit="3" ySplit="4" topLeftCell="D11"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252</v>
      </c>
      <c r="D1" s="282"/>
      <c r="E1" s="282"/>
    </row>
    <row r="2" spans="2:8" ht="11.25">
      <c r="B2" s="192"/>
      <c r="C2" s="192" t="s">
        <v>29</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228</v>
      </c>
      <c r="E4" s="323" t="s">
        <v>82</v>
      </c>
      <c r="F4" s="308" t="s">
        <v>193</v>
      </c>
      <c r="G4" s="308" t="s">
        <v>229</v>
      </c>
      <c r="H4" s="306" t="s">
        <v>230</v>
      </c>
      <c r="I4" s="309" t="s">
        <v>231</v>
      </c>
      <c r="J4" s="310" t="s">
        <v>232</v>
      </c>
    </row>
    <row r="5" spans="1:10" ht="12" thickTop="1">
      <c r="A5" s="31" t="s">
        <v>46</v>
      </c>
      <c r="B5" s="15" t="s">
        <v>4</v>
      </c>
      <c r="C5" s="114" t="s">
        <v>18</v>
      </c>
      <c r="D5" s="297"/>
      <c r="E5" s="324"/>
      <c r="F5" s="150">
        <f>'逆行列係数'!O7</f>
        <v>0.00027091924066089925</v>
      </c>
      <c r="G5" s="150">
        <f>'逆行列係数'!AF7</f>
        <v>3.645669202290398E-05</v>
      </c>
      <c r="H5" s="311">
        <f>$D$16*F5</f>
        <v>0</v>
      </c>
      <c r="I5" s="291">
        <f>E$16*G5</f>
        <v>0</v>
      </c>
      <c r="J5" s="292">
        <f aca="true" t="shared" si="0" ref="J5:J19">SUM(H5:I5)</f>
        <v>0</v>
      </c>
    </row>
    <row r="6" spans="1:10" ht="11.25">
      <c r="A6" s="31" t="s">
        <v>48</v>
      </c>
      <c r="B6" s="15" t="s">
        <v>5</v>
      </c>
      <c r="C6" s="114" t="s">
        <v>19</v>
      </c>
      <c r="D6" s="297"/>
      <c r="E6" s="324"/>
      <c r="F6" s="150">
        <f>'逆行列係数'!O8</f>
        <v>1.7880648967920176E-05</v>
      </c>
      <c r="G6" s="150">
        <f>'逆行列係数'!AF8</f>
        <v>2.004428057927815E-06</v>
      </c>
      <c r="H6" s="312">
        <f aca="true" t="shared" si="1" ref="H6:H19">$D$16*F6</f>
        <v>0</v>
      </c>
      <c r="I6" s="291">
        <f aca="true" t="shared" si="2" ref="I6:I19">E$16*G6</f>
        <v>0</v>
      </c>
      <c r="J6" s="292">
        <f t="shared" si="0"/>
        <v>0</v>
      </c>
    </row>
    <row r="7" spans="1:10" ht="11.25">
      <c r="A7" s="31" t="s">
        <v>50</v>
      </c>
      <c r="B7" s="15" t="s">
        <v>6</v>
      </c>
      <c r="C7" s="114" t="s">
        <v>20</v>
      </c>
      <c r="D7" s="297"/>
      <c r="E7" s="324"/>
      <c r="F7" s="150">
        <f>'逆行列係数'!O9</f>
        <v>0.00014081581428473952</v>
      </c>
      <c r="G7" s="150">
        <f>'逆行列係数'!AF9</f>
        <v>1.2571948718326998E-05</v>
      </c>
      <c r="H7" s="312">
        <f t="shared" si="1"/>
        <v>0</v>
      </c>
      <c r="I7" s="291">
        <f t="shared" si="2"/>
        <v>0</v>
      </c>
      <c r="J7" s="292">
        <f t="shared" si="0"/>
        <v>0</v>
      </c>
    </row>
    <row r="8" spans="1:10" ht="11.25">
      <c r="A8" s="31" t="s">
        <v>52</v>
      </c>
      <c r="B8" s="15" t="s">
        <v>7</v>
      </c>
      <c r="C8" s="114" t="s">
        <v>21</v>
      </c>
      <c r="D8" s="297"/>
      <c r="E8" s="324"/>
      <c r="F8" s="150">
        <f>'逆行列係数'!O10</f>
        <v>0.000282031338121926</v>
      </c>
      <c r="G8" s="150">
        <f>'逆行列係数'!AF10</f>
        <v>2.3137769738706045E-05</v>
      </c>
      <c r="H8" s="312">
        <f t="shared" si="1"/>
        <v>0</v>
      </c>
      <c r="I8" s="291">
        <f t="shared" si="2"/>
        <v>0</v>
      </c>
      <c r="J8" s="292">
        <f t="shared" si="0"/>
        <v>0</v>
      </c>
    </row>
    <row r="9" spans="1:10" ht="11.25">
      <c r="A9" s="31"/>
      <c r="B9" s="15" t="s">
        <v>8</v>
      </c>
      <c r="C9" s="114" t="s">
        <v>22</v>
      </c>
      <c r="D9" s="297"/>
      <c r="E9" s="324"/>
      <c r="F9" s="150">
        <f>'逆行列係数'!O11</f>
        <v>0.014993180880988569</v>
      </c>
      <c r="G9" s="150">
        <f>'逆行列係数'!AF11</f>
        <v>0.0035466664047452113</v>
      </c>
      <c r="H9" s="312">
        <f t="shared" si="1"/>
        <v>0</v>
      </c>
      <c r="I9" s="291">
        <f t="shared" si="2"/>
        <v>0</v>
      </c>
      <c r="J9" s="292">
        <f t="shared" si="0"/>
        <v>0</v>
      </c>
    </row>
    <row r="10" spans="1:10" ht="11.25">
      <c r="A10" s="31"/>
      <c r="B10" s="15" t="s">
        <v>9</v>
      </c>
      <c r="C10" s="114" t="s">
        <v>23</v>
      </c>
      <c r="D10" s="297"/>
      <c r="E10" s="324"/>
      <c r="F10" s="150">
        <f>'逆行列係数'!O12</f>
        <v>0.01012731279611441</v>
      </c>
      <c r="G10" s="150">
        <f>'逆行列係数'!AF12</f>
        <v>4.806213065196091E-05</v>
      </c>
      <c r="H10" s="312">
        <f t="shared" si="1"/>
        <v>0</v>
      </c>
      <c r="I10" s="291">
        <f t="shared" si="2"/>
        <v>0</v>
      </c>
      <c r="J10" s="292">
        <f t="shared" si="0"/>
        <v>0</v>
      </c>
    </row>
    <row r="11" spans="1:10" ht="11.25">
      <c r="A11" s="31"/>
      <c r="B11" s="15" t="s">
        <v>10</v>
      </c>
      <c r="C11" s="114" t="s">
        <v>24</v>
      </c>
      <c r="D11" s="297"/>
      <c r="E11" s="324"/>
      <c r="F11" s="150">
        <f>'逆行列係数'!O13</f>
        <v>0.019867489134380186</v>
      </c>
      <c r="G11" s="150">
        <f>'逆行列係数'!AF13</f>
        <v>0.00018562668611124704</v>
      </c>
      <c r="H11" s="312">
        <f t="shared" si="1"/>
        <v>0</v>
      </c>
      <c r="I11" s="291">
        <f t="shared" si="2"/>
        <v>0</v>
      </c>
      <c r="J11" s="292">
        <f t="shared" si="0"/>
        <v>0</v>
      </c>
    </row>
    <row r="12" spans="1:10" ht="11.25">
      <c r="A12" s="31"/>
      <c r="B12" s="15" t="s">
        <v>11</v>
      </c>
      <c r="C12" s="114" t="s">
        <v>25</v>
      </c>
      <c r="D12" s="297"/>
      <c r="E12" s="324"/>
      <c r="F12" s="150">
        <f>'逆行列係数'!O14</f>
        <v>0.004923359025182372</v>
      </c>
      <c r="G12" s="150">
        <f>'逆行列係数'!AF14</f>
        <v>0.0004120947651215499</v>
      </c>
      <c r="H12" s="312">
        <f t="shared" si="1"/>
        <v>0</v>
      </c>
      <c r="I12" s="291">
        <f t="shared" si="2"/>
        <v>0</v>
      </c>
      <c r="J12" s="292">
        <f t="shared" si="0"/>
        <v>0</v>
      </c>
    </row>
    <row r="13" spans="1:10" ht="11.25">
      <c r="A13" s="31"/>
      <c r="B13" s="15" t="s">
        <v>12</v>
      </c>
      <c r="C13" s="114" t="s">
        <v>26</v>
      </c>
      <c r="D13" s="297"/>
      <c r="E13" s="324"/>
      <c r="F13" s="150">
        <f>'逆行列係数'!O15</f>
        <v>0.03407391269180081</v>
      </c>
      <c r="G13" s="150">
        <f>'逆行列係数'!AF15</f>
        <v>0.00021548160122904025</v>
      </c>
      <c r="H13" s="312">
        <f t="shared" si="1"/>
        <v>0</v>
      </c>
      <c r="I13" s="291">
        <f t="shared" si="2"/>
        <v>0</v>
      </c>
      <c r="J13" s="292">
        <f t="shared" si="0"/>
        <v>0</v>
      </c>
    </row>
    <row r="14" spans="1:10" ht="11.25">
      <c r="A14" s="31"/>
      <c r="B14" s="15" t="s">
        <v>13</v>
      </c>
      <c r="C14" s="114" t="s">
        <v>27</v>
      </c>
      <c r="D14" s="297"/>
      <c r="E14" s="324"/>
      <c r="F14" s="150">
        <f>'逆行列係数'!O16</f>
        <v>0.02290084879068674</v>
      </c>
      <c r="G14" s="150">
        <f>'逆行列係数'!AF16</f>
        <v>0.0001095194069149534</v>
      </c>
      <c r="H14" s="312">
        <f t="shared" si="1"/>
        <v>0</v>
      </c>
      <c r="I14" s="291">
        <f t="shared" si="2"/>
        <v>0</v>
      </c>
      <c r="J14" s="292">
        <f t="shared" si="0"/>
        <v>0</v>
      </c>
    </row>
    <row r="15" spans="1:10" ht="11.25">
      <c r="A15" s="31"/>
      <c r="B15" s="15" t="s">
        <v>14</v>
      </c>
      <c r="C15" s="114" t="s">
        <v>28</v>
      </c>
      <c r="D15" s="297"/>
      <c r="E15" s="324"/>
      <c r="F15" s="150">
        <f>'逆行列係数'!O17</f>
        <v>0.014055857107722306</v>
      </c>
      <c r="G15" s="150">
        <f>'逆行列係数'!AF17</f>
        <v>0.0006240994105855585</v>
      </c>
      <c r="H15" s="312">
        <f t="shared" si="1"/>
        <v>0</v>
      </c>
      <c r="I15" s="291">
        <f t="shared" si="2"/>
        <v>0</v>
      </c>
      <c r="J15" s="292">
        <f t="shared" si="0"/>
        <v>0</v>
      </c>
    </row>
    <row r="16" spans="1:10" ht="11.25">
      <c r="A16" s="31"/>
      <c r="B16" s="15" t="s">
        <v>15</v>
      </c>
      <c r="C16" s="114" t="s">
        <v>29</v>
      </c>
      <c r="D16" s="297">
        <f>'地域別最終需要'!K18</f>
        <v>0</v>
      </c>
      <c r="E16" s="324">
        <f>'地域別最終需要'!I18</f>
        <v>0</v>
      </c>
      <c r="F16" s="150">
        <f>'逆行列係数'!O18</f>
        <v>1.087910225306307</v>
      </c>
      <c r="G16" s="150">
        <f>'逆行列係数'!AF18</f>
        <v>0.0012169498749173165</v>
      </c>
      <c r="H16" s="312">
        <f t="shared" si="1"/>
        <v>0</v>
      </c>
      <c r="I16" s="291">
        <f t="shared" si="2"/>
        <v>0</v>
      </c>
      <c r="J16" s="292">
        <f t="shared" si="0"/>
        <v>0</v>
      </c>
    </row>
    <row r="17" spans="1:10" ht="11.25">
      <c r="A17" s="31"/>
      <c r="B17" s="15" t="s">
        <v>16</v>
      </c>
      <c r="C17" s="114" t="s">
        <v>30</v>
      </c>
      <c r="D17" s="297"/>
      <c r="E17" s="324"/>
      <c r="F17" s="150">
        <f>'逆行列係数'!O19</f>
        <v>0.0005283989124256694</v>
      </c>
      <c r="G17" s="150">
        <f>'逆行列係数'!AF19</f>
        <v>1.4902323469274829E-05</v>
      </c>
      <c r="H17" s="312">
        <f t="shared" si="1"/>
        <v>0</v>
      </c>
      <c r="I17" s="291">
        <f t="shared" si="2"/>
        <v>0</v>
      </c>
      <c r="J17" s="292">
        <f t="shared" si="0"/>
        <v>0</v>
      </c>
    </row>
    <row r="18" spans="1:10" ht="11.25">
      <c r="A18" s="31"/>
      <c r="B18" s="15" t="s">
        <v>17</v>
      </c>
      <c r="C18" s="114" t="s">
        <v>31</v>
      </c>
      <c r="D18" s="297"/>
      <c r="E18" s="324"/>
      <c r="F18" s="150">
        <f>'逆行列係数'!O20</f>
        <v>0.10996436427685413</v>
      </c>
      <c r="G18" s="150">
        <f>'逆行列係数'!AF20</f>
        <v>0.0011704004284358483</v>
      </c>
      <c r="H18" s="312">
        <f t="shared" si="1"/>
        <v>0</v>
      </c>
      <c r="I18" s="291">
        <f t="shared" si="2"/>
        <v>0</v>
      </c>
      <c r="J18" s="292">
        <f t="shared" si="0"/>
        <v>0</v>
      </c>
    </row>
    <row r="19" spans="1:10" ht="11.25">
      <c r="A19" s="31"/>
      <c r="B19" s="57">
        <v>15</v>
      </c>
      <c r="C19" s="116" t="s">
        <v>32</v>
      </c>
      <c r="D19" s="299"/>
      <c r="E19" s="325"/>
      <c r="F19" s="182">
        <f>'逆行列係数'!O21</f>
        <v>0.0033062226483282506</v>
      </c>
      <c r="G19" s="182">
        <f>'逆行列係数'!AF21</f>
        <v>9.32447024552894E-05</v>
      </c>
      <c r="H19" s="313">
        <f t="shared" si="1"/>
        <v>0</v>
      </c>
      <c r="I19" s="294">
        <f t="shared" si="2"/>
        <v>0</v>
      </c>
      <c r="J19" s="295">
        <f t="shared" si="0"/>
        <v>0</v>
      </c>
    </row>
    <row r="20" spans="1:10" ht="12" thickBot="1">
      <c r="A20" s="277"/>
      <c r="B20" s="66">
        <v>16</v>
      </c>
      <c r="C20" s="278" t="s">
        <v>33</v>
      </c>
      <c r="D20" s="314">
        <f>SUM(D5:D19)</f>
        <v>0</v>
      </c>
      <c r="E20" s="314">
        <f>SUM(E5:E19)</f>
        <v>0</v>
      </c>
      <c r="F20" s="315">
        <f>'逆行列係数'!O22</f>
        <v>1.3233628186128261</v>
      </c>
      <c r="G20" s="315">
        <f>'逆行列係数'!AF22</f>
        <v>0.007711218573175116</v>
      </c>
      <c r="H20" s="316">
        <f>SUM(H5:H19)</f>
        <v>0</v>
      </c>
      <c r="I20" s="317">
        <f>SUM(I5:I19)</f>
        <v>0</v>
      </c>
      <c r="J20" s="318">
        <f>SUM(J5:J19)</f>
        <v>0</v>
      </c>
    </row>
    <row r="21" spans="1:10" ht="12" thickTop="1">
      <c r="A21" s="179" t="s">
        <v>53</v>
      </c>
      <c r="B21" s="15" t="s">
        <v>4</v>
      </c>
      <c r="C21" s="114" t="s">
        <v>18</v>
      </c>
      <c r="D21" s="300"/>
      <c r="E21" s="326"/>
      <c r="F21" s="178">
        <f>'逆行列係数'!O24</f>
        <v>0.002347369432159393</v>
      </c>
      <c r="G21" s="178">
        <f>'逆行列係数'!AF24</f>
        <v>0.00289390391219423</v>
      </c>
      <c r="H21" s="291">
        <f aca="true" t="shared" si="3" ref="H21:H35">(D$9*F21)*($D$16*F21)</f>
        <v>0</v>
      </c>
      <c r="I21" s="301">
        <f aca="true" t="shared" si="4" ref="I21:I35">(E$9*G21)*(E$16*G21)</f>
        <v>0</v>
      </c>
      <c r="J21" s="302">
        <f aca="true" t="shared" si="5" ref="J21:J35">SUM(H21:I21)</f>
        <v>0</v>
      </c>
    </row>
    <row r="22" spans="1:10" ht="11.25">
      <c r="A22" s="179" t="s">
        <v>54</v>
      </c>
      <c r="B22" s="15" t="s">
        <v>5</v>
      </c>
      <c r="C22" s="114" t="s">
        <v>19</v>
      </c>
      <c r="D22" s="297"/>
      <c r="E22" s="324"/>
      <c r="F22" s="150">
        <f>'逆行列係数'!O25</f>
        <v>0.00016349353338232598</v>
      </c>
      <c r="G22" s="150">
        <f>'逆行列係数'!AF25</f>
        <v>0.00021504557602133135</v>
      </c>
      <c r="H22" s="291">
        <f t="shared" si="3"/>
        <v>0</v>
      </c>
      <c r="I22" s="291">
        <f t="shared" si="4"/>
        <v>0</v>
      </c>
      <c r="J22" s="292">
        <f t="shared" si="5"/>
        <v>0</v>
      </c>
    </row>
    <row r="23" spans="1:10" ht="11.25">
      <c r="A23" s="179" t="s">
        <v>55</v>
      </c>
      <c r="B23" s="15" t="s">
        <v>6</v>
      </c>
      <c r="C23" s="114" t="s">
        <v>20</v>
      </c>
      <c r="D23" s="303"/>
      <c r="E23" s="327"/>
      <c r="F23" s="150">
        <f>'逆行列係数'!O26</f>
        <v>0.00043451895247811017</v>
      </c>
      <c r="G23" s="150">
        <f>'逆行列係数'!AF26</f>
        <v>0.0006692590572638385</v>
      </c>
      <c r="H23" s="291">
        <f t="shared" si="3"/>
        <v>0</v>
      </c>
      <c r="I23" s="291">
        <f t="shared" si="4"/>
        <v>0</v>
      </c>
      <c r="J23" s="292">
        <f t="shared" si="5"/>
        <v>0</v>
      </c>
    </row>
    <row r="24" spans="1:10" ht="11.25">
      <c r="A24" s="179" t="s">
        <v>56</v>
      </c>
      <c r="B24" s="15" t="s">
        <v>7</v>
      </c>
      <c r="C24" s="114" t="s">
        <v>21</v>
      </c>
      <c r="D24" s="303"/>
      <c r="E24" s="327"/>
      <c r="F24" s="150">
        <f>'逆行列係数'!O27</f>
        <v>0.00045628803762201873</v>
      </c>
      <c r="G24" s="150">
        <f>'逆行列係数'!AF27</f>
        <v>0.0005700087086845324</v>
      </c>
      <c r="H24" s="291">
        <f t="shared" si="3"/>
        <v>0</v>
      </c>
      <c r="I24" s="291">
        <f t="shared" si="4"/>
        <v>0</v>
      </c>
      <c r="J24" s="292">
        <f t="shared" si="5"/>
        <v>0</v>
      </c>
    </row>
    <row r="25" spans="1:10" ht="11.25">
      <c r="A25" s="179" t="s">
        <v>52</v>
      </c>
      <c r="B25" s="15" t="s">
        <v>8</v>
      </c>
      <c r="C25" s="114" t="s">
        <v>22</v>
      </c>
      <c r="E25" s="327"/>
      <c r="F25" s="150">
        <f>'逆行列係数'!O28</f>
        <v>0.06857794362836624</v>
      </c>
      <c r="G25" s="150">
        <f>'逆行列係数'!AF28</f>
        <v>0.09001331353084038</v>
      </c>
      <c r="H25" s="291">
        <f t="shared" si="3"/>
        <v>0</v>
      </c>
      <c r="I25" s="291">
        <f t="shared" si="4"/>
        <v>0</v>
      </c>
      <c r="J25" s="292">
        <f t="shared" si="5"/>
        <v>0</v>
      </c>
    </row>
    <row r="26" spans="1:10" ht="11.25">
      <c r="A26" s="179"/>
      <c r="B26" s="15" t="s">
        <v>9</v>
      </c>
      <c r="C26" s="114" t="s">
        <v>23</v>
      </c>
      <c r="D26" s="303"/>
      <c r="E26" s="327"/>
      <c r="F26" s="150">
        <f>'逆行列係数'!O29</f>
        <v>0.001668121119048697</v>
      </c>
      <c r="G26" s="150">
        <f>'逆行列係数'!AF29</f>
        <v>0.013946966672007627</v>
      </c>
      <c r="H26" s="291">
        <f t="shared" si="3"/>
        <v>0</v>
      </c>
      <c r="I26" s="291">
        <f t="shared" si="4"/>
        <v>0</v>
      </c>
      <c r="J26" s="292">
        <f t="shared" si="5"/>
        <v>0</v>
      </c>
    </row>
    <row r="27" spans="1:10" ht="11.25">
      <c r="A27" s="179"/>
      <c r="B27" s="15" t="s">
        <v>10</v>
      </c>
      <c r="C27" s="114" t="s">
        <v>24</v>
      </c>
      <c r="D27" s="303"/>
      <c r="E27" s="327"/>
      <c r="F27" s="150">
        <f>'逆行列係数'!O30</f>
        <v>0.007298843522810428</v>
      </c>
      <c r="G27" s="150">
        <f>'逆行列係数'!AF30</f>
        <v>0.027135234834539834</v>
      </c>
      <c r="H27" s="291">
        <f t="shared" si="3"/>
        <v>0</v>
      </c>
      <c r="I27" s="291">
        <f t="shared" si="4"/>
        <v>0</v>
      </c>
      <c r="J27" s="292">
        <f t="shared" si="5"/>
        <v>0</v>
      </c>
    </row>
    <row r="28" spans="1:10" ht="11.25">
      <c r="A28" s="179"/>
      <c r="B28" s="15" t="s">
        <v>11</v>
      </c>
      <c r="C28" s="114" t="s">
        <v>25</v>
      </c>
      <c r="D28" s="303"/>
      <c r="E28" s="327"/>
      <c r="F28" s="150">
        <f>'逆行列係数'!O31</f>
        <v>0.014979587649502702</v>
      </c>
      <c r="G28" s="150">
        <f>'逆行列係数'!AF31</f>
        <v>0.021905026138920442</v>
      </c>
      <c r="H28" s="291">
        <f t="shared" si="3"/>
        <v>0</v>
      </c>
      <c r="I28" s="291">
        <f t="shared" si="4"/>
        <v>0</v>
      </c>
      <c r="J28" s="292">
        <f t="shared" si="5"/>
        <v>0</v>
      </c>
    </row>
    <row r="29" spans="1:10" ht="11.25">
      <c r="A29" s="179"/>
      <c r="B29" s="15" t="s">
        <v>12</v>
      </c>
      <c r="C29" s="114" t="s">
        <v>26</v>
      </c>
      <c r="D29" s="303"/>
      <c r="E29" s="327"/>
      <c r="F29" s="150">
        <f>'逆行列係数'!O32</f>
        <v>0.0077982152340971105</v>
      </c>
      <c r="G29" s="150">
        <f>'逆行列係数'!AF32</f>
        <v>0.04360756342286816</v>
      </c>
      <c r="H29" s="291">
        <f t="shared" si="3"/>
        <v>0</v>
      </c>
      <c r="I29" s="291">
        <f t="shared" si="4"/>
        <v>0</v>
      </c>
      <c r="J29" s="292">
        <f t="shared" si="5"/>
        <v>0</v>
      </c>
    </row>
    <row r="30" spans="1:10" ht="11.25">
      <c r="A30" s="179"/>
      <c r="B30" s="15" t="s">
        <v>13</v>
      </c>
      <c r="C30" s="114" t="s">
        <v>27</v>
      </c>
      <c r="D30" s="303"/>
      <c r="E30" s="327"/>
      <c r="F30" s="150">
        <f>'逆行列係数'!O33</f>
        <v>0.002670076985207424</v>
      </c>
      <c r="G30" s="150">
        <f>'逆行列係数'!AF33</f>
        <v>0.024771705549999464</v>
      </c>
      <c r="H30" s="291">
        <f t="shared" si="3"/>
        <v>0</v>
      </c>
      <c r="I30" s="291">
        <f t="shared" si="4"/>
        <v>0</v>
      </c>
      <c r="J30" s="292">
        <f t="shared" si="5"/>
        <v>0</v>
      </c>
    </row>
    <row r="31" spans="1:10" ht="11.25">
      <c r="A31" s="179"/>
      <c r="B31" s="15" t="s">
        <v>14</v>
      </c>
      <c r="C31" s="114" t="s">
        <v>28</v>
      </c>
      <c r="D31" s="303"/>
      <c r="E31" s="327"/>
      <c r="F31" s="150">
        <f>'逆行列係数'!O34</f>
        <v>0.01083213782879442</v>
      </c>
      <c r="G31" s="150">
        <f>'逆行列係数'!AF34</f>
        <v>0.02715733267737983</v>
      </c>
      <c r="H31" s="291">
        <f t="shared" si="3"/>
        <v>0</v>
      </c>
      <c r="I31" s="291">
        <f t="shared" si="4"/>
        <v>0</v>
      </c>
      <c r="J31" s="292">
        <f t="shared" si="5"/>
        <v>0</v>
      </c>
    </row>
    <row r="32" spans="1:10" ht="11.25">
      <c r="A32" s="179"/>
      <c r="B32" s="15" t="s">
        <v>15</v>
      </c>
      <c r="C32" s="114" t="s">
        <v>29</v>
      </c>
      <c r="D32" s="303"/>
      <c r="E32" s="327"/>
      <c r="F32" s="150">
        <f>'逆行列係数'!O35</f>
        <v>0.018865962690587112</v>
      </c>
      <c r="G32" s="150">
        <f>'逆行列係数'!AF35</f>
        <v>1.1454138789464707</v>
      </c>
      <c r="H32" s="291">
        <f t="shared" si="3"/>
        <v>0</v>
      </c>
      <c r="I32" s="291">
        <f t="shared" si="4"/>
        <v>0</v>
      </c>
      <c r="J32" s="292">
        <f t="shared" si="5"/>
        <v>0</v>
      </c>
    </row>
    <row r="33" spans="1:10" ht="11.25">
      <c r="A33" s="179"/>
      <c r="B33" s="15" t="s">
        <v>16</v>
      </c>
      <c r="C33" s="114" t="s">
        <v>30</v>
      </c>
      <c r="D33" s="303"/>
      <c r="E33" s="327"/>
      <c r="F33" s="150">
        <f>'逆行列係数'!O36</f>
        <v>0.0005239668461907892</v>
      </c>
      <c r="G33" s="150">
        <f>'逆行列係数'!AF36</f>
        <v>0.0011690944521224264</v>
      </c>
      <c r="H33" s="291">
        <f t="shared" si="3"/>
        <v>0</v>
      </c>
      <c r="I33" s="291">
        <f t="shared" si="4"/>
        <v>0</v>
      </c>
      <c r="J33" s="292">
        <f t="shared" si="5"/>
        <v>0</v>
      </c>
    </row>
    <row r="34" spans="1:10" ht="11.25">
      <c r="A34" s="179"/>
      <c r="B34" s="15" t="s">
        <v>17</v>
      </c>
      <c r="C34" s="114" t="s">
        <v>31</v>
      </c>
      <c r="D34" s="303"/>
      <c r="E34" s="327"/>
      <c r="F34" s="150">
        <f>'逆行列係数'!O37</f>
        <v>0.07677299063945392</v>
      </c>
      <c r="G34" s="150">
        <f>'逆行列係数'!AF37</f>
        <v>0.2300506365601445</v>
      </c>
      <c r="H34" s="291">
        <f t="shared" si="3"/>
        <v>0</v>
      </c>
      <c r="I34" s="291">
        <f t="shared" si="4"/>
        <v>0</v>
      </c>
      <c r="J34" s="292">
        <f t="shared" si="5"/>
        <v>0</v>
      </c>
    </row>
    <row r="35" spans="1:10" ht="11.25">
      <c r="A35" s="179"/>
      <c r="B35" s="57">
        <v>15</v>
      </c>
      <c r="C35" s="116" t="s">
        <v>32</v>
      </c>
      <c r="D35" s="304"/>
      <c r="E35" s="293"/>
      <c r="F35" s="182">
        <f>'逆行列係数'!O38</f>
        <v>0.0031082432658432733</v>
      </c>
      <c r="G35" s="182">
        <f>'逆行列係数'!AF38</f>
        <v>0.006935228792359692</v>
      </c>
      <c r="H35" s="294">
        <f t="shared" si="3"/>
        <v>0</v>
      </c>
      <c r="I35" s="294">
        <f t="shared" si="4"/>
        <v>0</v>
      </c>
      <c r="J35" s="295">
        <f t="shared" si="5"/>
        <v>0</v>
      </c>
    </row>
    <row r="36" spans="1:10" ht="11.25">
      <c r="A36" s="279"/>
      <c r="B36" s="280">
        <v>16</v>
      </c>
      <c r="C36" s="281" t="s">
        <v>33</v>
      </c>
      <c r="D36" s="319">
        <f>SUM(D21:D35)</f>
        <v>0</v>
      </c>
      <c r="E36" s="329">
        <f>SUM(E21:E35)</f>
        <v>0</v>
      </c>
      <c r="F36" s="320">
        <f>'逆行列係数'!O39</f>
        <v>0.21649775936554397</v>
      </c>
      <c r="G36" s="320">
        <f>'逆行列係数'!AF39</f>
        <v>1.6364541988318169</v>
      </c>
      <c r="H36" s="321">
        <f>SUM(H21:H35)</f>
        <v>0</v>
      </c>
      <c r="I36" s="321">
        <f>SUM(I21:I35)</f>
        <v>0</v>
      </c>
      <c r="J36" s="322">
        <f>SUM(J21:J35)</f>
        <v>0</v>
      </c>
    </row>
    <row r="37" spans="1:10" ht="11.25">
      <c r="A37" s="274"/>
      <c r="B37" s="275"/>
      <c r="C37" s="276" t="s">
        <v>155</v>
      </c>
      <c r="D37" s="293">
        <f>SUM(D36,D20)</f>
        <v>0</v>
      </c>
      <c r="E37" s="293">
        <f>SUM(E36,E20)</f>
        <v>0</v>
      </c>
      <c r="F37" s="182">
        <f>'逆行列係数'!O41</f>
        <v>1.5398605779783703</v>
      </c>
      <c r="G37" s="182">
        <f>'逆行列係数'!AF41</f>
        <v>1.644165417404992</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7"/>
  <sheetViews>
    <sheetView workbookViewId="0" topLeftCell="A1">
      <pane xSplit="3" ySplit="4" topLeftCell="D14"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253</v>
      </c>
      <c r="D1" s="282"/>
      <c r="E1" s="282"/>
    </row>
    <row r="2" spans="2:8" ht="11.25">
      <c r="B2" s="192"/>
      <c r="C2" s="192" t="s">
        <v>30</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233</v>
      </c>
      <c r="E4" s="323" t="s">
        <v>82</v>
      </c>
      <c r="F4" s="308" t="s">
        <v>193</v>
      </c>
      <c r="G4" s="308" t="s">
        <v>234</v>
      </c>
      <c r="H4" s="306" t="s">
        <v>235</v>
      </c>
      <c r="I4" s="309" t="s">
        <v>236</v>
      </c>
      <c r="J4" s="310" t="s">
        <v>237</v>
      </c>
    </row>
    <row r="5" spans="1:10" ht="12" thickTop="1">
      <c r="A5" s="31" t="s">
        <v>46</v>
      </c>
      <c r="B5" s="15" t="s">
        <v>4</v>
      </c>
      <c r="C5" s="114" t="s">
        <v>18</v>
      </c>
      <c r="D5" s="297"/>
      <c r="E5" s="324"/>
      <c r="F5" s="150">
        <f>'逆行列係数'!P7</f>
        <v>0.00027579037366854585</v>
      </c>
      <c r="G5" s="150">
        <f>'逆行列係数'!AG7</f>
        <v>5.1951892217080786E-05</v>
      </c>
      <c r="H5" s="311">
        <f>$D$17*F5</f>
        <v>0</v>
      </c>
      <c r="I5" s="291">
        <f>E$17*G5</f>
        <v>0</v>
      </c>
      <c r="J5" s="292">
        <f aca="true" t="shared" si="0" ref="J5:J19">SUM(H5:I5)</f>
        <v>0</v>
      </c>
    </row>
    <row r="6" spans="1:10" ht="11.25">
      <c r="A6" s="31" t="s">
        <v>48</v>
      </c>
      <c r="B6" s="15" t="s">
        <v>5</v>
      </c>
      <c r="C6" s="114" t="s">
        <v>19</v>
      </c>
      <c r="D6" s="297"/>
      <c r="E6" s="324"/>
      <c r="F6" s="150">
        <f>'逆行列係数'!P8</f>
        <v>1.8956296642513206E-05</v>
      </c>
      <c r="G6" s="150">
        <f>'逆行列係数'!AG8</f>
        <v>2.9738352760792195E-06</v>
      </c>
      <c r="H6" s="312">
        <f aca="true" t="shared" si="1" ref="H6:H19">$D$17*F6</f>
        <v>0</v>
      </c>
      <c r="I6" s="291">
        <f aca="true" t="shared" si="2" ref="I6:I19">E$17*G6</f>
        <v>0</v>
      </c>
      <c r="J6" s="292">
        <f t="shared" si="0"/>
        <v>0</v>
      </c>
    </row>
    <row r="7" spans="1:10" ht="11.25">
      <c r="A7" s="31" t="s">
        <v>50</v>
      </c>
      <c r="B7" s="15" t="s">
        <v>6</v>
      </c>
      <c r="C7" s="114" t="s">
        <v>20</v>
      </c>
      <c r="D7" s="297"/>
      <c r="E7" s="324"/>
      <c r="F7" s="150">
        <f>'逆行列係数'!P9</f>
        <v>0.00010109339110428689</v>
      </c>
      <c r="G7" s="150">
        <f>'逆行列係数'!AG9</f>
        <v>1.5299389045564824E-05</v>
      </c>
      <c r="H7" s="312">
        <f t="shared" si="1"/>
        <v>0</v>
      </c>
      <c r="I7" s="291">
        <f t="shared" si="2"/>
        <v>0</v>
      </c>
      <c r="J7" s="292">
        <f t="shared" si="0"/>
        <v>0</v>
      </c>
    </row>
    <row r="8" spans="1:10" ht="11.25">
      <c r="A8" s="31" t="s">
        <v>52</v>
      </c>
      <c r="B8" s="15" t="s">
        <v>7</v>
      </c>
      <c r="C8" s="114" t="s">
        <v>21</v>
      </c>
      <c r="D8" s="297"/>
      <c r="E8" s="324"/>
      <c r="F8" s="150">
        <f>'逆行列係数'!P10</f>
        <v>0.0004587200938659678</v>
      </c>
      <c r="G8" s="150">
        <f>'逆行列係数'!AG10</f>
        <v>3.48052300624082E-05</v>
      </c>
      <c r="H8" s="312">
        <f t="shared" si="1"/>
        <v>0</v>
      </c>
      <c r="I8" s="291">
        <f t="shared" si="2"/>
        <v>0</v>
      </c>
      <c r="J8" s="292">
        <f t="shared" si="0"/>
        <v>0</v>
      </c>
    </row>
    <row r="9" spans="1:10" ht="11.25">
      <c r="A9" s="31"/>
      <c r="B9" s="15" t="s">
        <v>8</v>
      </c>
      <c r="C9" s="114" t="s">
        <v>22</v>
      </c>
      <c r="D9" s="297"/>
      <c r="E9" s="324"/>
      <c r="F9" s="150">
        <f>'逆行列係数'!P11</f>
        <v>0.024860978932598827</v>
      </c>
      <c r="G9" s="150">
        <f>'逆行列係数'!AG11</f>
        <v>0.005501597207024631</v>
      </c>
      <c r="H9" s="312">
        <f t="shared" si="1"/>
        <v>0</v>
      </c>
      <c r="I9" s="291">
        <f t="shared" si="2"/>
        <v>0</v>
      </c>
      <c r="J9" s="292">
        <f t="shared" si="0"/>
        <v>0</v>
      </c>
    </row>
    <row r="10" spans="1:10" ht="11.25">
      <c r="A10" s="31"/>
      <c r="B10" s="15" t="s">
        <v>9</v>
      </c>
      <c r="C10" s="114" t="s">
        <v>23</v>
      </c>
      <c r="D10" s="297"/>
      <c r="E10" s="324"/>
      <c r="F10" s="150">
        <f>'逆行列係数'!P12</f>
        <v>0.015010984139601865</v>
      </c>
      <c r="G10" s="150">
        <f>'逆行列係数'!AG12</f>
        <v>4.662329197747408E-05</v>
      </c>
      <c r="H10" s="312">
        <f t="shared" si="1"/>
        <v>0</v>
      </c>
      <c r="I10" s="291">
        <f t="shared" si="2"/>
        <v>0</v>
      </c>
      <c r="J10" s="292">
        <f t="shared" si="0"/>
        <v>0</v>
      </c>
    </row>
    <row r="11" spans="1:10" ht="11.25">
      <c r="A11" s="31"/>
      <c r="B11" s="15" t="s">
        <v>10</v>
      </c>
      <c r="C11" s="114" t="s">
        <v>24</v>
      </c>
      <c r="D11" s="297"/>
      <c r="E11" s="324"/>
      <c r="F11" s="150">
        <f>'逆行列係数'!P13</f>
        <v>0.032326372521645774</v>
      </c>
      <c r="G11" s="150">
        <f>'逆行列係数'!AG13</f>
        <v>0.00020469858884014508</v>
      </c>
      <c r="H11" s="312">
        <f t="shared" si="1"/>
        <v>0</v>
      </c>
      <c r="I11" s="291">
        <f t="shared" si="2"/>
        <v>0</v>
      </c>
      <c r="J11" s="292">
        <f t="shared" si="0"/>
        <v>0</v>
      </c>
    </row>
    <row r="12" spans="1:10" ht="11.25">
      <c r="A12" s="31"/>
      <c r="B12" s="15" t="s">
        <v>11</v>
      </c>
      <c r="C12" s="114" t="s">
        <v>25</v>
      </c>
      <c r="D12" s="297"/>
      <c r="E12" s="324"/>
      <c r="F12" s="150">
        <f>'逆行列係数'!P14</f>
        <v>0.007393576724929537</v>
      </c>
      <c r="G12" s="150">
        <f>'逆行列係数'!AG14</f>
        <v>0.0005467418288429346</v>
      </c>
      <c r="H12" s="312">
        <f t="shared" si="1"/>
        <v>0</v>
      </c>
      <c r="I12" s="291">
        <f t="shared" si="2"/>
        <v>0</v>
      </c>
      <c r="J12" s="292">
        <f t="shared" si="0"/>
        <v>0</v>
      </c>
    </row>
    <row r="13" spans="1:10" ht="11.25">
      <c r="A13" s="31"/>
      <c r="B13" s="15" t="s">
        <v>12</v>
      </c>
      <c r="C13" s="114" t="s">
        <v>26</v>
      </c>
      <c r="D13" s="297"/>
      <c r="E13" s="324"/>
      <c r="F13" s="150">
        <f>'逆行列係数'!P15</f>
        <v>0.009059265348041932</v>
      </c>
      <c r="G13" s="150">
        <f>'逆行列係数'!AG15</f>
        <v>0.00020470432511726224</v>
      </c>
      <c r="H13" s="312">
        <f t="shared" si="1"/>
        <v>0</v>
      </c>
      <c r="I13" s="291">
        <f t="shared" si="2"/>
        <v>0</v>
      </c>
      <c r="J13" s="292">
        <f t="shared" si="0"/>
        <v>0</v>
      </c>
    </row>
    <row r="14" spans="1:10" ht="11.25">
      <c r="A14" s="31"/>
      <c r="B14" s="15" t="s">
        <v>13</v>
      </c>
      <c r="C14" s="114" t="s">
        <v>27</v>
      </c>
      <c r="D14" s="297"/>
      <c r="E14" s="324"/>
      <c r="F14" s="150">
        <f>'逆行列係数'!P16</f>
        <v>0.0036205409532374428</v>
      </c>
      <c r="G14" s="150">
        <f>'逆行列係数'!AG16</f>
        <v>8.213026304775071E-05</v>
      </c>
      <c r="H14" s="312">
        <f t="shared" si="1"/>
        <v>0</v>
      </c>
      <c r="I14" s="291">
        <f t="shared" si="2"/>
        <v>0</v>
      </c>
      <c r="J14" s="292">
        <f t="shared" si="0"/>
        <v>0</v>
      </c>
    </row>
    <row r="15" spans="1:10" ht="11.25">
      <c r="A15" s="31"/>
      <c r="B15" s="15" t="s">
        <v>14</v>
      </c>
      <c r="C15" s="114" t="s">
        <v>28</v>
      </c>
      <c r="D15" s="297"/>
      <c r="E15" s="324"/>
      <c r="F15" s="150">
        <f>'逆行列係数'!P17</f>
        <v>0.014886008482986164</v>
      </c>
      <c r="G15" s="150">
        <f>'逆行列係数'!AG17</f>
        <v>0.0006672949100783157</v>
      </c>
      <c r="H15" s="312">
        <f t="shared" si="1"/>
        <v>0</v>
      </c>
      <c r="I15" s="291">
        <f t="shared" si="2"/>
        <v>0</v>
      </c>
      <c r="J15" s="292">
        <f t="shared" si="0"/>
        <v>0</v>
      </c>
    </row>
    <row r="16" spans="1:10" ht="11.25">
      <c r="A16" s="31"/>
      <c r="B16" s="15" t="s">
        <v>15</v>
      </c>
      <c r="C16" s="114" t="s">
        <v>29</v>
      </c>
      <c r="D16" s="297"/>
      <c r="E16" s="324"/>
      <c r="F16" s="150">
        <f>'逆行列係数'!P18</f>
        <v>0.014621128426978955</v>
      </c>
      <c r="G16" s="150">
        <f>'逆行列係数'!AG18</f>
        <v>0.0002313462771754162</v>
      </c>
      <c r="H16" s="312">
        <f t="shared" si="1"/>
        <v>0</v>
      </c>
      <c r="I16" s="291">
        <f t="shared" si="2"/>
        <v>0</v>
      </c>
      <c r="J16" s="292">
        <f t="shared" si="0"/>
        <v>0</v>
      </c>
    </row>
    <row r="17" spans="1:10" ht="11.25">
      <c r="A17" s="31"/>
      <c r="B17" s="15" t="s">
        <v>16</v>
      </c>
      <c r="C17" s="114" t="s">
        <v>30</v>
      </c>
      <c r="D17" s="297">
        <f>'地域別最終需要'!K19</f>
        <v>0</v>
      </c>
      <c r="E17" s="324">
        <f>'地域別最終需要'!I19</f>
        <v>0</v>
      </c>
      <c r="F17" s="150">
        <f>'逆行列係数'!P19</f>
        <v>1.0004711707839533</v>
      </c>
      <c r="G17" s="150">
        <f>'逆行列係数'!AG19</f>
        <v>8.111095276841722E-06</v>
      </c>
      <c r="H17" s="312">
        <f t="shared" si="1"/>
        <v>0</v>
      </c>
      <c r="I17" s="291">
        <f t="shared" si="2"/>
        <v>0</v>
      </c>
      <c r="J17" s="292">
        <f t="shared" si="0"/>
        <v>0</v>
      </c>
    </row>
    <row r="18" spans="1:10" ht="11.25">
      <c r="A18" s="31"/>
      <c r="B18" s="15" t="s">
        <v>17</v>
      </c>
      <c r="C18" s="114" t="s">
        <v>31</v>
      </c>
      <c r="D18" s="297"/>
      <c r="E18" s="324"/>
      <c r="F18" s="150">
        <f>'逆行列係数'!P20</f>
        <v>0.05605684199355722</v>
      </c>
      <c r="G18" s="150">
        <f>'逆行列係数'!AG20</f>
        <v>0.0006927822254792892</v>
      </c>
      <c r="H18" s="312">
        <f t="shared" si="1"/>
        <v>0</v>
      </c>
      <c r="I18" s="291">
        <f t="shared" si="2"/>
        <v>0</v>
      </c>
      <c r="J18" s="292">
        <f t="shared" si="0"/>
        <v>0</v>
      </c>
    </row>
    <row r="19" spans="1:10" ht="11.25">
      <c r="A19" s="31"/>
      <c r="B19" s="57">
        <v>15</v>
      </c>
      <c r="C19" s="116" t="s">
        <v>32</v>
      </c>
      <c r="D19" s="299"/>
      <c r="E19" s="325"/>
      <c r="F19" s="182">
        <f>'逆行列係数'!P21</f>
        <v>0.002948142928579521</v>
      </c>
      <c r="G19" s="182">
        <f>'逆行列係数'!AG21</f>
        <v>5.075159368503582E-05</v>
      </c>
      <c r="H19" s="313">
        <f t="shared" si="1"/>
        <v>0</v>
      </c>
      <c r="I19" s="294">
        <f t="shared" si="2"/>
        <v>0</v>
      </c>
      <c r="J19" s="295">
        <f t="shared" si="0"/>
        <v>0</v>
      </c>
    </row>
    <row r="20" spans="1:10" ht="12" thickBot="1">
      <c r="A20" s="277"/>
      <c r="B20" s="66">
        <v>16</v>
      </c>
      <c r="C20" s="278" t="s">
        <v>33</v>
      </c>
      <c r="D20" s="314">
        <f>SUM(D5:D19)</f>
        <v>0</v>
      </c>
      <c r="E20" s="314">
        <f>SUM(E5:E19)</f>
        <v>0</v>
      </c>
      <c r="F20" s="315">
        <f>'逆行列係数'!P22</f>
        <v>1.1821095713913918</v>
      </c>
      <c r="G20" s="315">
        <f>'逆行列係数'!AG22</f>
        <v>0.008341811953146228</v>
      </c>
      <c r="H20" s="316">
        <f>SUM(H5:H19)</f>
        <v>0</v>
      </c>
      <c r="I20" s="317">
        <f>SUM(I5:I19)</f>
        <v>0</v>
      </c>
      <c r="J20" s="318">
        <f>SUM(J5:J19)</f>
        <v>0</v>
      </c>
    </row>
    <row r="21" spans="1:10" ht="12" thickTop="1">
      <c r="A21" s="179" t="s">
        <v>53</v>
      </c>
      <c r="B21" s="15" t="s">
        <v>4</v>
      </c>
      <c r="C21" s="114" t="s">
        <v>18</v>
      </c>
      <c r="D21" s="300"/>
      <c r="E21" s="326"/>
      <c r="F21" s="178">
        <f>'逆行列係数'!P24</f>
        <v>0.003262722218177438</v>
      </c>
      <c r="G21" s="178">
        <f>'逆行列係数'!AG24</f>
        <v>0.0037316363803662467</v>
      </c>
      <c r="H21" s="291">
        <f aca="true" t="shared" si="3" ref="H21:H35">$D$17*F21</f>
        <v>0</v>
      </c>
      <c r="I21" s="301">
        <f aca="true" t="shared" si="4" ref="I21:I35">E$17*G21</f>
        <v>0</v>
      </c>
      <c r="J21" s="302">
        <f aca="true" t="shared" si="5" ref="J21:J35">SUM(H21:I21)</f>
        <v>0</v>
      </c>
    </row>
    <row r="22" spans="1:10" ht="11.25">
      <c r="A22" s="179" t="s">
        <v>54</v>
      </c>
      <c r="B22" s="15" t="s">
        <v>5</v>
      </c>
      <c r="C22" s="114" t="s">
        <v>19</v>
      </c>
      <c r="D22" s="297"/>
      <c r="E22" s="324"/>
      <c r="F22" s="150">
        <f>'逆行列係数'!P25</f>
        <v>0.0002556012808567906</v>
      </c>
      <c r="G22" s="150">
        <f>'逆行列係数'!AG25</f>
        <v>0.00031728158673679374</v>
      </c>
      <c r="H22" s="291">
        <f t="shared" si="3"/>
        <v>0</v>
      </c>
      <c r="I22" s="291">
        <f t="shared" si="4"/>
        <v>0</v>
      </c>
      <c r="J22" s="292">
        <f t="shared" si="5"/>
        <v>0</v>
      </c>
    </row>
    <row r="23" spans="1:10" ht="11.25">
      <c r="A23" s="179" t="s">
        <v>55</v>
      </c>
      <c r="B23" s="15" t="s">
        <v>6</v>
      </c>
      <c r="C23" s="114" t="s">
        <v>20</v>
      </c>
      <c r="D23" s="303"/>
      <c r="E23" s="327"/>
      <c r="F23" s="150">
        <f>'逆行列係数'!P26</f>
        <v>0.0005722906169110892</v>
      </c>
      <c r="G23" s="150">
        <f>'逆行列係数'!AG26</f>
        <v>0.0007480729246138361</v>
      </c>
      <c r="H23" s="291">
        <f t="shared" si="3"/>
        <v>0</v>
      </c>
      <c r="I23" s="291">
        <f t="shared" si="4"/>
        <v>0</v>
      </c>
      <c r="J23" s="292">
        <f t="shared" si="5"/>
        <v>0</v>
      </c>
    </row>
    <row r="24" spans="1:10" ht="11.25">
      <c r="A24" s="179" t="s">
        <v>56</v>
      </c>
      <c r="B24" s="15" t="s">
        <v>7</v>
      </c>
      <c r="C24" s="114" t="s">
        <v>21</v>
      </c>
      <c r="D24" s="303"/>
      <c r="E24" s="327"/>
      <c r="F24" s="150">
        <f>'逆行列係数'!P27</f>
        <v>0.0007236613539492551</v>
      </c>
      <c r="G24" s="150">
        <f>'逆行列係数'!AG27</f>
        <v>0.0008811837826896723</v>
      </c>
      <c r="H24" s="291">
        <f t="shared" si="3"/>
        <v>0</v>
      </c>
      <c r="I24" s="291">
        <f t="shared" si="4"/>
        <v>0</v>
      </c>
      <c r="J24" s="292">
        <f t="shared" si="5"/>
        <v>0</v>
      </c>
    </row>
    <row r="25" spans="1:10" ht="11.25">
      <c r="A25" s="179" t="s">
        <v>52</v>
      </c>
      <c r="B25" s="15" t="s">
        <v>8</v>
      </c>
      <c r="C25" s="114" t="s">
        <v>22</v>
      </c>
      <c r="E25" s="327"/>
      <c r="F25" s="150">
        <f>'逆行列係数'!P28</f>
        <v>0.11712672265598352</v>
      </c>
      <c r="G25" s="150">
        <f>'逆行列係数'!AG28</f>
        <v>0.1496816591455882</v>
      </c>
      <c r="H25" s="291">
        <f t="shared" si="3"/>
        <v>0</v>
      </c>
      <c r="I25" s="291">
        <f t="shared" si="4"/>
        <v>0</v>
      </c>
      <c r="J25" s="292">
        <f t="shared" si="5"/>
        <v>0</v>
      </c>
    </row>
    <row r="26" spans="1:10" ht="11.25">
      <c r="A26" s="179"/>
      <c r="B26" s="15" t="s">
        <v>9</v>
      </c>
      <c r="C26" s="114" t="s">
        <v>23</v>
      </c>
      <c r="D26" s="303"/>
      <c r="E26" s="327"/>
      <c r="F26" s="150">
        <f>'逆行列係数'!P29</f>
        <v>0.0017198428823784527</v>
      </c>
      <c r="G26" s="150">
        <f>'逆行列係数'!AG29</f>
        <v>0.020095278030265055</v>
      </c>
      <c r="H26" s="291">
        <f t="shared" si="3"/>
        <v>0</v>
      </c>
      <c r="I26" s="291">
        <f t="shared" si="4"/>
        <v>0</v>
      </c>
      <c r="J26" s="292">
        <f t="shared" si="5"/>
        <v>0</v>
      </c>
    </row>
    <row r="27" spans="1:10" ht="11.25">
      <c r="A27" s="179"/>
      <c r="B27" s="15" t="s">
        <v>10</v>
      </c>
      <c r="C27" s="114" t="s">
        <v>24</v>
      </c>
      <c r="D27" s="303"/>
      <c r="E27" s="327"/>
      <c r="F27" s="150">
        <f>'逆行列係数'!P30</f>
        <v>0.008234921655493905</v>
      </c>
      <c r="G27" s="150">
        <f>'逆行列係数'!AG30</f>
        <v>0.038557608438846834</v>
      </c>
      <c r="H27" s="291">
        <f t="shared" si="3"/>
        <v>0</v>
      </c>
      <c r="I27" s="291">
        <f t="shared" si="4"/>
        <v>0</v>
      </c>
      <c r="J27" s="292">
        <f t="shared" si="5"/>
        <v>0</v>
      </c>
    </row>
    <row r="28" spans="1:10" ht="11.25">
      <c r="A28" s="179"/>
      <c r="B28" s="15" t="s">
        <v>11</v>
      </c>
      <c r="C28" s="114" t="s">
        <v>25</v>
      </c>
      <c r="D28" s="303"/>
      <c r="E28" s="327"/>
      <c r="F28" s="150">
        <f>'逆行列係数'!P31</f>
        <v>0.020672758804809534</v>
      </c>
      <c r="G28" s="150">
        <f>'逆行列係数'!AG31</f>
        <v>0.029225579362644326</v>
      </c>
      <c r="H28" s="291">
        <f t="shared" si="3"/>
        <v>0</v>
      </c>
      <c r="I28" s="291">
        <f t="shared" si="4"/>
        <v>0</v>
      </c>
      <c r="J28" s="292">
        <f t="shared" si="5"/>
        <v>0</v>
      </c>
    </row>
    <row r="29" spans="1:10" ht="11.25">
      <c r="A29" s="179"/>
      <c r="B29" s="15" t="s">
        <v>12</v>
      </c>
      <c r="C29" s="114" t="s">
        <v>26</v>
      </c>
      <c r="D29" s="303"/>
      <c r="E29" s="327"/>
      <c r="F29" s="150">
        <f>'逆行列係数'!P32</f>
        <v>0.0070951165463562</v>
      </c>
      <c r="G29" s="150">
        <f>'逆行列係数'!AG32</f>
        <v>0.016021249874861677</v>
      </c>
      <c r="H29" s="291">
        <f t="shared" si="3"/>
        <v>0</v>
      </c>
      <c r="I29" s="291">
        <f t="shared" si="4"/>
        <v>0</v>
      </c>
      <c r="J29" s="292">
        <f t="shared" si="5"/>
        <v>0</v>
      </c>
    </row>
    <row r="30" spans="1:10" ht="11.25">
      <c r="A30" s="179"/>
      <c r="B30" s="15" t="s">
        <v>13</v>
      </c>
      <c r="C30" s="114" t="s">
        <v>27</v>
      </c>
      <c r="D30" s="303"/>
      <c r="E30" s="327"/>
      <c r="F30" s="150">
        <f>'逆行列係数'!P33</f>
        <v>0.002237633651284116</v>
      </c>
      <c r="G30" s="150">
        <f>'逆行列係数'!AG33</f>
        <v>0.005603152908154347</v>
      </c>
      <c r="H30" s="291">
        <f t="shared" si="3"/>
        <v>0</v>
      </c>
      <c r="I30" s="291">
        <f t="shared" si="4"/>
        <v>0</v>
      </c>
      <c r="J30" s="292">
        <f t="shared" si="5"/>
        <v>0</v>
      </c>
    </row>
    <row r="31" spans="1:10" ht="11.25">
      <c r="A31" s="179"/>
      <c r="B31" s="15" t="s">
        <v>14</v>
      </c>
      <c r="C31" s="114" t="s">
        <v>28</v>
      </c>
      <c r="D31" s="303"/>
      <c r="E31" s="327"/>
      <c r="F31" s="150">
        <f>'逆行列係数'!P34</f>
        <v>0.01204814912597252</v>
      </c>
      <c r="G31" s="150">
        <f>'逆行列係数'!AG34</f>
        <v>0.02843229835745133</v>
      </c>
      <c r="H31" s="291">
        <f t="shared" si="3"/>
        <v>0</v>
      </c>
      <c r="I31" s="291">
        <f t="shared" si="4"/>
        <v>0</v>
      </c>
      <c r="J31" s="292">
        <f t="shared" si="5"/>
        <v>0</v>
      </c>
    </row>
    <row r="32" spans="1:10" ht="11.25">
      <c r="A32" s="179"/>
      <c r="B32" s="15" t="s">
        <v>15</v>
      </c>
      <c r="C32" s="114" t="s">
        <v>29</v>
      </c>
      <c r="D32" s="303"/>
      <c r="E32" s="327"/>
      <c r="F32" s="150">
        <f>'逆行列係数'!P35</f>
        <v>0.005612261174766222</v>
      </c>
      <c r="G32" s="150">
        <f>'逆行列係数'!AG35</f>
        <v>0.022125826698716922</v>
      </c>
      <c r="H32" s="291">
        <f t="shared" si="3"/>
        <v>0</v>
      </c>
      <c r="I32" s="291">
        <f t="shared" si="4"/>
        <v>0</v>
      </c>
      <c r="J32" s="292">
        <f t="shared" si="5"/>
        <v>0</v>
      </c>
    </row>
    <row r="33" spans="1:10" ht="11.25">
      <c r="A33" s="179"/>
      <c r="B33" s="15" t="s">
        <v>16</v>
      </c>
      <c r="C33" s="114" t="s">
        <v>30</v>
      </c>
      <c r="D33" s="303"/>
      <c r="E33" s="327"/>
      <c r="F33" s="150">
        <f>'逆行列係数'!P36</f>
        <v>0.0005131328245645248</v>
      </c>
      <c r="G33" s="150">
        <f>'逆行列係数'!AG36</f>
        <v>1.0003872443201287</v>
      </c>
      <c r="H33" s="291">
        <f t="shared" si="3"/>
        <v>0</v>
      </c>
      <c r="I33" s="291">
        <f t="shared" si="4"/>
        <v>0</v>
      </c>
      <c r="J33" s="292">
        <f t="shared" si="5"/>
        <v>0</v>
      </c>
    </row>
    <row r="34" spans="1:10" ht="11.25">
      <c r="A34" s="179"/>
      <c r="B34" s="15" t="s">
        <v>17</v>
      </c>
      <c r="C34" s="114" t="s">
        <v>31</v>
      </c>
      <c r="D34" s="303"/>
      <c r="E34" s="327"/>
      <c r="F34" s="150">
        <f>'逆行列係数'!P37</f>
        <v>0.05683213818891339</v>
      </c>
      <c r="G34" s="150">
        <f>'逆行列係数'!AG37</f>
        <v>0.1172431676649746</v>
      </c>
      <c r="H34" s="291">
        <f t="shared" si="3"/>
        <v>0</v>
      </c>
      <c r="I34" s="291">
        <f t="shared" si="4"/>
        <v>0</v>
      </c>
      <c r="J34" s="292">
        <f t="shared" si="5"/>
        <v>0</v>
      </c>
    </row>
    <row r="35" spans="1:10" ht="11.25">
      <c r="A35" s="179"/>
      <c r="B35" s="57">
        <v>15</v>
      </c>
      <c r="C35" s="116" t="s">
        <v>32</v>
      </c>
      <c r="D35" s="304"/>
      <c r="E35" s="293"/>
      <c r="F35" s="182">
        <f>'逆行列係数'!P38</f>
        <v>0.003043974362177611</v>
      </c>
      <c r="G35" s="182">
        <f>'逆行列係数'!AG38</f>
        <v>0.0022971864709123904</v>
      </c>
      <c r="H35" s="294">
        <f t="shared" si="3"/>
        <v>0</v>
      </c>
      <c r="I35" s="294">
        <f t="shared" si="4"/>
        <v>0</v>
      </c>
      <c r="J35" s="295">
        <f t="shared" si="5"/>
        <v>0</v>
      </c>
    </row>
    <row r="36" spans="1:10" ht="11.25">
      <c r="A36" s="279"/>
      <c r="B36" s="280">
        <v>16</v>
      </c>
      <c r="C36" s="281" t="s">
        <v>33</v>
      </c>
      <c r="D36" s="319">
        <f>SUM(D21:D35)</f>
        <v>0</v>
      </c>
      <c r="E36" s="329">
        <f>SUM(E21:E35)</f>
        <v>0</v>
      </c>
      <c r="F36" s="320">
        <f>'逆行列係数'!P39</f>
        <v>0.23995092734259454</v>
      </c>
      <c r="G36" s="320">
        <f>'逆行列係数'!AG39</f>
        <v>1.435348425946951</v>
      </c>
      <c r="H36" s="321">
        <f>SUM(H21:H35)</f>
        <v>0</v>
      </c>
      <c r="I36" s="321">
        <f>SUM(I21:I35)</f>
        <v>0</v>
      </c>
      <c r="J36" s="322">
        <f>SUM(J21:J35)</f>
        <v>0</v>
      </c>
    </row>
    <row r="37" spans="1:10" ht="11.25">
      <c r="A37" s="274"/>
      <c r="B37" s="275"/>
      <c r="C37" s="276" t="s">
        <v>155</v>
      </c>
      <c r="D37" s="293">
        <f>SUM(D36,D20)</f>
        <v>0</v>
      </c>
      <c r="E37" s="293">
        <f>SUM(E36,E20)</f>
        <v>0</v>
      </c>
      <c r="F37" s="182">
        <f>'逆行列係数'!P41</f>
        <v>1.422060498733986</v>
      </c>
      <c r="G37" s="182">
        <f>'逆行列係数'!AG41</f>
        <v>1.443690237900097</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254</v>
      </c>
      <c r="D1" s="282"/>
      <c r="E1" s="282"/>
    </row>
    <row r="2" spans="2:8" ht="11.25">
      <c r="B2" s="192"/>
      <c r="C2" s="192" t="s">
        <v>31</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238</v>
      </c>
      <c r="E4" s="323" t="s">
        <v>82</v>
      </c>
      <c r="F4" s="308" t="s">
        <v>193</v>
      </c>
      <c r="G4" s="308" t="s">
        <v>239</v>
      </c>
      <c r="H4" s="306" t="s">
        <v>240</v>
      </c>
      <c r="I4" s="309" t="s">
        <v>241</v>
      </c>
      <c r="J4" s="310" t="s">
        <v>242</v>
      </c>
    </row>
    <row r="5" spans="1:10" ht="12" thickTop="1">
      <c r="A5" s="31" t="s">
        <v>46</v>
      </c>
      <c r="B5" s="15" t="s">
        <v>4</v>
      </c>
      <c r="C5" s="114" t="s">
        <v>18</v>
      </c>
      <c r="D5" s="297"/>
      <c r="E5" s="324"/>
      <c r="F5" s="150">
        <f>'逆行列係数'!Q7</f>
        <v>0.0018520061990135548</v>
      </c>
      <c r="G5" s="150">
        <f>'逆行列係数'!AH7</f>
        <v>9.889083467558087E-05</v>
      </c>
      <c r="H5" s="311">
        <f>$D$18*F5</f>
        <v>0</v>
      </c>
      <c r="I5" s="291">
        <f>E$18*G5</f>
        <v>0</v>
      </c>
      <c r="J5" s="292">
        <f aca="true" t="shared" si="0" ref="J5:J19">SUM(H5:I5)</f>
        <v>0</v>
      </c>
    </row>
    <row r="6" spans="1:10" ht="11.25">
      <c r="A6" s="31" t="s">
        <v>48</v>
      </c>
      <c r="B6" s="15" t="s">
        <v>5</v>
      </c>
      <c r="C6" s="114" t="s">
        <v>19</v>
      </c>
      <c r="D6" s="297"/>
      <c r="E6" s="324"/>
      <c r="F6" s="150">
        <f>'逆行列係数'!Q8</f>
        <v>0.00012073901851146178</v>
      </c>
      <c r="G6" s="150">
        <f>'逆行列係数'!AH8</f>
        <v>5.071383275162865E-06</v>
      </c>
      <c r="H6" s="312">
        <f aca="true" t="shared" si="1" ref="H6:H19">(D$9*F6)*($D$18*F6)</f>
        <v>0</v>
      </c>
      <c r="I6" s="291">
        <f aca="true" t="shared" si="2" ref="I6:I19">(E$9*G6)*(E$18*G6)</f>
        <v>0</v>
      </c>
      <c r="J6" s="292">
        <f t="shared" si="0"/>
        <v>0</v>
      </c>
    </row>
    <row r="7" spans="1:10" ht="11.25">
      <c r="A7" s="31" t="s">
        <v>50</v>
      </c>
      <c r="B7" s="15" t="s">
        <v>6</v>
      </c>
      <c r="C7" s="114" t="s">
        <v>20</v>
      </c>
      <c r="D7" s="297"/>
      <c r="E7" s="324"/>
      <c r="F7" s="150">
        <f>'逆行列係数'!Q9</f>
        <v>0.0012116720474778684</v>
      </c>
      <c r="G7" s="150">
        <f>'逆行列係数'!AH9</f>
        <v>3.776857410176658E-05</v>
      </c>
      <c r="H7" s="312">
        <f t="shared" si="1"/>
        <v>0</v>
      </c>
      <c r="I7" s="291">
        <f t="shared" si="2"/>
        <v>0</v>
      </c>
      <c r="J7" s="292">
        <f t="shared" si="0"/>
        <v>0</v>
      </c>
    </row>
    <row r="8" spans="1:10" ht="11.25">
      <c r="A8" s="31" t="s">
        <v>52</v>
      </c>
      <c r="B8" s="15" t="s">
        <v>7</v>
      </c>
      <c r="C8" s="114" t="s">
        <v>21</v>
      </c>
      <c r="D8" s="297"/>
      <c r="E8" s="324"/>
      <c r="F8" s="150">
        <f>'逆行列係数'!Q10</f>
        <v>0.00046780853366939254</v>
      </c>
      <c r="G8" s="150">
        <f>'逆行列係数'!AH10</f>
        <v>4.765219714876845E-05</v>
      </c>
      <c r="H8" s="312">
        <f t="shared" si="1"/>
        <v>0</v>
      </c>
      <c r="I8" s="291">
        <f t="shared" si="2"/>
        <v>0</v>
      </c>
      <c r="J8" s="292">
        <f t="shared" si="0"/>
        <v>0</v>
      </c>
    </row>
    <row r="9" spans="1:10" ht="11.25">
      <c r="A9" s="31"/>
      <c r="B9" s="15" t="s">
        <v>8</v>
      </c>
      <c r="C9" s="114" t="s">
        <v>22</v>
      </c>
      <c r="D9" s="297"/>
      <c r="E9" s="324"/>
      <c r="F9" s="150">
        <f>'逆行列係数'!Q11</f>
        <v>0.045361003578562376</v>
      </c>
      <c r="G9" s="150">
        <f>'逆行列係数'!AH11</f>
        <v>0.009146330183594323</v>
      </c>
      <c r="H9" s="312">
        <f t="shared" si="1"/>
        <v>0</v>
      </c>
      <c r="I9" s="291">
        <f t="shared" si="2"/>
        <v>0</v>
      </c>
      <c r="J9" s="292">
        <f t="shared" si="0"/>
        <v>0</v>
      </c>
    </row>
    <row r="10" spans="1:10" ht="11.25">
      <c r="A10" s="31"/>
      <c r="B10" s="15" t="s">
        <v>9</v>
      </c>
      <c r="C10" s="114" t="s">
        <v>23</v>
      </c>
      <c r="D10" s="297"/>
      <c r="E10" s="324"/>
      <c r="F10" s="150">
        <f>'逆行列係数'!Q12</f>
        <v>0.007997405935374513</v>
      </c>
      <c r="G10" s="150">
        <f>'逆行列係数'!AH12</f>
        <v>7.165876897580984E-05</v>
      </c>
      <c r="H10" s="312">
        <f t="shared" si="1"/>
        <v>0</v>
      </c>
      <c r="I10" s="291">
        <f t="shared" si="2"/>
        <v>0</v>
      </c>
      <c r="J10" s="292">
        <f t="shared" si="0"/>
        <v>0</v>
      </c>
    </row>
    <row r="11" spans="1:10" ht="11.25">
      <c r="A11" s="31"/>
      <c r="B11" s="15" t="s">
        <v>10</v>
      </c>
      <c r="C11" s="114" t="s">
        <v>24</v>
      </c>
      <c r="D11" s="297"/>
      <c r="E11" s="324"/>
      <c r="F11" s="150">
        <f>'逆行列係数'!Q13</f>
        <v>0.030178811662924687</v>
      </c>
      <c r="G11" s="150">
        <f>'逆行列係数'!AH13</f>
        <v>0.0003134222704954065</v>
      </c>
      <c r="H11" s="312">
        <f t="shared" si="1"/>
        <v>0</v>
      </c>
      <c r="I11" s="291">
        <f t="shared" si="2"/>
        <v>0</v>
      </c>
      <c r="J11" s="292">
        <f t="shared" si="0"/>
        <v>0</v>
      </c>
    </row>
    <row r="12" spans="1:10" ht="11.25">
      <c r="A12" s="31"/>
      <c r="B12" s="15" t="s">
        <v>11</v>
      </c>
      <c r="C12" s="114" t="s">
        <v>25</v>
      </c>
      <c r="D12" s="297"/>
      <c r="E12" s="324"/>
      <c r="F12" s="150">
        <f>'逆行列係数'!Q14</f>
        <v>0.01971551277250029</v>
      </c>
      <c r="G12" s="150">
        <f>'逆行列係数'!AH14</f>
        <v>0.0010522509818283972</v>
      </c>
      <c r="H12" s="312">
        <f t="shared" si="1"/>
        <v>0</v>
      </c>
      <c r="I12" s="291">
        <f t="shared" si="2"/>
        <v>0</v>
      </c>
      <c r="J12" s="292">
        <f t="shared" si="0"/>
        <v>0</v>
      </c>
    </row>
    <row r="13" spans="1:10" ht="11.25">
      <c r="A13" s="31"/>
      <c r="B13" s="15" t="s">
        <v>12</v>
      </c>
      <c r="C13" s="114" t="s">
        <v>26</v>
      </c>
      <c r="D13" s="297"/>
      <c r="E13" s="324"/>
      <c r="F13" s="150">
        <f>'逆行列係数'!Q15</f>
        <v>0.030347712228411903</v>
      </c>
      <c r="G13" s="150">
        <f>'逆行列係数'!AH15</f>
        <v>0.00032361751986601585</v>
      </c>
      <c r="H13" s="312">
        <f t="shared" si="1"/>
        <v>0</v>
      </c>
      <c r="I13" s="291">
        <f t="shared" si="2"/>
        <v>0</v>
      </c>
      <c r="J13" s="292">
        <f t="shared" si="0"/>
        <v>0</v>
      </c>
    </row>
    <row r="14" spans="1:10" ht="11.25">
      <c r="A14" s="31"/>
      <c r="B14" s="15" t="s">
        <v>13</v>
      </c>
      <c r="C14" s="114" t="s">
        <v>27</v>
      </c>
      <c r="D14" s="297"/>
      <c r="E14" s="324"/>
      <c r="F14" s="150">
        <f>'逆行列係数'!Q16</f>
        <v>0.01747571583565623</v>
      </c>
      <c r="G14" s="150">
        <f>'逆行列係数'!AH16</f>
        <v>0.00013460910082962384</v>
      </c>
      <c r="H14" s="312">
        <f t="shared" si="1"/>
        <v>0</v>
      </c>
      <c r="I14" s="291">
        <f t="shared" si="2"/>
        <v>0</v>
      </c>
      <c r="J14" s="292">
        <f t="shared" si="0"/>
        <v>0</v>
      </c>
    </row>
    <row r="15" spans="1:10" ht="11.25">
      <c r="A15" s="31"/>
      <c r="B15" s="15" t="s">
        <v>14</v>
      </c>
      <c r="C15" s="114" t="s">
        <v>28</v>
      </c>
      <c r="D15" s="297"/>
      <c r="E15" s="324"/>
      <c r="F15" s="150">
        <f>'逆行列係数'!Q17</f>
        <v>0.011200804364446952</v>
      </c>
      <c r="G15" s="150">
        <f>'逆行列係数'!AH17</f>
        <v>0.0006380863151167538</v>
      </c>
      <c r="H15" s="312">
        <f t="shared" si="1"/>
        <v>0</v>
      </c>
      <c r="I15" s="291">
        <f t="shared" si="2"/>
        <v>0</v>
      </c>
      <c r="J15" s="292">
        <f t="shared" si="0"/>
        <v>0</v>
      </c>
    </row>
    <row r="16" spans="1:10" ht="11.25">
      <c r="A16" s="31"/>
      <c r="B16" s="15" t="s">
        <v>15</v>
      </c>
      <c r="C16" s="114" t="s">
        <v>29</v>
      </c>
      <c r="D16" s="297"/>
      <c r="E16" s="324"/>
      <c r="F16" s="150">
        <f>'逆行列係数'!Q18</f>
        <v>0.015481438268450705</v>
      </c>
      <c r="G16" s="150">
        <f>'逆行列係数'!AH18</f>
        <v>0.00035606993018179377</v>
      </c>
      <c r="H16" s="312">
        <f t="shared" si="1"/>
        <v>0</v>
      </c>
      <c r="I16" s="291">
        <f t="shared" si="2"/>
        <v>0</v>
      </c>
      <c r="J16" s="292">
        <f t="shared" si="0"/>
        <v>0</v>
      </c>
    </row>
    <row r="17" spans="1:10" ht="11.25">
      <c r="A17" s="31"/>
      <c r="B17" s="15" t="s">
        <v>16</v>
      </c>
      <c r="C17" s="114" t="s">
        <v>30</v>
      </c>
      <c r="D17" s="297"/>
      <c r="E17" s="324"/>
      <c r="F17" s="150">
        <f>'逆行列係数'!Q19</f>
        <v>0.00041317610404298193</v>
      </c>
      <c r="G17" s="150">
        <f>'逆行列係数'!AH19</f>
        <v>1.663973151651436E-05</v>
      </c>
      <c r="H17" s="312">
        <f t="shared" si="1"/>
        <v>0</v>
      </c>
      <c r="I17" s="291">
        <f t="shared" si="2"/>
        <v>0</v>
      </c>
      <c r="J17" s="292">
        <f t="shared" si="0"/>
        <v>0</v>
      </c>
    </row>
    <row r="18" spans="1:10" ht="11.25">
      <c r="A18" s="31"/>
      <c r="B18" s="15" t="s">
        <v>17</v>
      </c>
      <c r="C18" s="114" t="s">
        <v>31</v>
      </c>
      <c r="D18" s="297">
        <f>'地域別最終需要'!K20</f>
        <v>0</v>
      </c>
      <c r="E18" s="324">
        <f>'地域別最終需要'!I20</f>
        <v>0</v>
      </c>
      <c r="F18" s="150">
        <f>'逆行列係数'!Q20</f>
        <v>1.065750282454334</v>
      </c>
      <c r="G18" s="150">
        <f>'逆行列係数'!AH20</f>
        <v>0.0011016484218120742</v>
      </c>
      <c r="H18" s="312">
        <f t="shared" si="1"/>
        <v>0</v>
      </c>
      <c r="I18" s="291">
        <f t="shared" si="2"/>
        <v>0</v>
      </c>
      <c r="J18" s="292">
        <f t="shared" si="0"/>
        <v>0</v>
      </c>
    </row>
    <row r="19" spans="1:10" ht="11.25">
      <c r="A19" s="31"/>
      <c r="B19" s="57">
        <v>15</v>
      </c>
      <c r="C19" s="116" t="s">
        <v>32</v>
      </c>
      <c r="D19" s="299"/>
      <c r="E19" s="325"/>
      <c r="F19" s="182">
        <f>'逆行列係数'!Q21</f>
        <v>0.0025852668520151448</v>
      </c>
      <c r="G19" s="182">
        <f>'逆行列係数'!AH21</f>
        <v>0.00010411576539673545</v>
      </c>
      <c r="H19" s="313">
        <f t="shared" si="1"/>
        <v>0</v>
      </c>
      <c r="I19" s="294">
        <f t="shared" si="2"/>
        <v>0</v>
      </c>
      <c r="J19" s="295">
        <f t="shared" si="0"/>
        <v>0</v>
      </c>
    </row>
    <row r="20" spans="1:10" ht="12" thickBot="1">
      <c r="A20" s="277"/>
      <c r="B20" s="66">
        <v>16</v>
      </c>
      <c r="C20" s="278" t="s">
        <v>33</v>
      </c>
      <c r="D20" s="314">
        <f>SUM(D5:D19)</f>
        <v>0</v>
      </c>
      <c r="E20" s="314">
        <f>SUM(E5:E19)</f>
        <v>0</v>
      </c>
      <c r="F20" s="315">
        <f>'逆行列係数'!Q22</f>
        <v>1.250159355855392</v>
      </c>
      <c r="G20" s="315">
        <f>'逆行列係数'!AH22</f>
        <v>0.013447831978814726</v>
      </c>
      <c r="H20" s="316">
        <f>SUM(H5:H19)</f>
        <v>0</v>
      </c>
      <c r="I20" s="317">
        <f>SUM(I5:I19)</f>
        <v>0</v>
      </c>
      <c r="J20" s="318">
        <f>SUM(J5:J19)</f>
        <v>0</v>
      </c>
    </row>
    <row r="21" spans="1:10" ht="12" thickTop="1">
      <c r="A21" s="179" t="s">
        <v>53</v>
      </c>
      <c r="B21" s="15" t="s">
        <v>4</v>
      </c>
      <c r="C21" s="114" t="s">
        <v>18</v>
      </c>
      <c r="D21" s="300"/>
      <c r="E21" s="326"/>
      <c r="F21" s="178">
        <f>'逆行列係数'!Q24</f>
        <v>0.008340683183863351</v>
      </c>
      <c r="G21" s="178">
        <f>'逆行列係数'!AH24</f>
        <v>0.00940901031745959</v>
      </c>
      <c r="H21" s="291">
        <f aca="true" t="shared" si="3" ref="H21:H35">$D$18*F21</f>
        <v>0</v>
      </c>
      <c r="I21" s="301">
        <f aca="true" t="shared" si="4" ref="I21:I35">E$18*G21</f>
        <v>0</v>
      </c>
      <c r="J21" s="302">
        <f aca="true" t="shared" si="5" ref="J21:J35">SUM(H21:I21)</f>
        <v>0</v>
      </c>
    </row>
    <row r="22" spans="1:10" ht="11.25">
      <c r="A22" s="179" t="s">
        <v>54</v>
      </c>
      <c r="B22" s="15" t="s">
        <v>5</v>
      </c>
      <c r="C22" s="114" t="s">
        <v>19</v>
      </c>
      <c r="D22" s="297"/>
      <c r="E22" s="324"/>
      <c r="F22" s="150">
        <f>'逆行列係数'!Q25</f>
        <v>0.0004922618859690169</v>
      </c>
      <c r="G22" s="150">
        <f>'逆行列係数'!AH25</f>
        <v>0.0006124083073065197</v>
      </c>
      <c r="H22" s="291">
        <f t="shared" si="3"/>
        <v>0</v>
      </c>
      <c r="I22" s="291">
        <f t="shared" si="4"/>
        <v>0</v>
      </c>
      <c r="J22" s="292">
        <f t="shared" si="5"/>
        <v>0</v>
      </c>
    </row>
    <row r="23" spans="1:10" ht="11.25">
      <c r="A23" s="179" t="s">
        <v>55</v>
      </c>
      <c r="B23" s="15" t="s">
        <v>6</v>
      </c>
      <c r="C23" s="114" t="s">
        <v>20</v>
      </c>
      <c r="D23" s="303"/>
      <c r="E23" s="327"/>
      <c r="F23" s="150">
        <f>'逆行列係数'!Q26</f>
        <v>0.001363541919217358</v>
      </c>
      <c r="G23" s="150">
        <f>'逆行列係数'!AH26</f>
        <v>0.002439468693321213</v>
      </c>
      <c r="H23" s="291">
        <f t="shared" si="3"/>
        <v>0</v>
      </c>
      <c r="I23" s="291">
        <f t="shared" si="4"/>
        <v>0</v>
      </c>
      <c r="J23" s="292">
        <f t="shared" si="5"/>
        <v>0</v>
      </c>
    </row>
    <row r="24" spans="1:10" ht="11.25">
      <c r="A24" s="179" t="s">
        <v>56</v>
      </c>
      <c r="B24" s="15" t="s">
        <v>7</v>
      </c>
      <c r="C24" s="114" t="s">
        <v>21</v>
      </c>
      <c r="D24" s="303"/>
      <c r="E24" s="327"/>
      <c r="F24" s="150">
        <f>'逆行列係数'!Q27</f>
        <v>0.0009712386840857475</v>
      </c>
      <c r="G24" s="150">
        <f>'逆行列係数'!AH27</f>
        <v>0.0010839589103884594</v>
      </c>
      <c r="H24" s="291">
        <f t="shared" si="3"/>
        <v>0</v>
      </c>
      <c r="I24" s="291">
        <f t="shared" si="4"/>
        <v>0</v>
      </c>
      <c r="J24" s="292">
        <f t="shared" si="5"/>
        <v>0</v>
      </c>
    </row>
    <row r="25" spans="1:10" ht="11.25">
      <c r="A25" s="179" t="s">
        <v>52</v>
      </c>
      <c r="B25" s="15" t="s">
        <v>8</v>
      </c>
      <c r="C25" s="114" t="s">
        <v>22</v>
      </c>
      <c r="E25" s="327"/>
      <c r="F25" s="150">
        <f>'逆行列係数'!Q28</f>
        <v>0.18493138538684264</v>
      </c>
      <c r="G25" s="150">
        <f>'逆行列係数'!AH28</f>
        <v>0.2176770194765923</v>
      </c>
      <c r="H25" s="291">
        <f t="shared" si="3"/>
        <v>0</v>
      </c>
      <c r="I25" s="291">
        <f t="shared" si="4"/>
        <v>0</v>
      </c>
      <c r="J25" s="292">
        <f t="shared" si="5"/>
        <v>0</v>
      </c>
    </row>
    <row r="26" spans="1:10" ht="11.25">
      <c r="A26" s="179"/>
      <c r="B26" s="15" t="s">
        <v>9</v>
      </c>
      <c r="C26" s="114" t="s">
        <v>23</v>
      </c>
      <c r="D26" s="303"/>
      <c r="E26" s="327"/>
      <c r="F26" s="150">
        <f>'逆行列係数'!Q29</f>
        <v>0.002450407898162575</v>
      </c>
      <c r="G26" s="150">
        <f>'逆行列係数'!AH29</f>
        <v>0.011925544874272685</v>
      </c>
      <c r="H26" s="291">
        <f t="shared" si="3"/>
        <v>0</v>
      </c>
      <c r="I26" s="291">
        <f t="shared" si="4"/>
        <v>0</v>
      </c>
      <c r="J26" s="292">
        <f t="shared" si="5"/>
        <v>0</v>
      </c>
    </row>
    <row r="27" spans="1:10" ht="11.25">
      <c r="A27" s="179"/>
      <c r="B27" s="15" t="s">
        <v>10</v>
      </c>
      <c r="C27" s="114" t="s">
        <v>24</v>
      </c>
      <c r="D27" s="303"/>
      <c r="E27" s="327"/>
      <c r="F27" s="150">
        <f>'逆行列係数'!Q30</f>
        <v>0.011261268286157654</v>
      </c>
      <c r="G27" s="150">
        <f>'逆行列係数'!AH30</f>
        <v>0.03757911800662114</v>
      </c>
      <c r="H27" s="291">
        <f t="shared" si="3"/>
        <v>0</v>
      </c>
      <c r="I27" s="291">
        <f t="shared" si="4"/>
        <v>0</v>
      </c>
      <c r="J27" s="292">
        <f t="shared" si="5"/>
        <v>0</v>
      </c>
    </row>
    <row r="28" spans="1:10" ht="11.25">
      <c r="A28" s="179"/>
      <c r="B28" s="15" t="s">
        <v>11</v>
      </c>
      <c r="C28" s="114" t="s">
        <v>25</v>
      </c>
      <c r="D28" s="303"/>
      <c r="E28" s="327"/>
      <c r="F28" s="150">
        <f>'逆行列係数'!Q31</f>
        <v>0.0443042858415747</v>
      </c>
      <c r="G28" s="150">
        <f>'逆行列係数'!AH31</f>
        <v>0.059016343171121526</v>
      </c>
      <c r="H28" s="291">
        <f t="shared" si="3"/>
        <v>0</v>
      </c>
      <c r="I28" s="291">
        <f t="shared" si="4"/>
        <v>0</v>
      </c>
      <c r="J28" s="292">
        <f t="shared" si="5"/>
        <v>0</v>
      </c>
    </row>
    <row r="29" spans="1:10" ht="11.25">
      <c r="A29" s="179"/>
      <c r="B29" s="15" t="s">
        <v>12</v>
      </c>
      <c r="C29" s="114" t="s">
        <v>26</v>
      </c>
      <c r="D29" s="303"/>
      <c r="E29" s="327"/>
      <c r="F29" s="150">
        <f>'逆行列係数'!Q32</f>
        <v>0.010956586600614122</v>
      </c>
      <c r="G29" s="150">
        <f>'逆行列係数'!AH32</f>
        <v>0.04653614100722867</v>
      </c>
      <c r="H29" s="291">
        <f t="shared" si="3"/>
        <v>0</v>
      </c>
      <c r="I29" s="291">
        <f t="shared" si="4"/>
        <v>0</v>
      </c>
      <c r="J29" s="292">
        <f t="shared" si="5"/>
        <v>0</v>
      </c>
    </row>
    <row r="30" spans="1:10" ht="11.25">
      <c r="A30" s="179"/>
      <c r="B30" s="15" t="s">
        <v>13</v>
      </c>
      <c r="C30" s="114" t="s">
        <v>27</v>
      </c>
      <c r="D30" s="303"/>
      <c r="E30" s="327"/>
      <c r="F30" s="150">
        <f>'逆行列係数'!Q33</f>
        <v>0.003544446455805251</v>
      </c>
      <c r="G30" s="150">
        <f>'逆行列係数'!AH33</f>
        <v>0.018445363083153286</v>
      </c>
      <c r="H30" s="291">
        <f t="shared" si="3"/>
        <v>0</v>
      </c>
      <c r="I30" s="291">
        <f t="shared" si="4"/>
        <v>0</v>
      </c>
      <c r="J30" s="292">
        <f t="shared" si="5"/>
        <v>0</v>
      </c>
    </row>
    <row r="31" spans="1:10" ht="11.25">
      <c r="A31" s="179"/>
      <c r="B31" s="15" t="s">
        <v>14</v>
      </c>
      <c r="C31" s="114" t="s">
        <v>28</v>
      </c>
      <c r="D31" s="303"/>
      <c r="E31" s="327"/>
      <c r="F31" s="150">
        <f>'逆行列係数'!Q34</f>
        <v>0.012588511869776048</v>
      </c>
      <c r="G31" s="150">
        <f>'逆行列係数'!AH34</f>
        <v>0.02305383944496078</v>
      </c>
      <c r="H31" s="291">
        <f t="shared" si="3"/>
        <v>0</v>
      </c>
      <c r="I31" s="291">
        <f t="shared" si="4"/>
        <v>0</v>
      </c>
      <c r="J31" s="292">
        <f t="shared" si="5"/>
        <v>0</v>
      </c>
    </row>
    <row r="32" spans="1:10" ht="11.25">
      <c r="A32" s="179"/>
      <c r="B32" s="15" t="s">
        <v>15</v>
      </c>
      <c r="C32" s="114" t="s">
        <v>29</v>
      </c>
      <c r="D32" s="303"/>
      <c r="E32" s="327"/>
      <c r="F32" s="150">
        <f>'逆行列係数'!Q35</f>
        <v>0.0070257275897963965</v>
      </c>
      <c r="G32" s="150">
        <f>'逆行列係数'!AH35</f>
        <v>0.033400305284955946</v>
      </c>
      <c r="H32" s="291">
        <f t="shared" si="3"/>
        <v>0</v>
      </c>
      <c r="I32" s="291">
        <f t="shared" si="4"/>
        <v>0</v>
      </c>
      <c r="J32" s="292">
        <f t="shared" si="5"/>
        <v>0</v>
      </c>
    </row>
    <row r="33" spans="1:10" ht="11.25">
      <c r="A33" s="179"/>
      <c r="B33" s="15" t="s">
        <v>16</v>
      </c>
      <c r="C33" s="114" t="s">
        <v>30</v>
      </c>
      <c r="D33" s="303"/>
      <c r="E33" s="327"/>
      <c r="F33" s="150">
        <f>'逆行列係数'!Q36</f>
        <v>0.0005720761915751102</v>
      </c>
      <c r="G33" s="150">
        <f>'逆行列係数'!AH36</f>
        <v>0.0009952553997560317</v>
      </c>
      <c r="H33" s="291">
        <f t="shared" si="3"/>
        <v>0</v>
      </c>
      <c r="I33" s="291">
        <f t="shared" si="4"/>
        <v>0</v>
      </c>
      <c r="J33" s="292">
        <f t="shared" si="5"/>
        <v>0</v>
      </c>
    </row>
    <row r="34" spans="1:10" ht="11.25">
      <c r="A34" s="179"/>
      <c r="B34" s="15" t="s">
        <v>17</v>
      </c>
      <c r="C34" s="114" t="s">
        <v>31</v>
      </c>
      <c r="D34" s="303"/>
      <c r="E34" s="327"/>
      <c r="F34" s="150">
        <f>'逆行列係数'!Q37</f>
        <v>0.06264556879169841</v>
      </c>
      <c r="G34" s="150">
        <f>'逆行列係数'!AH37</f>
        <v>1.1427451210823447</v>
      </c>
      <c r="H34" s="291">
        <f t="shared" si="3"/>
        <v>0</v>
      </c>
      <c r="I34" s="291">
        <f t="shared" si="4"/>
        <v>0</v>
      </c>
      <c r="J34" s="292">
        <f t="shared" si="5"/>
        <v>0</v>
      </c>
    </row>
    <row r="35" spans="1:10" ht="11.25">
      <c r="A35" s="179"/>
      <c r="B35" s="57">
        <v>15</v>
      </c>
      <c r="C35" s="116" t="s">
        <v>32</v>
      </c>
      <c r="D35" s="304"/>
      <c r="E35" s="293"/>
      <c r="F35" s="182">
        <f>'逆行列係数'!Q38</f>
        <v>0.0033936345074877775</v>
      </c>
      <c r="G35" s="182">
        <f>'逆行列係数'!AH38</f>
        <v>0.005903991667746519</v>
      </c>
      <c r="H35" s="294">
        <f t="shared" si="3"/>
        <v>0</v>
      </c>
      <c r="I35" s="294">
        <f t="shared" si="4"/>
        <v>0</v>
      </c>
      <c r="J35" s="295">
        <f t="shared" si="5"/>
        <v>0</v>
      </c>
    </row>
    <row r="36" spans="1:10" ht="11.25">
      <c r="A36" s="279"/>
      <c r="B36" s="280">
        <v>16</v>
      </c>
      <c r="C36" s="281" t="s">
        <v>33</v>
      </c>
      <c r="D36" s="319">
        <f>SUM(D21:D35)</f>
        <v>0</v>
      </c>
      <c r="E36" s="329">
        <f>SUM(E21:E35)</f>
        <v>0</v>
      </c>
      <c r="F36" s="320">
        <f>'逆行列係数'!Q39</f>
        <v>0.3548416250926262</v>
      </c>
      <c r="G36" s="320">
        <f>'逆行列係数'!AH39</f>
        <v>1.6108228887272296</v>
      </c>
      <c r="H36" s="321">
        <f>SUM(H21:H35)</f>
        <v>0</v>
      </c>
      <c r="I36" s="321">
        <f>SUM(I21:I35)</f>
        <v>0</v>
      </c>
      <c r="J36" s="322">
        <f>SUM(J21:J35)</f>
        <v>0</v>
      </c>
    </row>
    <row r="37" spans="1:10" ht="11.25">
      <c r="A37" s="274"/>
      <c r="B37" s="275"/>
      <c r="C37" s="276" t="s">
        <v>155</v>
      </c>
      <c r="D37" s="293">
        <f>SUM(D36,D20)</f>
        <v>0</v>
      </c>
      <c r="E37" s="293">
        <f>SUM(E36,E20)</f>
        <v>0</v>
      </c>
      <c r="F37" s="182">
        <f>'逆行列係数'!Q41</f>
        <v>1.6050009809480181</v>
      </c>
      <c r="G37" s="182">
        <f>'逆行列係数'!AH41</f>
        <v>1.6242707207060443</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BA47"/>
  <sheetViews>
    <sheetView workbookViewId="0" topLeftCell="A1">
      <pane xSplit="4" ySplit="6" topLeftCell="E7" activePane="bottomRight" state="frozen"/>
      <selection pane="topLeft" activeCell="I40" sqref="I40"/>
      <selection pane="topRight" activeCell="I40" sqref="I40"/>
      <selection pane="bottomLeft" activeCell="I40" sqref="I40"/>
      <selection pane="bottomRight" activeCell="A2" sqref="A2"/>
    </sheetView>
  </sheetViews>
  <sheetFormatPr defaultColWidth="9.33203125" defaultRowHeight="11.25"/>
  <cols>
    <col min="1" max="3" width="4" style="1" bestFit="1" customWidth="1"/>
    <col min="4" max="4" width="21.33203125" style="2" bestFit="1" customWidth="1"/>
    <col min="5" max="8" width="9.33203125" style="3" customWidth="1"/>
    <col min="9" max="9" width="10.66015625" style="3" customWidth="1"/>
    <col min="10" max="19" width="9.33203125" style="3" customWidth="1"/>
    <col min="20" max="20" width="11.83203125" style="3" customWidth="1"/>
    <col min="21" max="21" width="12" style="3" customWidth="1"/>
    <col min="22" max="24" width="9.66015625" style="3" customWidth="1"/>
    <col min="25" max="25" width="11.83203125" style="3" customWidth="1"/>
    <col min="26" max="26" width="10.66015625" style="3" customWidth="1"/>
    <col min="27" max="27" width="11.83203125" style="3" customWidth="1"/>
    <col min="28" max="28" width="10.66015625" style="3" customWidth="1"/>
    <col min="29" max="29" width="11" style="3" customWidth="1"/>
    <col min="30" max="31" width="10.66015625" style="3" customWidth="1"/>
    <col min="32" max="32" width="11" style="3" customWidth="1"/>
    <col min="33" max="33" width="10.66015625" style="3" customWidth="1"/>
    <col min="34" max="34" width="11.83203125" style="3" customWidth="1"/>
    <col min="35" max="35" width="10" style="3" customWidth="1"/>
    <col min="36" max="37" width="11.83203125" style="3" customWidth="1"/>
    <col min="38" max="38" width="9.33203125" style="3" customWidth="1"/>
    <col min="39" max="39" width="10.66015625" style="3" customWidth="1"/>
    <col min="40" max="42" width="9.33203125" style="3" customWidth="1"/>
    <col min="43" max="43" width="10.66015625" style="3" customWidth="1"/>
    <col min="44" max="44" width="12" style="3" customWidth="1"/>
    <col min="45" max="45" width="11.83203125" style="3" customWidth="1"/>
    <col min="46" max="46" width="13.33203125" style="3" customWidth="1"/>
    <col min="47" max="48" width="11.83203125" style="3" customWidth="1"/>
    <col min="49" max="49" width="13.33203125" style="2" customWidth="1"/>
    <col min="50" max="50" width="13.33203125" style="2" bestFit="1" customWidth="1"/>
    <col min="51" max="52" width="10.66015625" style="2" customWidth="1"/>
    <col min="53" max="53" width="11.83203125" style="2" customWidth="1"/>
    <col min="54" max="54" width="4.5" style="2" customWidth="1"/>
    <col min="55" max="16384" width="9.33203125" style="2" customWidth="1"/>
  </cols>
  <sheetData>
    <row r="2" ht="12" thickBot="1">
      <c r="A2" s="91" t="s">
        <v>103</v>
      </c>
    </row>
    <row r="3" spans="1:53" ht="12" thickBot="1">
      <c r="A3" s="4"/>
      <c r="B3" s="5"/>
      <c r="C3" s="5"/>
      <c r="D3" s="6"/>
      <c r="E3" s="7" t="s">
        <v>0</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c r="AL3" s="9" t="s">
        <v>1</v>
      </c>
      <c r="AM3" s="10"/>
      <c r="AN3" s="10"/>
      <c r="AO3" s="10"/>
      <c r="AP3" s="10"/>
      <c r="AQ3" s="10"/>
      <c r="AR3" s="10"/>
      <c r="AS3" s="10"/>
      <c r="AT3" s="10"/>
      <c r="AU3" s="10"/>
      <c r="AV3" s="10"/>
      <c r="AW3" s="10"/>
      <c r="AX3" s="11"/>
      <c r="AY3" s="12"/>
      <c r="AZ3" s="12"/>
      <c r="BA3" s="13"/>
    </row>
    <row r="4" spans="1:53" ht="11.25">
      <c r="A4" s="14"/>
      <c r="B4" s="15"/>
      <c r="C4" s="15"/>
      <c r="D4" s="16"/>
      <c r="E4" s="17" t="s">
        <v>2</v>
      </c>
      <c r="F4" s="17"/>
      <c r="G4" s="17"/>
      <c r="H4" s="17"/>
      <c r="I4" s="17"/>
      <c r="J4" s="17"/>
      <c r="K4" s="17"/>
      <c r="L4" s="17"/>
      <c r="M4" s="17"/>
      <c r="N4" s="17"/>
      <c r="O4" s="17"/>
      <c r="P4" s="17"/>
      <c r="Q4" s="17"/>
      <c r="R4" s="17"/>
      <c r="S4" s="17"/>
      <c r="T4" s="18"/>
      <c r="U4" s="19" t="s">
        <v>3</v>
      </c>
      <c r="V4" s="19"/>
      <c r="W4" s="19"/>
      <c r="X4" s="19"/>
      <c r="Y4" s="19"/>
      <c r="Z4" s="19"/>
      <c r="AA4" s="19"/>
      <c r="AB4" s="19"/>
      <c r="AC4" s="19"/>
      <c r="AD4" s="19"/>
      <c r="AE4" s="19"/>
      <c r="AF4" s="19"/>
      <c r="AG4" s="19"/>
      <c r="AH4" s="19"/>
      <c r="AI4" s="19"/>
      <c r="AJ4" s="20"/>
      <c r="AK4" s="21"/>
      <c r="AL4" s="22" t="s">
        <v>2</v>
      </c>
      <c r="AM4" s="23"/>
      <c r="AN4" s="23"/>
      <c r="AO4" s="23"/>
      <c r="AP4" s="23"/>
      <c r="AQ4" s="24"/>
      <c r="AR4" s="25" t="s">
        <v>3</v>
      </c>
      <c r="AS4" s="25"/>
      <c r="AT4" s="25"/>
      <c r="AU4" s="25"/>
      <c r="AV4" s="25"/>
      <c r="AW4" s="20"/>
      <c r="AX4" s="26"/>
      <c r="AY4" s="27"/>
      <c r="AZ4" s="27"/>
      <c r="BA4" s="28"/>
    </row>
    <row r="5" spans="1:53" s="1" customFormat="1" ht="11.25">
      <c r="A5" s="14"/>
      <c r="B5" s="15"/>
      <c r="C5" s="15"/>
      <c r="D5" s="29"/>
      <c r="E5" s="30" t="s">
        <v>4</v>
      </c>
      <c r="F5" s="30" t="s">
        <v>5</v>
      </c>
      <c r="G5" s="30" t="s">
        <v>6</v>
      </c>
      <c r="H5" s="30" t="s">
        <v>7</v>
      </c>
      <c r="I5" s="30" t="s">
        <v>8</v>
      </c>
      <c r="J5" s="30" t="s">
        <v>9</v>
      </c>
      <c r="K5" s="30" t="s">
        <v>10</v>
      </c>
      <c r="L5" s="30" t="s">
        <v>11</v>
      </c>
      <c r="M5" s="30" t="s">
        <v>12</v>
      </c>
      <c r="N5" s="30" t="s">
        <v>13</v>
      </c>
      <c r="O5" s="30" t="s">
        <v>14</v>
      </c>
      <c r="P5" s="30" t="s">
        <v>15</v>
      </c>
      <c r="Q5" s="30" t="s">
        <v>16</v>
      </c>
      <c r="R5" s="30" t="s">
        <v>17</v>
      </c>
      <c r="S5" s="30">
        <v>15</v>
      </c>
      <c r="T5" s="31">
        <v>16</v>
      </c>
      <c r="U5" s="30" t="s">
        <v>4</v>
      </c>
      <c r="V5" s="30" t="s">
        <v>5</v>
      </c>
      <c r="W5" s="30" t="s">
        <v>6</v>
      </c>
      <c r="X5" s="30" t="s">
        <v>7</v>
      </c>
      <c r="Y5" s="30" t="s">
        <v>8</v>
      </c>
      <c r="Z5" s="30" t="s">
        <v>9</v>
      </c>
      <c r="AA5" s="30" t="s">
        <v>10</v>
      </c>
      <c r="AB5" s="30" t="s">
        <v>11</v>
      </c>
      <c r="AC5" s="30" t="s">
        <v>12</v>
      </c>
      <c r="AD5" s="30" t="s">
        <v>13</v>
      </c>
      <c r="AE5" s="30" t="s">
        <v>14</v>
      </c>
      <c r="AF5" s="30" t="s">
        <v>15</v>
      </c>
      <c r="AG5" s="30" t="s">
        <v>16</v>
      </c>
      <c r="AH5" s="30" t="s">
        <v>17</v>
      </c>
      <c r="AI5" s="30">
        <v>15</v>
      </c>
      <c r="AJ5" s="32">
        <v>16</v>
      </c>
      <c r="AK5" s="33"/>
      <c r="AL5" s="30">
        <v>17</v>
      </c>
      <c r="AM5" s="30">
        <v>18</v>
      </c>
      <c r="AN5" s="30">
        <v>19</v>
      </c>
      <c r="AO5" s="30">
        <v>20</v>
      </c>
      <c r="AP5" s="30">
        <v>21</v>
      </c>
      <c r="AQ5" s="31"/>
      <c r="AR5" s="30">
        <v>17</v>
      </c>
      <c r="AS5" s="30">
        <v>18</v>
      </c>
      <c r="AT5" s="30">
        <v>19</v>
      </c>
      <c r="AU5" s="30">
        <v>20</v>
      </c>
      <c r="AV5" s="30">
        <v>21</v>
      </c>
      <c r="AW5" s="34"/>
      <c r="AX5" s="35"/>
      <c r="AY5" s="36"/>
      <c r="AZ5" s="36"/>
      <c r="BA5" s="37"/>
    </row>
    <row r="6" spans="1:53" s="49" customFormat="1" ht="34.5" thickBot="1">
      <c r="A6" s="38"/>
      <c r="B6" s="39"/>
      <c r="C6" s="39"/>
      <c r="D6" s="40"/>
      <c r="E6" s="41" t="s">
        <v>18</v>
      </c>
      <c r="F6" s="41" t="s">
        <v>19</v>
      </c>
      <c r="G6" s="41" t="s">
        <v>20</v>
      </c>
      <c r="H6" s="41" t="s">
        <v>21</v>
      </c>
      <c r="I6" s="41" t="s">
        <v>22</v>
      </c>
      <c r="J6" s="41" t="s">
        <v>23</v>
      </c>
      <c r="K6" s="41" t="s">
        <v>24</v>
      </c>
      <c r="L6" s="41" t="s">
        <v>25</v>
      </c>
      <c r="M6" s="41" t="s">
        <v>26</v>
      </c>
      <c r="N6" s="41" t="s">
        <v>27</v>
      </c>
      <c r="O6" s="41" t="s">
        <v>28</v>
      </c>
      <c r="P6" s="41" t="s">
        <v>29</v>
      </c>
      <c r="Q6" s="41" t="s">
        <v>30</v>
      </c>
      <c r="R6" s="41" t="s">
        <v>31</v>
      </c>
      <c r="S6" s="41" t="s">
        <v>32</v>
      </c>
      <c r="T6" s="391" t="s">
        <v>275</v>
      </c>
      <c r="U6" s="41" t="s">
        <v>18</v>
      </c>
      <c r="V6" s="41" t="s">
        <v>19</v>
      </c>
      <c r="W6" s="41" t="s">
        <v>20</v>
      </c>
      <c r="X6" s="41" t="s">
        <v>21</v>
      </c>
      <c r="Y6" s="41" t="s">
        <v>22</v>
      </c>
      <c r="Z6" s="41" t="s">
        <v>23</v>
      </c>
      <c r="AA6" s="41" t="s">
        <v>24</v>
      </c>
      <c r="AB6" s="41" t="s">
        <v>25</v>
      </c>
      <c r="AC6" s="41" t="s">
        <v>26</v>
      </c>
      <c r="AD6" s="41" t="s">
        <v>27</v>
      </c>
      <c r="AE6" s="41" t="s">
        <v>28</v>
      </c>
      <c r="AF6" s="41" t="s">
        <v>29</v>
      </c>
      <c r="AG6" s="41" t="s">
        <v>30</v>
      </c>
      <c r="AH6" s="41" t="s">
        <v>31</v>
      </c>
      <c r="AI6" s="41" t="s">
        <v>32</v>
      </c>
      <c r="AJ6" s="43" t="s">
        <v>274</v>
      </c>
      <c r="AK6" s="44" t="s">
        <v>34</v>
      </c>
      <c r="AL6" s="41" t="s">
        <v>35</v>
      </c>
      <c r="AM6" s="41" t="s">
        <v>36</v>
      </c>
      <c r="AN6" s="41" t="s">
        <v>37</v>
      </c>
      <c r="AO6" s="41" t="s">
        <v>38</v>
      </c>
      <c r="AP6" s="41" t="s">
        <v>39</v>
      </c>
      <c r="AQ6" s="42" t="s">
        <v>40</v>
      </c>
      <c r="AR6" s="41" t="s">
        <v>35</v>
      </c>
      <c r="AS6" s="41" t="s">
        <v>36</v>
      </c>
      <c r="AT6" s="41" t="s">
        <v>37</v>
      </c>
      <c r="AU6" s="41" t="s">
        <v>38</v>
      </c>
      <c r="AV6" s="41" t="s">
        <v>39</v>
      </c>
      <c r="AW6" s="45" t="s">
        <v>40</v>
      </c>
      <c r="AX6" s="46" t="s">
        <v>41</v>
      </c>
      <c r="AY6" s="47" t="s">
        <v>42</v>
      </c>
      <c r="AZ6" s="47" t="s">
        <v>43</v>
      </c>
      <c r="BA6" s="48" t="s">
        <v>44</v>
      </c>
    </row>
    <row r="7" spans="1:53" ht="11.25">
      <c r="A7" s="33" t="s">
        <v>45</v>
      </c>
      <c r="B7" s="50" t="s">
        <v>46</v>
      </c>
      <c r="C7" s="15" t="s">
        <v>4</v>
      </c>
      <c r="D7" s="16" t="s">
        <v>18</v>
      </c>
      <c r="E7" s="51">
        <v>10670</v>
      </c>
      <c r="F7" s="51">
        <v>25</v>
      </c>
      <c r="G7" s="51">
        <v>0</v>
      </c>
      <c r="H7" s="51">
        <v>0</v>
      </c>
      <c r="I7" s="51">
        <v>152276</v>
      </c>
      <c r="J7" s="51">
        <v>3101</v>
      </c>
      <c r="K7" s="51">
        <v>0</v>
      </c>
      <c r="L7" s="51">
        <v>163</v>
      </c>
      <c r="M7" s="51">
        <v>0</v>
      </c>
      <c r="N7" s="51">
        <v>1</v>
      </c>
      <c r="O7" s="51">
        <v>23</v>
      </c>
      <c r="P7" s="51">
        <v>0</v>
      </c>
      <c r="Q7" s="51">
        <v>19</v>
      </c>
      <c r="R7" s="51">
        <v>17512</v>
      </c>
      <c r="S7" s="51">
        <v>0</v>
      </c>
      <c r="T7" s="52">
        <v>183790</v>
      </c>
      <c r="U7" s="51">
        <v>4167</v>
      </c>
      <c r="V7" s="51">
        <v>13</v>
      </c>
      <c r="W7" s="51">
        <v>0</v>
      </c>
      <c r="X7" s="51">
        <v>0</v>
      </c>
      <c r="Y7" s="51">
        <v>20522</v>
      </c>
      <c r="Z7" s="51">
        <v>445</v>
      </c>
      <c r="AA7" s="51">
        <v>0</v>
      </c>
      <c r="AB7" s="51">
        <v>29</v>
      </c>
      <c r="AC7" s="51">
        <v>0</v>
      </c>
      <c r="AD7" s="51">
        <v>0</v>
      </c>
      <c r="AE7" s="51">
        <v>6</v>
      </c>
      <c r="AF7" s="51">
        <v>0</v>
      </c>
      <c r="AG7" s="51">
        <v>5</v>
      </c>
      <c r="AH7" s="51">
        <v>3007</v>
      </c>
      <c r="AI7" s="51">
        <v>0</v>
      </c>
      <c r="AJ7" s="53">
        <v>28194</v>
      </c>
      <c r="AK7" s="54">
        <v>211984</v>
      </c>
      <c r="AL7" s="51">
        <v>413</v>
      </c>
      <c r="AM7" s="51">
        <v>58541</v>
      </c>
      <c r="AN7" s="51">
        <v>0</v>
      </c>
      <c r="AO7" s="51">
        <v>778</v>
      </c>
      <c r="AP7" s="51">
        <v>657</v>
      </c>
      <c r="AQ7" s="52">
        <v>60389</v>
      </c>
      <c r="AR7" s="51">
        <v>218</v>
      </c>
      <c r="AS7" s="51">
        <v>10603</v>
      </c>
      <c r="AT7" s="51">
        <v>0</v>
      </c>
      <c r="AU7" s="51">
        <v>643</v>
      </c>
      <c r="AV7" s="51">
        <v>188</v>
      </c>
      <c r="AW7" s="55">
        <v>11652</v>
      </c>
      <c r="AX7" s="54">
        <v>72041</v>
      </c>
      <c r="AY7" s="54">
        <v>111</v>
      </c>
      <c r="AZ7" s="54">
        <v>-96205</v>
      </c>
      <c r="BA7" s="56">
        <v>187931</v>
      </c>
    </row>
    <row r="8" spans="1:53" ht="11.25">
      <c r="A8" s="33" t="s">
        <v>47</v>
      </c>
      <c r="B8" s="50" t="s">
        <v>48</v>
      </c>
      <c r="C8" s="15" t="s">
        <v>5</v>
      </c>
      <c r="D8" s="16" t="s">
        <v>19</v>
      </c>
      <c r="E8" s="51">
        <v>21</v>
      </c>
      <c r="F8" s="51">
        <v>1221</v>
      </c>
      <c r="G8" s="51">
        <v>29</v>
      </c>
      <c r="H8" s="51">
        <v>3</v>
      </c>
      <c r="I8" s="51">
        <v>8703</v>
      </c>
      <c r="J8" s="51">
        <v>293</v>
      </c>
      <c r="K8" s="51">
        <v>0</v>
      </c>
      <c r="L8" s="51">
        <v>0</v>
      </c>
      <c r="M8" s="51">
        <v>0</v>
      </c>
      <c r="N8" s="51">
        <v>0</v>
      </c>
      <c r="O8" s="51">
        <v>0</v>
      </c>
      <c r="P8" s="51">
        <v>0</v>
      </c>
      <c r="Q8" s="51">
        <v>2</v>
      </c>
      <c r="R8" s="51">
        <v>964</v>
      </c>
      <c r="S8" s="51">
        <v>0</v>
      </c>
      <c r="T8" s="52">
        <v>11236</v>
      </c>
      <c r="U8" s="51">
        <v>2</v>
      </c>
      <c r="V8" s="51">
        <v>205</v>
      </c>
      <c r="W8" s="51">
        <v>1</v>
      </c>
      <c r="X8" s="51">
        <v>1</v>
      </c>
      <c r="Y8" s="51">
        <v>677</v>
      </c>
      <c r="Z8" s="51">
        <v>13</v>
      </c>
      <c r="AA8" s="51">
        <v>0</v>
      </c>
      <c r="AB8" s="51">
        <v>0</v>
      </c>
      <c r="AC8" s="51">
        <v>0</v>
      </c>
      <c r="AD8" s="51">
        <v>0</v>
      </c>
      <c r="AE8" s="51">
        <v>0</v>
      </c>
      <c r="AF8" s="51">
        <v>0</v>
      </c>
      <c r="AG8" s="51">
        <v>0</v>
      </c>
      <c r="AH8" s="51">
        <v>41</v>
      </c>
      <c r="AI8" s="51">
        <v>0</v>
      </c>
      <c r="AJ8" s="53">
        <v>940</v>
      </c>
      <c r="AK8" s="54">
        <v>12176</v>
      </c>
      <c r="AL8" s="51">
        <v>16</v>
      </c>
      <c r="AM8" s="51">
        <v>4819</v>
      </c>
      <c r="AN8" s="51">
        <v>0</v>
      </c>
      <c r="AO8" s="51">
        <v>0</v>
      </c>
      <c r="AP8" s="51">
        <v>8325</v>
      </c>
      <c r="AQ8" s="52">
        <v>13160</v>
      </c>
      <c r="AR8" s="51">
        <v>4</v>
      </c>
      <c r="AS8" s="51">
        <v>195</v>
      </c>
      <c r="AT8" s="51">
        <v>0</v>
      </c>
      <c r="AU8" s="51">
        <v>0</v>
      </c>
      <c r="AV8" s="51">
        <v>724</v>
      </c>
      <c r="AW8" s="55">
        <v>923</v>
      </c>
      <c r="AX8" s="54">
        <v>14083</v>
      </c>
      <c r="AY8" s="54">
        <v>11</v>
      </c>
      <c r="AZ8" s="54">
        <v>-7214</v>
      </c>
      <c r="BA8" s="56">
        <v>19056</v>
      </c>
    </row>
    <row r="9" spans="1:53" ht="11.25">
      <c r="A9" s="33" t="s">
        <v>49</v>
      </c>
      <c r="B9" s="50" t="s">
        <v>50</v>
      </c>
      <c r="C9" s="15" t="s">
        <v>6</v>
      </c>
      <c r="D9" s="16" t="s">
        <v>20</v>
      </c>
      <c r="E9" s="51">
        <v>0</v>
      </c>
      <c r="F9" s="51">
        <v>0</v>
      </c>
      <c r="G9" s="51">
        <v>2365</v>
      </c>
      <c r="H9" s="51">
        <v>0</v>
      </c>
      <c r="I9" s="51">
        <v>23051</v>
      </c>
      <c r="J9" s="51">
        <v>0</v>
      </c>
      <c r="K9" s="51">
        <v>0</v>
      </c>
      <c r="L9" s="51">
        <v>0</v>
      </c>
      <c r="M9" s="51">
        <v>0</v>
      </c>
      <c r="N9" s="51">
        <v>0</v>
      </c>
      <c r="O9" s="51">
        <v>4</v>
      </c>
      <c r="P9" s="51">
        <v>0</v>
      </c>
      <c r="Q9" s="51">
        <v>7</v>
      </c>
      <c r="R9" s="51">
        <v>10679</v>
      </c>
      <c r="S9" s="51">
        <v>0</v>
      </c>
      <c r="T9" s="52">
        <v>36106</v>
      </c>
      <c r="U9" s="51">
        <v>0</v>
      </c>
      <c r="V9" s="51">
        <v>0</v>
      </c>
      <c r="W9" s="51">
        <v>758</v>
      </c>
      <c r="X9" s="51">
        <v>0</v>
      </c>
      <c r="Y9" s="51">
        <v>10838</v>
      </c>
      <c r="Z9" s="51">
        <v>0</v>
      </c>
      <c r="AA9" s="51">
        <v>0</v>
      </c>
      <c r="AB9" s="51">
        <v>0</v>
      </c>
      <c r="AC9" s="51">
        <v>0</v>
      </c>
      <c r="AD9" s="51">
        <v>0</v>
      </c>
      <c r="AE9" s="51">
        <v>1</v>
      </c>
      <c r="AF9" s="51">
        <v>0</v>
      </c>
      <c r="AG9" s="51">
        <v>3</v>
      </c>
      <c r="AH9" s="51">
        <v>2861</v>
      </c>
      <c r="AI9" s="51">
        <v>0</v>
      </c>
      <c r="AJ9" s="53">
        <v>14461</v>
      </c>
      <c r="AK9" s="54">
        <v>50567</v>
      </c>
      <c r="AL9" s="51">
        <v>468</v>
      </c>
      <c r="AM9" s="51">
        <v>12832</v>
      </c>
      <c r="AN9" s="51">
        <v>0</v>
      </c>
      <c r="AO9" s="51">
        <v>0</v>
      </c>
      <c r="AP9" s="51">
        <v>1140</v>
      </c>
      <c r="AQ9" s="52">
        <v>14440</v>
      </c>
      <c r="AR9" s="51">
        <v>171</v>
      </c>
      <c r="AS9" s="51">
        <v>3142</v>
      </c>
      <c r="AT9" s="51">
        <v>0</v>
      </c>
      <c r="AU9" s="51">
        <v>0</v>
      </c>
      <c r="AV9" s="51">
        <v>298</v>
      </c>
      <c r="AW9" s="55">
        <v>3611</v>
      </c>
      <c r="AX9" s="54">
        <v>18051</v>
      </c>
      <c r="AY9" s="54">
        <v>2116</v>
      </c>
      <c r="AZ9" s="54">
        <v>-12662</v>
      </c>
      <c r="BA9" s="56">
        <v>58072</v>
      </c>
    </row>
    <row r="10" spans="1:53" ht="11.25">
      <c r="A10" s="33" t="s">
        <v>51</v>
      </c>
      <c r="B10" s="50" t="s">
        <v>52</v>
      </c>
      <c r="C10" s="15" t="s">
        <v>7</v>
      </c>
      <c r="D10" s="16" t="s">
        <v>21</v>
      </c>
      <c r="E10" s="51">
        <v>0</v>
      </c>
      <c r="F10" s="51">
        <v>3</v>
      </c>
      <c r="G10" s="51">
        <v>0</v>
      </c>
      <c r="H10" s="51">
        <v>35</v>
      </c>
      <c r="I10" s="51">
        <v>203762</v>
      </c>
      <c r="J10" s="51">
        <v>30903</v>
      </c>
      <c r="K10" s="51">
        <v>104655</v>
      </c>
      <c r="L10" s="51">
        <v>0</v>
      </c>
      <c r="M10" s="51">
        <v>0</v>
      </c>
      <c r="N10" s="51">
        <v>0</v>
      </c>
      <c r="O10" s="51">
        <v>1</v>
      </c>
      <c r="P10" s="51">
        <v>0</v>
      </c>
      <c r="Q10" s="51">
        <v>16</v>
      </c>
      <c r="R10" s="51">
        <v>152</v>
      </c>
      <c r="S10" s="51">
        <v>8</v>
      </c>
      <c r="T10" s="52">
        <v>339535</v>
      </c>
      <c r="U10" s="51">
        <v>0</v>
      </c>
      <c r="V10" s="51">
        <v>1</v>
      </c>
      <c r="W10" s="51">
        <v>0</v>
      </c>
      <c r="X10" s="51">
        <v>12</v>
      </c>
      <c r="Y10" s="51">
        <v>24273</v>
      </c>
      <c r="Z10" s="51">
        <v>2179</v>
      </c>
      <c r="AA10" s="51">
        <v>6483</v>
      </c>
      <c r="AB10" s="51">
        <v>0</v>
      </c>
      <c r="AC10" s="51">
        <v>0</v>
      </c>
      <c r="AD10" s="51">
        <v>0</v>
      </c>
      <c r="AE10" s="51">
        <v>0</v>
      </c>
      <c r="AF10" s="51">
        <v>0</v>
      </c>
      <c r="AG10" s="51">
        <v>2</v>
      </c>
      <c r="AH10" s="51">
        <v>12</v>
      </c>
      <c r="AI10" s="51">
        <v>3</v>
      </c>
      <c r="AJ10" s="53">
        <v>32965</v>
      </c>
      <c r="AK10" s="54">
        <v>372500</v>
      </c>
      <c r="AL10" s="51">
        <v>-16</v>
      </c>
      <c r="AM10" s="51">
        <v>-232</v>
      </c>
      <c r="AN10" s="51">
        <v>0</v>
      </c>
      <c r="AO10" s="51">
        <v>-174</v>
      </c>
      <c r="AP10" s="51">
        <v>7614</v>
      </c>
      <c r="AQ10" s="52">
        <v>7192</v>
      </c>
      <c r="AR10" s="51">
        <v>-1</v>
      </c>
      <c r="AS10" s="51">
        <v>-22</v>
      </c>
      <c r="AT10" s="51">
        <v>0</v>
      </c>
      <c r="AU10" s="51">
        <v>-15</v>
      </c>
      <c r="AV10" s="51">
        <v>-65</v>
      </c>
      <c r="AW10" s="55">
        <v>-103</v>
      </c>
      <c r="AX10" s="54">
        <v>7089</v>
      </c>
      <c r="AY10" s="54">
        <v>276</v>
      </c>
      <c r="AZ10" s="54">
        <v>-303858</v>
      </c>
      <c r="BA10" s="56">
        <v>76007</v>
      </c>
    </row>
    <row r="11" spans="1:53" ht="11.25">
      <c r="A11" s="33"/>
      <c r="B11" s="50"/>
      <c r="C11" s="15" t="s">
        <v>8</v>
      </c>
      <c r="D11" s="16" t="s">
        <v>22</v>
      </c>
      <c r="E11" s="51">
        <v>13899</v>
      </c>
      <c r="F11" s="51">
        <v>315</v>
      </c>
      <c r="G11" s="51">
        <v>4054</v>
      </c>
      <c r="H11" s="51">
        <v>4197</v>
      </c>
      <c r="I11" s="51">
        <v>2163775</v>
      </c>
      <c r="J11" s="51">
        <v>333532</v>
      </c>
      <c r="K11" s="51">
        <v>32877</v>
      </c>
      <c r="L11" s="51">
        <v>44528</v>
      </c>
      <c r="M11" s="51">
        <v>18976</v>
      </c>
      <c r="N11" s="51">
        <v>3431</v>
      </c>
      <c r="O11" s="51">
        <v>44904</v>
      </c>
      <c r="P11" s="51">
        <v>6625</v>
      </c>
      <c r="Q11" s="51">
        <v>28074</v>
      </c>
      <c r="R11" s="51">
        <v>365706</v>
      </c>
      <c r="S11" s="51">
        <v>7195</v>
      </c>
      <c r="T11" s="52">
        <v>3072088</v>
      </c>
      <c r="U11" s="51">
        <v>67564</v>
      </c>
      <c r="V11" s="51">
        <v>2428</v>
      </c>
      <c r="W11" s="51">
        <v>9299</v>
      </c>
      <c r="X11" s="51">
        <v>4309</v>
      </c>
      <c r="Y11" s="51">
        <v>4008308</v>
      </c>
      <c r="Z11" s="51">
        <v>699943</v>
      </c>
      <c r="AA11" s="51">
        <v>35516</v>
      </c>
      <c r="AB11" s="51">
        <v>80729</v>
      </c>
      <c r="AC11" s="51">
        <v>28772</v>
      </c>
      <c r="AD11" s="51">
        <v>3602</v>
      </c>
      <c r="AE11" s="51">
        <v>47924</v>
      </c>
      <c r="AF11" s="51">
        <v>11406</v>
      </c>
      <c r="AG11" s="51">
        <v>69012</v>
      </c>
      <c r="AH11" s="51">
        <v>876570</v>
      </c>
      <c r="AI11" s="51">
        <v>11388</v>
      </c>
      <c r="AJ11" s="53">
        <v>5956770</v>
      </c>
      <c r="AK11" s="54">
        <v>9028858</v>
      </c>
      <c r="AL11" s="51">
        <v>67127</v>
      </c>
      <c r="AM11" s="51">
        <v>928697</v>
      </c>
      <c r="AN11" s="51">
        <v>6779</v>
      </c>
      <c r="AO11" s="51">
        <v>486885</v>
      </c>
      <c r="AP11" s="51">
        <v>-53286</v>
      </c>
      <c r="AQ11" s="52">
        <v>1436202</v>
      </c>
      <c r="AR11" s="51">
        <v>106254</v>
      </c>
      <c r="AS11" s="51">
        <v>1769669</v>
      </c>
      <c r="AT11" s="51">
        <v>15303</v>
      </c>
      <c r="AU11" s="51">
        <v>1386115</v>
      </c>
      <c r="AV11" s="51">
        <v>-15552</v>
      </c>
      <c r="AW11" s="55">
        <v>3261789</v>
      </c>
      <c r="AX11" s="54">
        <v>4697991</v>
      </c>
      <c r="AY11" s="54">
        <v>2023285</v>
      </c>
      <c r="AZ11" s="54">
        <v>-1372831</v>
      </c>
      <c r="BA11" s="56">
        <v>14377303</v>
      </c>
    </row>
    <row r="12" spans="1:53" ht="11.25">
      <c r="A12" s="33"/>
      <c r="B12" s="50"/>
      <c r="C12" s="15" t="s">
        <v>9</v>
      </c>
      <c r="D12" s="16" t="s">
        <v>23</v>
      </c>
      <c r="E12" s="51">
        <v>878</v>
      </c>
      <c r="F12" s="51">
        <v>22</v>
      </c>
      <c r="G12" s="51">
        <v>53</v>
      </c>
      <c r="H12" s="51">
        <v>344</v>
      </c>
      <c r="I12" s="51">
        <v>53394</v>
      </c>
      <c r="J12" s="51">
        <v>6046</v>
      </c>
      <c r="K12" s="51">
        <v>38848</v>
      </c>
      <c r="L12" s="51">
        <v>12152</v>
      </c>
      <c r="M12" s="51">
        <v>4345</v>
      </c>
      <c r="N12" s="51">
        <v>94352</v>
      </c>
      <c r="O12" s="51">
        <v>18540</v>
      </c>
      <c r="P12" s="51">
        <v>5508</v>
      </c>
      <c r="Q12" s="51">
        <v>15853</v>
      </c>
      <c r="R12" s="51">
        <v>41310</v>
      </c>
      <c r="S12" s="51">
        <v>2</v>
      </c>
      <c r="T12" s="52">
        <v>291647</v>
      </c>
      <c r="U12" s="51">
        <v>0</v>
      </c>
      <c r="V12" s="51">
        <v>0</v>
      </c>
      <c r="W12" s="51">
        <v>0</v>
      </c>
      <c r="X12" s="51">
        <v>0</v>
      </c>
      <c r="Y12" s="51">
        <v>0</v>
      </c>
      <c r="Z12" s="51">
        <v>0</v>
      </c>
      <c r="AA12" s="51">
        <v>0</v>
      </c>
      <c r="AB12" s="51">
        <v>0</v>
      </c>
      <c r="AC12" s="51">
        <v>0</v>
      </c>
      <c r="AD12" s="51">
        <v>0</v>
      </c>
      <c r="AE12" s="51">
        <v>0</v>
      </c>
      <c r="AF12" s="51">
        <v>0</v>
      </c>
      <c r="AG12" s="51">
        <v>0</v>
      </c>
      <c r="AH12" s="51">
        <v>0</v>
      </c>
      <c r="AI12" s="51">
        <v>0</v>
      </c>
      <c r="AJ12" s="53">
        <v>0</v>
      </c>
      <c r="AK12" s="54">
        <v>291647</v>
      </c>
      <c r="AL12" s="51">
        <v>0</v>
      </c>
      <c r="AM12" s="51">
        <v>0</v>
      </c>
      <c r="AN12" s="51">
        <v>0</v>
      </c>
      <c r="AO12" s="51">
        <v>2817570</v>
      </c>
      <c r="AP12" s="51">
        <v>0</v>
      </c>
      <c r="AQ12" s="52">
        <v>2817570</v>
      </c>
      <c r="AR12" s="51">
        <v>0</v>
      </c>
      <c r="AS12" s="51">
        <v>0</v>
      </c>
      <c r="AT12" s="51">
        <v>0</v>
      </c>
      <c r="AU12" s="51">
        <v>0</v>
      </c>
      <c r="AV12" s="51">
        <v>0</v>
      </c>
      <c r="AW12" s="55">
        <v>0</v>
      </c>
      <c r="AX12" s="54">
        <v>2817570</v>
      </c>
      <c r="AY12" s="54">
        <v>0</v>
      </c>
      <c r="AZ12" s="54">
        <v>0</v>
      </c>
      <c r="BA12" s="56">
        <v>3109217</v>
      </c>
    </row>
    <row r="13" spans="1:53" ht="11.25">
      <c r="A13" s="33"/>
      <c r="B13" s="50"/>
      <c r="C13" s="15" t="s">
        <v>10</v>
      </c>
      <c r="D13" s="16" t="s">
        <v>24</v>
      </c>
      <c r="E13" s="51">
        <v>1108</v>
      </c>
      <c r="F13" s="51">
        <v>56</v>
      </c>
      <c r="G13" s="51">
        <v>159</v>
      </c>
      <c r="H13" s="51">
        <v>1777</v>
      </c>
      <c r="I13" s="51">
        <v>275731</v>
      </c>
      <c r="J13" s="51">
        <v>19976</v>
      </c>
      <c r="K13" s="51">
        <v>60877</v>
      </c>
      <c r="L13" s="51">
        <v>36308</v>
      </c>
      <c r="M13" s="51">
        <v>7704</v>
      </c>
      <c r="N13" s="51">
        <v>8255</v>
      </c>
      <c r="O13" s="51">
        <v>35402</v>
      </c>
      <c r="P13" s="51">
        <v>10680</v>
      </c>
      <c r="Q13" s="51">
        <v>33936</v>
      </c>
      <c r="R13" s="51">
        <v>191105</v>
      </c>
      <c r="S13" s="51">
        <v>3067</v>
      </c>
      <c r="T13" s="52">
        <v>686141</v>
      </c>
      <c r="U13" s="51">
        <v>137</v>
      </c>
      <c r="V13" s="51">
        <v>17</v>
      </c>
      <c r="W13" s="51">
        <v>18</v>
      </c>
      <c r="X13" s="51">
        <v>78</v>
      </c>
      <c r="Y13" s="51">
        <v>11263</v>
      </c>
      <c r="Z13" s="51">
        <v>747</v>
      </c>
      <c r="AA13" s="51">
        <v>2175</v>
      </c>
      <c r="AB13" s="51">
        <v>1981</v>
      </c>
      <c r="AC13" s="51">
        <v>281</v>
      </c>
      <c r="AD13" s="51">
        <v>383</v>
      </c>
      <c r="AE13" s="51">
        <v>1321</v>
      </c>
      <c r="AF13" s="51">
        <v>417</v>
      </c>
      <c r="AG13" s="51">
        <v>934</v>
      </c>
      <c r="AH13" s="51">
        <v>7165</v>
      </c>
      <c r="AI13" s="51">
        <v>36</v>
      </c>
      <c r="AJ13" s="53">
        <v>26953</v>
      </c>
      <c r="AK13" s="54">
        <v>713094</v>
      </c>
      <c r="AL13" s="51">
        <v>211</v>
      </c>
      <c r="AM13" s="51">
        <v>310716</v>
      </c>
      <c r="AN13" s="51">
        <v>54685</v>
      </c>
      <c r="AO13" s="51">
        <v>0</v>
      </c>
      <c r="AP13" s="51">
        <v>0</v>
      </c>
      <c r="AQ13" s="52">
        <v>365612</v>
      </c>
      <c r="AR13" s="51">
        <v>4</v>
      </c>
      <c r="AS13" s="51">
        <v>12220</v>
      </c>
      <c r="AT13" s="51">
        <v>0</v>
      </c>
      <c r="AU13" s="51">
        <v>0</v>
      </c>
      <c r="AV13" s="51">
        <v>0</v>
      </c>
      <c r="AW13" s="55">
        <v>12224</v>
      </c>
      <c r="AX13" s="54">
        <v>377836</v>
      </c>
      <c r="AY13" s="54">
        <v>997</v>
      </c>
      <c r="AZ13" s="54">
        <v>-96</v>
      </c>
      <c r="BA13" s="56">
        <v>1091831</v>
      </c>
    </row>
    <row r="14" spans="1:53" ht="11.25">
      <c r="A14" s="33"/>
      <c r="B14" s="50"/>
      <c r="C14" s="15" t="s">
        <v>11</v>
      </c>
      <c r="D14" s="16" t="s">
        <v>25</v>
      </c>
      <c r="E14" s="51">
        <v>3879</v>
      </c>
      <c r="F14" s="51">
        <v>132</v>
      </c>
      <c r="G14" s="51">
        <v>1292</v>
      </c>
      <c r="H14" s="51">
        <v>1416</v>
      </c>
      <c r="I14" s="51">
        <v>310917</v>
      </c>
      <c r="J14" s="51">
        <v>83407</v>
      </c>
      <c r="K14" s="51">
        <v>8980</v>
      </c>
      <c r="L14" s="51">
        <v>16888</v>
      </c>
      <c r="M14" s="51">
        <v>3115</v>
      </c>
      <c r="N14" s="51">
        <v>1309</v>
      </c>
      <c r="O14" s="51">
        <v>10138</v>
      </c>
      <c r="P14" s="51">
        <v>1473</v>
      </c>
      <c r="Q14" s="51">
        <v>6167</v>
      </c>
      <c r="R14" s="51">
        <v>130611</v>
      </c>
      <c r="S14" s="51">
        <v>899</v>
      </c>
      <c r="T14" s="52">
        <v>580623</v>
      </c>
      <c r="U14" s="51">
        <v>7527</v>
      </c>
      <c r="V14" s="51">
        <v>466</v>
      </c>
      <c r="W14" s="51">
        <v>1393</v>
      </c>
      <c r="X14" s="51">
        <v>770</v>
      </c>
      <c r="Y14" s="51">
        <v>213887</v>
      </c>
      <c r="Z14" s="51">
        <v>67883</v>
      </c>
      <c r="AA14" s="51">
        <v>5354</v>
      </c>
      <c r="AB14" s="51">
        <v>23097</v>
      </c>
      <c r="AC14" s="51">
        <v>2752</v>
      </c>
      <c r="AD14" s="51">
        <v>982</v>
      </c>
      <c r="AE14" s="51">
        <v>7598</v>
      </c>
      <c r="AF14" s="51">
        <v>1454</v>
      </c>
      <c r="AG14" s="51">
        <v>6567</v>
      </c>
      <c r="AH14" s="51">
        <v>112286</v>
      </c>
      <c r="AI14" s="51">
        <v>1286</v>
      </c>
      <c r="AJ14" s="53">
        <v>453302</v>
      </c>
      <c r="AK14" s="54">
        <v>1033925</v>
      </c>
      <c r="AL14" s="51">
        <v>23378</v>
      </c>
      <c r="AM14" s="51">
        <v>613373</v>
      </c>
      <c r="AN14" s="51">
        <v>47</v>
      </c>
      <c r="AO14" s="51">
        <v>151056</v>
      </c>
      <c r="AP14" s="51">
        <v>888</v>
      </c>
      <c r="AQ14" s="52">
        <v>788742</v>
      </c>
      <c r="AR14" s="51">
        <v>25489</v>
      </c>
      <c r="AS14" s="51">
        <v>606798</v>
      </c>
      <c r="AT14" s="51">
        <v>60</v>
      </c>
      <c r="AU14" s="51">
        <v>140753</v>
      </c>
      <c r="AV14" s="51">
        <v>1576</v>
      </c>
      <c r="AW14" s="55">
        <v>774676</v>
      </c>
      <c r="AX14" s="54">
        <v>1563418</v>
      </c>
      <c r="AY14" s="54">
        <v>85850</v>
      </c>
      <c r="AZ14" s="54">
        <v>-31310</v>
      </c>
      <c r="BA14" s="56">
        <v>2651883</v>
      </c>
    </row>
    <row r="15" spans="1:53" ht="11.25">
      <c r="A15" s="33"/>
      <c r="B15" s="50"/>
      <c r="C15" s="15" t="s">
        <v>12</v>
      </c>
      <c r="D15" s="16" t="s">
        <v>26</v>
      </c>
      <c r="E15" s="51">
        <v>7881</v>
      </c>
      <c r="F15" s="51">
        <v>188</v>
      </c>
      <c r="G15" s="51">
        <v>1386</v>
      </c>
      <c r="H15" s="51">
        <v>5669</v>
      </c>
      <c r="I15" s="51">
        <v>205467</v>
      </c>
      <c r="J15" s="51">
        <v>37930</v>
      </c>
      <c r="K15" s="51">
        <v>29639</v>
      </c>
      <c r="L15" s="51">
        <v>124747</v>
      </c>
      <c r="M15" s="51">
        <v>99379</v>
      </c>
      <c r="N15" s="51">
        <v>141439</v>
      </c>
      <c r="O15" s="51">
        <v>101625</v>
      </c>
      <c r="P15" s="51">
        <v>18470</v>
      </c>
      <c r="Q15" s="51">
        <v>4246</v>
      </c>
      <c r="R15" s="51">
        <v>169326</v>
      </c>
      <c r="S15" s="51">
        <v>30649</v>
      </c>
      <c r="T15" s="52">
        <v>978041</v>
      </c>
      <c r="U15" s="51">
        <v>79</v>
      </c>
      <c r="V15" s="51">
        <v>4</v>
      </c>
      <c r="W15" s="51">
        <v>8</v>
      </c>
      <c r="X15" s="51">
        <v>16</v>
      </c>
      <c r="Y15" s="51">
        <v>690</v>
      </c>
      <c r="Z15" s="51">
        <v>174</v>
      </c>
      <c r="AA15" s="51">
        <v>131</v>
      </c>
      <c r="AB15" s="51">
        <v>876</v>
      </c>
      <c r="AC15" s="51">
        <v>491</v>
      </c>
      <c r="AD15" s="51">
        <v>558</v>
      </c>
      <c r="AE15" s="51">
        <v>375</v>
      </c>
      <c r="AF15" s="51">
        <v>87</v>
      </c>
      <c r="AG15" s="51">
        <v>22</v>
      </c>
      <c r="AH15" s="51">
        <v>1023</v>
      </c>
      <c r="AI15" s="51">
        <v>165</v>
      </c>
      <c r="AJ15" s="53">
        <v>4699</v>
      </c>
      <c r="AK15" s="54">
        <v>982740</v>
      </c>
      <c r="AL15" s="51">
        <v>9</v>
      </c>
      <c r="AM15" s="51">
        <v>427551</v>
      </c>
      <c r="AN15" s="51">
        <v>0</v>
      </c>
      <c r="AO15" s="51">
        <v>0</v>
      </c>
      <c r="AP15" s="51">
        <v>0</v>
      </c>
      <c r="AQ15" s="52">
        <v>427560</v>
      </c>
      <c r="AR15" s="51">
        <v>0</v>
      </c>
      <c r="AS15" s="51">
        <v>1772</v>
      </c>
      <c r="AT15" s="51">
        <v>0</v>
      </c>
      <c r="AU15" s="51">
        <v>0</v>
      </c>
      <c r="AV15" s="51">
        <v>0</v>
      </c>
      <c r="AW15" s="55">
        <v>1772</v>
      </c>
      <c r="AX15" s="54">
        <v>429332</v>
      </c>
      <c r="AY15" s="54">
        <v>15216</v>
      </c>
      <c r="AZ15" s="54">
        <v>-16414</v>
      </c>
      <c r="BA15" s="56">
        <v>1410874</v>
      </c>
    </row>
    <row r="16" spans="1:53" ht="11.25">
      <c r="A16" s="33"/>
      <c r="B16" s="50"/>
      <c r="C16" s="15" t="s">
        <v>13</v>
      </c>
      <c r="D16" s="16" t="s">
        <v>27</v>
      </c>
      <c r="E16" s="51">
        <v>75</v>
      </c>
      <c r="F16" s="51">
        <v>25</v>
      </c>
      <c r="G16" s="51">
        <v>22</v>
      </c>
      <c r="H16" s="51">
        <v>501</v>
      </c>
      <c r="I16" s="51">
        <v>53857</v>
      </c>
      <c r="J16" s="51">
        <v>11736</v>
      </c>
      <c r="K16" s="51">
        <v>11572</v>
      </c>
      <c r="L16" s="51">
        <v>86446</v>
      </c>
      <c r="M16" s="51">
        <v>28098</v>
      </c>
      <c r="N16" s="51">
        <v>24552</v>
      </c>
      <c r="O16" s="51">
        <v>44748</v>
      </c>
      <c r="P16" s="51">
        <v>13981</v>
      </c>
      <c r="Q16" s="51">
        <v>1444</v>
      </c>
      <c r="R16" s="51">
        <v>107519</v>
      </c>
      <c r="S16" s="51">
        <v>2849</v>
      </c>
      <c r="T16" s="52">
        <v>387425</v>
      </c>
      <c r="U16" s="51">
        <v>3</v>
      </c>
      <c r="V16" s="51">
        <v>1</v>
      </c>
      <c r="W16" s="51">
        <v>1</v>
      </c>
      <c r="X16" s="51">
        <v>10</v>
      </c>
      <c r="Y16" s="51">
        <v>648</v>
      </c>
      <c r="Z16" s="51">
        <v>200</v>
      </c>
      <c r="AA16" s="51">
        <v>164</v>
      </c>
      <c r="AB16" s="51">
        <v>2142</v>
      </c>
      <c r="AC16" s="51">
        <v>448</v>
      </c>
      <c r="AD16" s="51">
        <v>296</v>
      </c>
      <c r="AE16" s="51">
        <v>499</v>
      </c>
      <c r="AF16" s="51">
        <v>279</v>
      </c>
      <c r="AG16" s="51">
        <v>35</v>
      </c>
      <c r="AH16" s="51">
        <v>1976</v>
      </c>
      <c r="AI16" s="51">
        <v>36</v>
      </c>
      <c r="AJ16" s="53">
        <v>6738</v>
      </c>
      <c r="AK16" s="54">
        <v>394163</v>
      </c>
      <c r="AL16" s="51">
        <v>0</v>
      </c>
      <c r="AM16" s="51">
        <v>2454414</v>
      </c>
      <c r="AN16" s="51">
        <v>769</v>
      </c>
      <c r="AO16" s="51">
        <v>0</v>
      </c>
      <c r="AP16" s="51">
        <v>0</v>
      </c>
      <c r="AQ16" s="52">
        <v>2455183</v>
      </c>
      <c r="AR16" s="51">
        <v>0</v>
      </c>
      <c r="AS16" s="51">
        <v>41820</v>
      </c>
      <c r="AT16" s="51">
        <v>13</v>
      </c>
      <c r="AU16" s="51">
        <v>0</v>
      </c>
      <c r="AV16" s="51">
        <v>0</v>
      </c>
      <c r="AW16" s="55">
        <v>41833</v>
      </c>
      <c r="AX16" s="54">
        <v>2497016</v>
      </c>
      <c r="AY16" s="54">
        <v>127</v>
      </c>
      <c r="AZ16" s="54">
        <v>-28</v>
      </c>
      <c r="BA16" s="56">
        <v>2891278</v>
      </c>
    </row>
    <row r="17" spans="1:53" ht="11.25">
      <c r="A17" s="33"/>
      <c r="B17" s="50"/>
      <c r="C17" s="15" t="s">
        <v>14</v>
      </c>
      <c r="D17" s="16" t="s">
        <v>28</v>
      </c>
      <c r="E17" s="51">
        <v>3494</v>
      </c>
      <c r="F17" s="51">
        <v>272</v>
      </c>
      <c r="G17" s="51">
        <v>605</v>
      </c>
      <c r="H17" s="51">
        <v>1779</v>
      </c>
      <c r="I17" s="51">
        <v>250982</v>
      </c>
      <c r="J17" s="51">
        <v>64243</v>
      </c>
      <c r="K17" s="51">
        <v>19303</v>
      </c>
      <c r="L17" s="51">
        <v>38038</v>
      </c>
      <c r="M17" s="51">
        <v>15930</v>
      </c>
      <c r="N17" s="51">
        <v>1541</v>
      </c>
      <c r="O17" s="51">
        <v>126925</v>
      </c>
      <c r="P17" s="51">
        <v>9085</v>
      </c>
      <c r="Q17" s="51">
        <v>16713</v>
      </c>
      <c r="R17" s="51">
        <v>68506</v>
      </c>
      <c r="S17" s="51">
        <v>3337</v>
      </c>
      <c r="T17" s="52">
        <v>620753</v>
      </c>
      <c r="U17" s="51">
        <v>4295</v>
      </c>
      <c r="V17" s="51">
        <v>575</v>
      </c>
      <c r="W17" s="51">
        <v>543</v>
      </c>
      <c r="X17" s="51">
        <v>712</v>
      </c>
      <c r="Y17" s="51">
        <v>109910</v>
      </c>
      <c r="Z17" s="51">
        <v>36247</v>
      </c>
      <c r="AA17" s="51">
        <v>8368</v>
      </c>
      <c r="AB17" s="51">
        <v>36051</v>
      </c>
      <c r="AC17" s="51">
        <v>9254</v>
      </c>
      <c r="AD17" s="51">
        <v>720</v>
      </c>
      <c r="AE17" s="51">
        <v>60403</v>
      </c>
      <c r="AF17" s="51">
        <v>6159</v>
      </c>
      <c r="AG17" s="51">
        <v>12059</v>
      </c>
      <c r="AH17" s="51">
        <v>42545</v>
      </c>
      <c r="AI17" s="51">
        <v>1655</v>
      </c>
      <c r="AJ17" s="53">
        <v>329496</v>
      </c>
      <c r="AK17" s="54">
        <v>950249</v>
      </c>
      <c r="AL17" s="51">
        <v>13550</v>
      </c>
      <c r="AM17" s="51">
        <v>449569</v>
      </c>
      <c r="AN17" s="51">
        <v>-491</v>
      </c>
      <c r="AO17" s="51">
        <v>19254</v>
      </c>
      <c r="AP17" s="51">
        <v>1001</v>
      </c>
      <c r="AQ17" s="52">
        <v>482883</v>
      </c>
      <c r="AR17" s="51">
        <v>8675</v>
      </c>
      <c r="AS17" s="51">
        <v>233496</v>
      </c>
      <c r="AT17" s="51">
        <v>-682</v>
      </c>
      <c r="AU17" s="51">
        <v>11785</v>
      </c>
      <c r="AV17" s="51">
        <v>507</v>
      </c>
      <c r="AW17" s="55">
        <v>253781</v>
      </c>
      <c r="AX17" s="54">
        <v>736664</v>
      </c>
      <c r="AY17" s="54">
        <v>200906</v>
      </c>
      <c r="AZ17" s="54">
        <v>-146813</v>
      </c>
      <c r="BA17" s="56">
        <v>1741006</v>
      </c>
    </row>
    <row r="18" spans="1:53" ht="11.25">
      <c r="A18" s="33"/>
      <c r="B18" s="50"/>
      <c r="C18" s="15" t="s">
        <v>15</v>
      </c>
      <c r="D18" s="16" t="s">
        <v>29</v>
      </c>
      <c r="E18" s="51">
        <v>25</v>
      </c>
      <c r="F18" s="51">
        <v>14</v>
      </c>
      <c r="G18" s="51">
        <v>157</v>
      </c>
      <c r="H18" s="51">
        <v>228</v>
      </c>
      <c r="I18" s="51">
        <v>46114</v>
      </c>
      <c r="J18" s="51">
        <v>29654</v>
      </c>
      <c r="K18" s="51">
        <v>5517</v>
      </c>
      <c r="L18" s="51">
        <v>56874</v>
      </c>
      <c r="M18" s="51">
        <v>26981</v>
      </c>
      <c r="N18" s="51">
        <v>4196</v>
      </c>
      <c r="O18" s="51">
        <v>14270</v>
      </c>
      <c r="P18" s="51">
        <v>61466</v>
      </c>
      <c r="Q18" s="51">
        <v>14615</v>
      </c>
      <c r="R18" s="51">
        <v>92087</v>
      </c>
      <c r="S18" s="51">
        <v>4067</v>
      </c>
      <c r="T18" s="52">
        <v>356265</v>
      </c>
      <c r="U18" s="51">
        <v>15</v>
      </c>
      <c r="V18" s="51">
        <v>10</v>
      </c>
      <c r="W18" s="51">
        <v>62</v>
      </c>
      <c r="X18" s="51">
        <v>64</v>
      </c>
      <c r="Y18" s="51">
        <v>7765</v>
      </c>
      <c r="Z18" s="51">
        <v>6595</v>
      </c>
      <c r="AA18" s="51">
        <v>995</v>
      </c>
      <c r="AB18" s="51">
        <v>17893</v>
      </c>
      <c r="AC18" s="51">
        <v>5820</v>
      </c>
      <c r="AD18" s="51">
        <v>681</v>
      </c>
      <c r="AE18" s="51">
        <v>2509</v>
      </c>
      <c r="AF18" s="51">
        <v>18968</v>
      </c>
      <c r="AG18" s="51">
        <v>3733</v>
      </c>
      <c r="AH18" s="51">
        <v>34598</v>
      </c>
      <c r="AI18" s="51">
        <v>826</v>
      </c>
      <c r="AJ18" s="53">
        <v>100534</v>
      </c>
      <c r="AK18" s="54">
        <v>456799</v>
      </c>
      <c r="AL18" s="51">
        <v>6998</v>
      </c>
      <c r="AM18" s="51">
        <v>260429</v>
      </c>
      <c r="AN18" s="51">
        <v>0</v>
      </c>
      <c r="AO18" s="51">
        <v>0</v>
      </c>
      <c r="AP18" s="51">
        <v>0</v>
      </c>
      <c r="AQ18" s="52">
        <v>267427</v>
      </c>
      <c r="AR18" s="51">
        <v>1559</v>
      </c>
      <c r="AS18" s="51">
        <v>54632</v>
      </c>
      <c r="AT18" s="51">
        <v>0</v>
      </c>
      <c r="AU18" s="51">
        <v>0</v>
      </c>
      <c r="AV18" s="51">
        <v>0</v>
      </c>
      <c r="AW18" s="55">
        <v>56191</v>
      </c>
      <c r="AX18" s="54">
        <v>323618</v>
      </c>
      <c r="AY18" s="54">
        <v>1749</v>
      </c>
      <c r="AZ18" s="54">
        <v>-5851</v>
      </c>
      <c r="BA18" s="56">
        <v>776315</v>
      </c>
    </row>
    <row r="19" spans="1:53" ht="11.25">
      <c r="A19" s="33"/>
      <c r="B19" s="50"/>
      <c r="C19" s="15" t="s">
        <v>16</v>
      </c>
      <c r="D19" s="16" t="s">
        <v>30</v>
      </c>
      <c r="E19" s="51">
        <v>0</v>
      </c>
      <c r="F19" s="51">
        <v>0</v>
      </c>
      <c r="G19" s="51">
        <v>0</v>
      </c>
      <c r="H19" s="51">
        <v>0</v>
      </c>
      <c r="I19" s="51">
        <v>0</v>
      </c>
      <c r="J19" s="51">
        <v>0</v>
      </c>
      <c r="K19" s="51">
        <v>0</v>
      </c>
      <c r="L19" s="51">
        <v>0</v>
      </c>
      <c r="M19" s="51">
        <v>0</v>
      </c>
      <c r="N19" s="51">
        <v>0</v>
      </c>
      <c r="O19" s="51">
        <v>0</v>
      </c>
      <c r="P19" s="51">
        <v>0</v>
      </c>
      <c r="Q19" s="51">
        <v>0</v>
      </c>
      <c r="R19" s="51">
        <v>0</v>
      </c>
      <c r="S19" s="51">
        <v>23909</v>
      </c>
      <c r="T19" s="52">
        <v>23909</v>
      </c>
      <c r="U19" s="51">
        <v>0</v>
      </c>
      <c r="V19" s="51">
        <v>0</v>
      </c>
      <c r="W19" s="51">
        <v>0</v>
      </c>
      <c r="X19" s="51">
        <v>0</v>
      </c>
      <c r="Y19" s="51">
        <v>0</v>
      </c>
      <c r="Z19" s="51">
        <v>0</v>
      </c>
      <c r="AA19" s="51">
        <v>0</v>
      </c>
      <c r="AB19" s="51">
        <v>0</v>
      </c>
      <c r="AC19" s="51">
        <v>0</v>
      </c>
      <c r="AD19" s="51">
        <v>0</v>
      </c>
      <c r="AE19" s="51">
        <v>0</v>
      </c>
      <c r="AF19" s="51">
        <v>0</v>
      </c>
      <c r="AG19" s="51">
        <v>0</v>
      </c>
      <c r="AH19" s="51">
        <v>0</v>
      </c>
      <c r="AI19" s="51">
        <v>0</v>
      </c>
      <c r="AJ19" s="53">
        <v>0</v>
      </c>
      <c r="AK19" s="54">
        <v>23909</v>
      </c>
      <c r="AL19" s="51">
        <v>0</v>
      </c>
      <c r="AM19" s="51">
        <v>26118</v>
      </c>
      <c r="AN19" s="51">
        <v>1170788</v>
      </c>
      <c r="AO19" s="51">
        <v>0</v>
      </c>
      <c r="AP19" s="51">
        <v>0</v>
      </c>
      <c r="AQ19" s="52">
        <v>1196906</v>
      </c>
      <c r="AR19" s="51">
        <v>0</v>
      </c>
      <c r="AS19" s="51">
        <v>0</v>
      </c>
      <c r="AT19" s="51">
        <v>0</v>
      </c>
      <c r="AU19" s="51">
        <v>0</v>
      </c>
      <c r="AV19" s="51">
        <v>0</v>
      </c>
      <c r="AW19" s="55">
        <v>0</v>
      </c>
      <c r="AX19" s="54">
        <v>1196906</v>
      </c>
      <c r="AY19" s="54">
        <v>0</v>
      </c>
      <c r="AZ19" s="54">
        <v>0</v>
      </c>
      <c r="BA19" s="56">
        <v>1220815</v>
      </c>
    </row>
    <row r="20" spans="1:53" ht="11.25">
      <c r="A20" s="33"/>
      <c r="B20" s="50"/>
      <c r="C20" s="15" t="s">
        <v>17</v>
      </c>
      <c r="D20" s="16" t="s">
        <v>31</v>
      </c>
      <c r="E20" s="51">
        <v>2937</v>
      </c>
      <c r="F20" s="51">
        <v>232</v>
      </c>
      <c r="G20" s="51">
        <v>815</v>
      </c>
      <c r="H20" s="51">
        <v>7418</v>
      </c>
      <c r="I20" s="51">
        <v>854921</v>
      </c>
      <c r="J20" s="51">
        <v>171040</v>
      </c>
      <c r="K20" s="51">
        <v>69339</v>
      </c>
      <c r="L20" s="51">
        <v>132138</v>
      </c>
      <c r="M20" s="51">
        <v>113737</v>
      </c>
      <c r="N20" s="51">
        <v>48198</v>
      </c>
      <c r="O20" s="51">
        <v>80322</v>
      </c>
      <c r="P20" s="51">
        <v>71898</v>
      </c>
      <c r="Q20" s="51">
        <v>57509</v>
      </c>
      <c r="R20" s="51">
        <v>409696</v>
      </c>
      <c r="S20" s="51">
        <v>8428</v>
      </c>
      <c r="T20" s="52">
        <v>2028628</v>
      </c>
      <c r="U20" s="51">
        <v>446</v>
      </c>
      <c r="V20" s="51">
        <v>54</v>
      </c>
      <c r="W20" s="51">
        <v>84</v>
      </c>
      <c r="X20" s="51">
        <v>323</v>
      </c>
      <c r="Y20" s="51">
        <v>33852</v>
      </c>
      <c r="Z20" s="51">
        <v>11191</v>
      </c>
      <c r="AA20" s="51">
        <v>4322</v>
      </c>
      <c r="AB20" s="51">
        <v>12807</v>
      </c>
      <c r="AC20" s="51">
        <v>8013</v>
      </c>
      <c r="AD20" s="51">
        <v>3028</v>
      </c>
      <c r="AE20" s="51">
        <v>4741</v>
      </c>
      <c r="AF20" s="51">
        <v>11517</v>
      </c>
      <c r="AG20" s="51">
        <v>5081</v>
      </c>
      <c r="AH20" s="51">
        <v>49677</v>
      </c>
      <c r="AI20" s="51">
        <v>973</v>
      </c>
      <c r="AJ20" s="53">
        <v>146109</v>
      </c>
      <c r="AK20" s="54">
        <v>2174737</v>
      </c>
      <c r="AL20" s="51">
        <v>447490</v>
      </c>
      <c r="AM20" s="51">
        <v>2502042</v>
      </c>
      <c r="AN20" s="51">
        <v>1953067</v>
      </c>
      <c r="AO20" s="51">
        <v>236093</v>
      </c>
      <c r="AP20" s="51">
        <v>0</v>
      </c>
      <c r="AQ20" s="52">
        <v>5138692</v>
      </c>
      <c r="AR20" s="51">
        <v>108614</v>
      </c>
      <c r="AS20" s="51">
        <v>400402</v>
      </c>
      <c r="AT20" s="51">
        <v>24553</v>
      </c>
      <c r="AU20" s="51">
        <v>16294</v>
      </c>
      <c r="AV20" s="51">
        <v>0</v>
      </c>
      <c r="AW20" s="55">
        <v>549863</v>
      </c>
      <c r="AX20" s="54">
        <v>5688555</v>
      </c>
      <c r="AY20" s="54">
        <v>40693</v>
      </c>
      <c r="AZ20" s="54">
        <v>-232568</v>
      </c>
      <c r="BA20" s="56">
        <v>7671417</v>
      </c>
    </row>
    <row r="21" spans="1:53" ht="11.25">
      <c r="A21" s="33"/>
      <c r="B21" s="50"/>
      <c r="C21" s="57">
        <v>15</v>
      </c>
      <c r="D21" s="58" t="s">
        <v>32</v>
      </c>
      <c r="E21" s="59">
        <v>820</v>
      </c>
      <c r="F21" s="59">
        <v>31</v>
      </c>
      <c r="G21" s="59">
        <v>148</v>
      </c>
      <c r="H21" s="59">
        <v>618</v>
      </c>
      <c r="I21" s="59">
        <v>57727</v>
      </c>
      <c r="J21" s="59">
        <v>7018</v>
      </c>
      <c r="K21" s="59">
        <v>4485</v>
      </c>
      <c r="L21" s="59">
        <v>8307</v>
      </c>
      <c r="M21" s="59">
        <v>6028</v>
      </c>
      <c r="N21" s="59">
        <v>7495</v>
      </c>
      <c r="O21" s="59">
        <v>5701</v>
      </c>
      <c r="P21" s="59">
        <v>2130</v>
      </c>
      <c r="Q21" s="59">
        <v>3297</v>
      </c>
      <c r="R21" s="59">
        <v>15723</v>
      </c>
      <c r="S21" s="59">
        <v>0</v>
      </c>
      <c r="T21" s="60">
        <v>119528</v>
      </c>
      <c r="U21" s="59">
        <v>647</v>
      </c>
      <c r="V21" s="59">
        <v>35</v>
      </c>
      <c r="W21" s="59">
        <v>70</v>
      </c>
      <c r="X21" s="59">
        <v>184</v>
      </c>
      <c r="Y21" s="59">
        <v>14890</v>
      </c>
      <c r="Z21" s="59">
        <v>2801</v>
      </c>
      <c r="AA21" s="59">
        <v>1292</v>
      </c>
      <c r="AB21" s="59">
        <v>5796</v>
      </c>
      <c r="AC21" s="59">
        <v>2338</v>
      </c>
      <c r="AD21" s="59">
        <v>2439</v>
      </c>
      <c r="AE21" s="59">
        <v>1717</v>
      </c>
      <c r="AF21" s="59">
        <v>927</v>
      </c>
      <c r="AG21" s="59">
        <v>120</v>
      </c>
      <c r="AH21" s="59">
        <v>6544</v>
      </c>
      <c r="AI21" s="59">
        <v>0</v>
      </c>
      <c r="AJ21" s="61">
        <v>39800</v>
      </c>
      <c r="AK21" s="62">
        <v>159328</v>
      </c>
      <c r="AL21" s="59">
        <v>0</v>
      </c>
      <c r="AM21" s="59">
        <v>808</v>
      </c>
      <c r="AN21" s="59">
        <v>0</v>
      </c>
      <c r="AO21" s="59">
        <v>0</v>
      </c>
      <c r="AP21" s="59">
        <v>0</v>
      </c>
      <c r="AQ21" s="60">
        <v>808</v>
      </c>
      <c r="AR21" s="59">
        <v>0</v>
      </c>
      <c r="AS21" s="59">
        <v>331</v>
      </c>
      <c r="AT21" s="59">
        <v>0</v>
      </c>
      <c r="AU21" s="59">
        <v>0</v>
      </c>
      <c r="AV21" s="59">
        <v>0</v>
      </c>
      <c r="AW21" s="63">
        <v>331</v>
      </c>
      <c r="AX21" s="62">
        <v>1139</v>
      </c>
      <c r="AY21" s="62">
        <v>676</v>
      </c>
      <c r="AZ21" s="62">
        <v>-11543</v>
      </c>
      <c r="BA21" s="64">
        <v>149600</v>
      </c>
    </row>
    <row r="22" spans="1:53" ht="11.25">
      <c r="A22" s="33"/>
      <c r="B22" s="65"/>
      <c r="C22" s="66">
        <v>16</v>
      </c>
      <c r="D22" s="67" t="s">
        <v>33</v>
      </c>
      <c r="E22" s="59">
        <v>45687</v>
      </c>
      <c r="F22" s="59">
        <v>2536</v>
      </c>
      <c r="G22" s="59">
        <v>11085</v>
      </c>
      <c r="H22" s="59">
        <v>23985</v>
      </c>
      <c r="I22" s="59">
        <v>4660677</v>
      </c>
      <c r="J22" s="59">
        <v>798879</v>
      </c>
      <c r="K22" s="59">
        <v>386092</v>
      </c>
      <c r="L22" s="59">
        <v>556589</v>
      </c>
      <c r="M22" s="59">
        <v>324293</v>
      </c>
      <c r="N22" s="59">
        <v>334769</v>
      </c>
      <c r="O22" s="59">
        <v>482603</v>
      </c>
      <c r="P22" s="59">
        <v>201316</v>
      </c>
      <c r="Q22" s="59">
        <v>181898</v>
      </c>
      <c r="R22" s="59">
        <v>1620896</v>
      </c>
      <c r="S22" s="59">
        <v>84410</v>
      </c>
      <c r="T22" s="60">
        <v>9715715</v>
      </c>
      <c r="U22" s="59">
        <v>84882</v>
      </c>
      <c r="V22" s="59">
        <v>3809</v>
      </c>
      <c r="W22" s="59">
        <v>12237</v>
      </c>
      <c r="X22" s="59">
        <v>6479</v>
      </c>
      <c r="Y22" s="59">
        <v>4457523</v>
      </c>
      <c r="Z22" s="59">
        <v>828418</v>
      </c>
      <c r="AA22" s="59">
        <v>64800</v>
      </c>
      <c r="AB22" s="59">
        <v>181401</v>
      </c>
      <c r="AC22" s="59">
        <v>58169</v>
      </c>
      <c r="AD22" s="59">
        <v>12689</v>
      </c>
      <c r="AE22" s="59">
        <v>127094</v>
      </c>
      <c r="AF22" s="59">
        <v>51214</v>
      </c>
      <c r="AG22" s="59">
        <v>97573</v>
      </c>
      <c r="AH22" s="59">
        <v>1138305</v>
      </c>
      <c r="AI22" s="59">
        <v>16368</v>
      </c>
      <c r="AJ22" s="61">
        <v>7140961</v>
      </c>
      <c r="AK22" s="62">
        <v>16856676</v>
      </c>
      <c r="AL22" s="59">
        <v>559644</v>
      </c>
      <c r="AM22" s="59">
        <v>8049677</v>
      </c>
      <c r="AN22" s="59">
        <v>3185644</v>
      </c>
      <c r="AO22" s="59">
        <v>3711462</v>
      </c>
      <c r="AP22" s="59">
        <v>-33661</v>
      </c>
      <c r="AQ22" s="60">
        <v>15472766</v>
      </c>
      <c r="AR22" s="59">
        <v>250987</v>
      </c>
      <c r="AS22" s="59">
        <v>3135058</v>
      </c>
      <c r="AT22" s="59">
        <v>39247</v>
      </c>
      <c r="AU22" s="59">
        <v>1555575</v>
      </c>
      <c r="AV22" s="59">
        <v>-12324</v>
      </c>
      <c r="AW22" s="63">
        <v>4968543</v>
      </c>
      <c r="AX22" s="62">
        <v>20441309</v>
      </c>
      <c r="AY22" s="62">
        <v>2372013</v>
      </c>
      <c r="AZ22" s="62">
        <v>-2237393</v>
      </c>
      <c r="BA22" s="64">
        <v>37432605</v>
      </c>
    </row>
    <row r="23" spans="1:53" ht="11.25">
      <c r="A23" s="33"/>
      <c r="B23" s="68" t="s">
        <v>53</v>
      </c>
      <c r="C23" s="15" t="s">
        <v>4</v>
      </c>
      <c r="D23" s="16" t="s">
        <v>18</v>
      </c>
      <c r="E23" s="51">
        <v>13544</v>
      </c>
      <c r="F23" s="51">
        <v>31</v>
      </c>
      <c r="G23" s="51">
        <v>0</v>
      </c>
      <c r="H23" s="51">
        <v>0</v>
      </c>
      <c r="I23" s="51">
        <v>193288</v>
      </c>
      <c r="J23" s="51">
        <v>3936</v>
      </c>
      <c r="K23" s="51">
        <v>0</v>
      </c>
      <c r="L23" s="51">
        <v>207</v>
      </c>
      <c r="M23" s="51">
        <v>0</v>
      </c>
      <c r="N23" s="51">
        <v>2</v>
      </c>
      <c r="O23" s="51">
        <v>30</v>
      </c>
      <c r="P23" s="51">
        <v>0</v>
      </c>
      <c r="Q23" s="51">
        <v>23</v>
      </c>
      <c r="R23" s="51">
        <v>22228</v>
      </c>
      <c r="S23" s="51">
        <v>0</v>
      </c>
      <c r="T23" s="52">
        <v>233289</v>
      </c>
      <c r="U23" s="51">
        <v>1238893</v>
      </c>
      <c r="V23" s="51">
        <v>3829</v>
      </c>
      <c r="W23" s="51">
        <v>0</v>
      </c>
      <c r="X23" s="51">
        <v>0</v>
      </c>
      <c r="Y23" s="51">
        <v>6100985</v>
      </c>
      <c r="Z23" s="51">
        <v>132431</v>
      </c>
      <c r="AA23" s="51">
        <v>0</v>
      </c>
      <c r="AB23" s="51">
        <v>8577</v>
      </c>
      <c r="AC23" s="51">
        <v>0</v>
      </c>
      <c r="AD23" s="51">
        <v>89</v>
      </c>
      <c r="AE23" s="51">
        <v>1853</v>
      </c>
      <c r="AF23" s="51">
        <v>0</v>
      </c>
      <c r="AG23" s="51">
        <v>1572</v>
      </c>
      <c r="AH23" s="51">
        <v>894122</v>
      </c>
      <c r="AI23" s="51">
        <v>0</v>
      </c>
      <c r="AJ23" s="53">
        <v>8382351</v>
      </c>
      <c r="AK23" s="54">
        <v>8615640</v>
      </c>
      <c r="AL23" s="51">
        <v>524</v>
      </c>
      <c r="AM23" s="51">
        <v>74307</v>
      </c>
      <c r="AN23" s="51">
        <v>0</v>
      </c>
      <c r="AO23" s="51">
        <v>987</v>
      </c>
      <c r="AP23" s="51">
        <v>835</v>
      </c>
      <c r="AQ23" s="52">
        <v>76653</v>
      </c>
      <c r="AR23" s="51">
        <v>64864</v>
      </c>
      <c r="AS23" s="51">
        <v>3152146</v>
      </c>
      <c r="AT23" s="51">
        <v>0</v>
      </c>
      <c r="AU23" s="51">
        <v>191073</v>
      </c>
      <c r="AV23" s="51">
        <v>55797</v>
      </c>
      <c r="AW23" s="55">
        <v>3463880</v>
      </c>
      <c r="AX23" s="54">
        <v>3540533</v>
      </c>
      <c r="AY23" s="54">
        <v>13218</v>
      </c>
      <c r="AZ23" s="54">
        <v>-1337299</v>
      </c>
      <c r="BA23" s="56">
        <v>10832092</v>
      </c>
    </row>
    <row r="24" spans="1:53" ht="11.25">
      <c r="A24" s="33"/>
      <c r="B24" s="68" t="s">
        <v>54</v>
      </c>
      <c r="C24" s="15" t="s">
        <v>5</v>
      </c>
      <c r="D24" s="16" t="s">
        <v>19</v>
      </c>
      <c r="E24" s="51">
        <v>14</v>
      </c>
      <c r="F24" s="51">
        <v>788</v>
      </c>
      <c r="G24" s="51">
        <v>19</v>
      </c>
      <c r="H24" s="51">
        <v>2</v>
      </c>
      <c r="I24" s="51">
        <v>5614</v>
      </c>
      <c r="J24" s="51">
        <v>189</v>
      </c>
      <c r="K24" s="51">
        <v>0</v>
      </c>
      <c r="L24" s="51">
        <v>0</v>
      </c>
      <c r="M24" s="51">
        <v>0</v>
      </c>
      <c r="N24" s="51">
        <v>0</v>
      </c>
      <c r="O24" s="51">
        <v>0</v>
      </c>
      <c r="P24" s="51">
        <v>0</v>
      </c>
      <c r="Q24" s="51">
        <v>2</v>
      </c>
      <c r="R24" s="51">
        <v>622</v>
      </c>
      <c r="S24" s="51">
        <v>0</v>
      </c>
      <c r="T24" s="52">
        <v>7250</v>
      </c>
      <c r="U24" s="51">
        <v>2288</v>
      </c>
      <c r="V24" s="51">
        <v>188018</v>
      </c>
      <c r="W24" s="51">
        <v>1123</v>
      </c>
      <c r="X24" s="51">
        <v>517</v>
      </c>
      <c r="Y24" s="51">
        <v>621181</v>
      </c>
      <c r="Z24" s="51">
        <v>11646</v>
      </c>
      <c r="AA24" s="51">
        <v>0</v>
      </c>
      <c r="AB24" s="51">
        <v>0</v>
      </c>
      <c r="AC24" s="51">
        <v>0</v>
      </c>
      <c r="AD24" s="51">
        <v>0</v>
      </c>
      <c r="AE24" s="51">
        <v>0</v>
      </c>
      <c r="AF24" s="51">
        <v>0</v>
      </c>
      <c r="AG24" s="51">
        <v>141</v>
      </c>
      <c r="AH24" s="51">
        <v>37525</v>
      </c>
      <c r="AI24" s="51">
        <v>0</v>
      </c>
      <c r="AJ24" s="53">
        <v>862439</v>
      </c>
      <c r="AK24" s="54">
        <v>869689</v>
      </c>
      <c r="AL24" s="51">
        <v>10</v>
      </c>
      <c r="AM24" s="51">
        <v>3110</v>
      </c>
      <c r="AN24" s="51">
        <v>0</v>
      </c>
      <c r="AO24" s="51">
        <v>0</v>
      </c>
      <c r="AP24" s="51">
        <v>5372</v>
      </c>
      <c r="AQ24" s="52">
        <v>8492</v>
      </c>
      <c r="AR24" s="51">
        <v>4149</v>
      </c>
      <c r="AS24" s="51">
        <v>178881</v>
      </c>
      <c r="AT24" s="51">
        <v>0</v>
      </c>
      <c r="AU24" s="51">
        <v>0</v>
      </c>
      <c r="AV24" s="51">
        <v>664709</v>
      </c>
      <c r="AW24" s="55">
        <v>847739</v>
      </c>
      <c r="AX24" s="54">
        <v>856231</v>
      </c>
      <c r="AY24" s="54">
        <v>1598</v>
      </c>
      <c r="AZ24" s="54">
        <v>-324020</v>
      </c>
      <c r="BA24" s="56">
        <v>1403498</v>
      </c>
    </row>
    <row r="25" spans="1:53" ht="11.25">
      <c r="A25" s="33"/>
      <c r="B25" s="68" t="s">
        <v>55</v>
      </c>
      <c r="C25" s="15" t="s">
        <v>6</v>
      </c>
      <c r="D25" s="16" t="s">
        <v>20</v>
      </c>
      <c r="E25" s="51">
        <v>0</v>
      </c>
      <c r="F25" s="51">
        <v>0</v>
      </c>
      <c r="G25" s="51">
        <v>805</v>
      </c>
      <c r="H25" s="51">
        <v>0</v>
      </c>
      <c r="I25" s="51">
        <v>7840</v>
      </c>
      <c r="J25" s="51">
        <v>0</v>
      </c>
      <c r="K25" s="51">
        <v>0</v>
      </c>
      <c r="L25" s="51">
        <v>0</v>
      </c>
      <c r="M25" s="51">
        <v>0</v>
      </c>
      <c r="N25" s="51">
        <v>0</v>
      </c>
      <c r="O25" s="51">
        <v>1</v>
      </c>
      <c r="P25" s="51">
        <v>0</v>
      </c>
      <c r="Q25" s="51">
        <v>2</v>
      </c>
      <c r="R25" s="51">
        <v>3631</v>
      </c>
      <c r="S25" s="51">
        <v>0</v>
      </c>
      <c r="T25" s="52">
        <v>12279</v>
      </c>
      <c r="U25" s="51">
        <v>0</v>
      </c>
      <c r="V25" s="51">
        <v>0</v>
      </c>
      <c r="W25" s="51">
        <v>89640</v>
      </c>
      <c r="X25" s="51">
        <v>0</v>
      </c>
      <c r="Y25" s="51">
        <v>1282195</v>
      </c>
      <c r="Z25" s="51">
        <v>0</v>
      </c>
      <c r="AA25" s="51">
        <v>0</v>
      </c>
      <c r="AB25" s="51">
        <v>0</v>
      </c>
      <c r="AC25" s="51">
        <v>0</v>
      </c>
      <c r="AD25" s="51">
        <v>0</v>
      </c>
      <c r="AE25" s="51">
        <v>183</v>
      </c>
      <c r="AF25" s="51">
        <v>0</v>
      </c>
      <c r="AG25" s="51">
        <v>316</v>
      </c>
      <c r="AH25" s="51">
        <v>338484</v>
      </c>
      <c r="AI25" s="51">
        <v>0</v>
      </c>
      <c r="AJ25" s="53">
        <v>1710818</v>
      </c>
      <c r="AK25" s="54">
        <v>1723097</v>
      </c>
      <c r="AL25" s="51">
        <v>159</v>
      </c>
      <c r="AM25" s="51">
        <v>4364</v>
      </c>
      <c r="AN25" s="51">
        <v>0</v>
      </c>
      <c r="AO25" s="51">
        <v>0</v>
      </c>
      <c r="AP25" s="51">
        <v>388</v>
      </c>
      <c r="AQ25" s="52">
        <v>4911</v>
      </c>
      <c r="AR25" s="51">
        <v>20225</v>
      </c>
      <c r="AS25" s="51">
        <v>371766</v>
      </c>
      <c r="AT25" s="51">
        <v>0</v>
      </c>
      <c r="AU25" s="51">
        <v>0</v>
      </c>
      <c r="AV25" s="51">
        <v>35284</v>
      </c>
      <c r="AW25" s="55">
        <v>427275</v>
      </c>
      <c r="AX25" s="54">
        <v>432186</v>
      </c>
      <c r="AY25" s="54">
        <v>54964</v>
      </c>
      <c r="AZ25" s="54">
        <v>-341207</v>
      </c>
      <c r="BA25" s="56">
        <v>1869040</v>
      </c>
    </row>
    <row r="26" spans="1:53" ht="11.25">
      <c r="A26" s="33"/>
      <c r="B26" s="68" t="s">
        <v>56</v>
      </c>
      <c r="C26" s="15" t="s">
        <v>7</v>
      </c>
      <c r="D26" s="16" t="s">
        <v>21</v>
      </c>
      <c r="E26" s="51">
        <v>0</v>
      </c>
      <c r="F26" s="51">
        <v>0</v>
      </c>
      <c r="G26" s="51">
        <v>0</v>
      </c>
      <c r="H26" s="51">
        <v>3</v>
      </c>
      <c r="I26" s="51">
        <v>15171</v>
      </c>
      <c r="J26" s="51">
        <v>2301</v>
      </c>
      <c r="K26" s="51">
        <v>7792</v>
      </c>
      <c r="L26" s="51">
        <v>0</v>
      </c>
      <c r="M26" s="51">
        <v>0</v>
      </c>
      <c r="N26" s="51">
        <v>0</v>
      </c>
      <c r="O26" s="51">
        <v>0</v>
      </c>
      <c r="P26" s="51">
        <v>0</v>
      </c>
      <c r="Q26" s="51">
        <v>1</v>
      </c>
      <c r="R26" s="51">
        <v>10</v>
      </c>
      <c r="S26" s="51">
        <v>1</v>
      </c>
      <c r="T26" s="52">
        <v>25279</v>
      </c>
      <c r="U26" s="51">
        <v>0</v>
      </c>
      <c r="V26" s="51">
        <v>205</v>
      </c>
      <c r="W26" s="51">
        <v>0</v>
      </c>
      <c r="X26" s="51">
        <v>3440</v>
      </c>
      <c r="Y26" s="51">
        <v>7114009</v>
      </c>
      <c r="Z26" s="51">
        <v>638538</v>
      </c>
      <c r="AA26" s="51">
        <v>1900294</v>
      </c>
      <c r="AB26" s="51">
        <v>0</v>
      </c>
      <c r="AC26" s="51">
        <v>0</v>
      </c>
      <c r="AD26" s="51">
        <v>0</v>
      </c>
      <c r="AE26" s="51">
        <v>38</v>
      </c>
      <c r="AF26" s="51">
        <v>0</v>
      </c>
      <c r="AG26" s="51">
        <v>601</v>
      </c>
      <c r="AH26" s="51">
        <v>3797</v>
      </c>
      <c r="AI26" s="51">
        <v>976</v>
      </c>
      <c r="AJ26" s="53">
        <v>9661898</v>
      </c>
      <c r="AK26" s="54">
        <v>9687177</v>
      </c>
      <c r="AL26" s="51">
        <v>-1</v>
      </c>
      <c r="AM26" s="51">
        <v>-17</v>
      </c>
      <c r="AN26" s="51">
        <v>0</v>
      </c>
      <c r="AO26" s="51">
        <v>-13</v>
      </c>
      <c r="AP26" s="51">
        <v>567</v>
      </c>
      <c r="AQ26" s="52">
        <v>536</v>
      </c>
      <c r="AR26" s="51">
        <v>-419</v>
      </c>
      <c r="AS26" s="51">
        <v>-6398</v>
      </c>
      <c r="AT26" s="51">
        <v>0</v>
      </c>
      <c r="AU26" s="51">
        <v>-4518</v>
      </c>
      <c r="AV26" s="51">
        <v>-19181</v>
      </c>
      <c r="AW26" s="55">
        <v>-30516</v>
      </c>
      <c r="AX26" s="54">
        <v>-29980</v>
      </c>
      <c r="AY26" s="54">
        <v>10658</v>
      </c>
      <c r="AZ26" s="54">
        <v>-8365210</v>
      </c>
      <c r="BA26" s="56">
        <v>1302645</v>
      </c>
    </row>
    <row r="27" spans="1:53" ht="11.25">
      <c r="A27" s="33"/>
      <c r="B27" s="68" t="s">
        <v>52</v>
      </c>
      <c r="C27" s="15" t="s">
        <v>8</v>
      </c>
      <c r="D27" s="16" t="s">
        <v>22</v>
      </c>
      <c r="E27" s="51">
        <v>23123</v>
      </c>
      <c r="F27" s="51">
        <v>572</v>
      </c>
      <c r="G27" s="51">
        <v>7578</v>
      </c>
      <c r="H27" s="51">
        <v>8612</v>
      </c>
      <c r="I27" s="51">
        <v>3547506</v>
      </c>
      <c r="J27" s="51">
        <v>568105</v>
      </c>
      <c r="K27" s="51">
        <v>64235</v>
      </c>
      <c r="L27" s="51">
        <v>69359</v>
      </c>
      <c r="M27" s="51">
        <v>29156</v>
      </c>
      <c r="N27" s="51">
        <v>5081</v>
      </c>
      <c r="O27" s="51">
        <v>92546</v>
      </c>
      <c r="P27" s="51">
        <v>10666</v>
      </c>
      <c r="Q27" s="51">
        <v>60754</v>
      </c>
      <c r="R27" s="51">
        <v>660127</v>
      </c>
      <c r="S27" s="51">
        <v>12614</v>
      </c>
      <c r="T27" s="52">
        <v>5160034</v>
      </c>
      <c r="U27" s="51">
        <v>1944978</v>
      </c>
      <c r="V27" s="51">
        <v>93717</v>
      </c>
      <c r="W27" s="51">
        <v>386393</v>
      </c>
      <c r="X27" s="51">
        <v>194326</v>
      </c>
      <c r="Y27" s="51">
        <v>113568932</v>
      </c>
      <c r="Z27" s="51">
        <v>20621311</v>
      </c>
      <c r="AA27" s="51">
        <v>1608586</v>
      </c>
      <c r="AB27" s="51">
        <v>3856073</v>
      </c>
      <c r="AC27" s="51">
        <v>1235748</v>
      </c>
      <c r="AD27" s="51">
        <v>184481</v>
      </c>
      <c r="AE27" s="51">
        <v>2907505</v>
      </c>
      <c r="AF27" s="51">
        <v>473223</v>
      </c>
      <c r="AG27" s="51">
        <v>2866514</v>
      </c>
      <c r="AH27" s="51">
        <v>26852614</v>
      </c>
      <c r="AI27" s="51">
        <v>387482</v>
      </c>
      <c r="AJ27" s="53">
        <v>177181883</v>
      </c>
      <c r="AK27" s="54">
        <v>182341917</v>
      </c>
      <c r="AL27" s="51">
        <v>105478</v>
      </c>
      <c r="AM27" s="51">
        <v>1539125</v>
      </c>
      <c r="AN27" s="51">
        <v>9224</v>
      </c>
      <c r="AO27" s="51">
        <v>934731</v>
      </c>
      <c r="AP27" s="51">
        <v>-106938</v>
      </c>
      <c r="AQ27" s="52">
        <v>2481620</v>
      </c>
      <c r="AR27" s="51">
        <v>3058775</v>
      </c>
      <c r="AS27" s="51">
        <v>57359142</v>
      </c>
      <c r="AT27" s="51">
        <v>427873</v>
      </c>
      <c r="AU27" s="51">
        <v>36914155</v>
      </c>
      <c r="AV27" s="51">
        <v>-459630</v>
      </c>
      <c r="AW27" s="55">
        <v>97300315</v>
      </c>
      <c r="AX27" s="54">
        <v>99781935</v>
      </c>
      <c r="AY27" s="54">
        <v>44563096</v>
      </c>
      <c r="AZ27" s="54">
        <v>-32903025</v>
      </c>
      <c r="BA27" s="56">
        <v>293783923</v>
      </c>
    </row>
    <row r="28" spans="1:53" ht="11.25">
      <c r="A28" s="33"/>
      <c r="B28" s="68"/>
      <c r="C28" s="15" t="s">
        <v>9</v>
      </c>
      <c r="D28" s="16" t="s">
        <v>23</v>
      </c>
      <c r="E28" s="51">
        <v>0</v>
      </c>
      <c r="F28" s="51">
        <v>0</v>
      </c>
      <c r="G28" s="51">
        <v>0</v>
      </c>
      <c r="H28" s="51">
        <v>0</v>
      </c>
      <c r="I28" s="51">
        <v>0</v>
      </c>
      <c r="J28" s="51">
        <v>0</v>
      </c>
      <c r="K28" s="51">
        <v>0</v>
      </c>
      <c r="L28" s="51">
        <v>0</v>
      </c>
      <c r="M28" s="51">
        <v>0</v>
      </c>
      <c r="N28" s="51">
        <v>0</v>
      </c>
      <c r="O28" s="51">
        <v>0</v>
      </c>
      <c r="P28" s="51">
        <v>0</v>
      </c>
      <c r="Q28" s="51">
        <v>0</v>
      </c>
      <c r="R28" s="51">
        <v>0</v>
      </c>
      <c r="S28" s="51">
        <v>0</v>
      </c>
      <c r="T28" s="52">
        <v>0</v>
      </c>
      <c r="U28" s="51">
        <v>75016</v>
      </c>
      <c r="V28" s="51">
        <v>3066</v>
      </c>
      <c r="W28" s="51">
        <v>2169</v>
      </c>
      <c r="X28" s="51">
        <v>9055</v>
      </c>
      <c r="Y28" s="51">
        <v>1234707</v>
      </c>
      <c r="Z28" s="51">
        <v>194312</v>
      </c>
      <c r="AA28" s="51">
        <v>1220045</v>
      </c>
      <c r="AB28" s="51">
        <v>537933</v>
      </c>
      <c r="AC28" s="51">
        <v>146024</v>
      </c>
      <c r="AD28" s="51">
        <v>2749010</v>
      </c>
      <c r="AE28" s="51">
        <v>453889</v>
      </c>
      <c r="AF28" s="51">
        <v>168509</v>
      </c>
      <c r="AG28" s="51">
        <v>553490</v>
      </c>
      <c r="AH28" s="51">
        <v>1340261</v>
      </c>
      <c r="AI28" s="51">
        <v>83</v>
      </c>
      <c r="AJ28" s="53">
        <v>8687569</v>
      </c>
      <c r="AK28" s="54">
        <v>8687569</v>
      </c>
      <c r="AL28" s="51">
        <v>0</v>
      </c>
      <c r="AM28" s="51">
        <v>0</v>
      </c>
      <c r="AN28" s="51">
        <v>0</v>
      </c>
      <c r="AO28" s="51">
        <v>0</v>
      </c>
      <c r="AP28" s="51">
        <v>0</v>
      </c>
      <c r="AQ28" s="52">
        <v>0</v>
      </c>
      <c r="AR28" s="51">
        <v>0</v>
      </c>
      <c r="AS28" s="51">
        <v>0</v>
      </c>
      <c r="AT28" s="51">
        <v>0</v>
      </c>
      <c r="AU28" s="51">
        <v>65513743</v>
      </c>
      <c r="AV28" s="51">
        <v>0</v>
      </c>
      <c r="AW28" s="55">
        <v>65513743</v>
      </c>
      <c r="AX28" s="54">
        <v>65513743</v>
      </c>
      <c r="AY28" s="54">
        <v>0</v>
      </c>
      <c r="AZ28" s="54">
        <v>0</v>
      </c>
      <c r="BA28" s="56">
        <v>74201312</v>
      </c>
    </row>
    <row r="29" spans="1:53" ht="11.25">
      <c r="A29" s="33"/>
      <c r="B29" s="68"/>
      <c r="C29" s="15" t="s">
        <v>10</v>
      </c>
      <c r="D29" s="16" t="s">
        <v>24</v>
      </c>
      <c r="E29" s="51">
        <v>209</v>
      </c>
      <c r="F29" s="51">
        <v>11</v>
      </c>
      <c r="G29" s="51">
        <v>31</v>
      </c>
      <c r="H29" s="51">
        <v>296</v>
      </c>
      <c r="I29" s="51">
        <v>52464</v>
      </c>
      <c r="J29" s="51">
        <v>2878</v>
      </c>
      <c r="K29" s="51">
        <v>7723</v>
      </c>
      <c r="L29" s="51">
        <v>6165</v>
      </c>
      <c r="M29" s="51">
        <v>972</v>
      </c>
      <c r="N29" s="51">
        <v>1527</v>
      </c>
      <c r="O29" s="51">
        <v>5540</v>
      </c>
      <c r="P29" s="51">
        <v>1439</v>
      </c>
      <c r="Q29" s="51">
        <v>3080</v>
      </c>
      <c r="R29" s="51">
        <v>25268</v>
      </c>
      <c r="S29" s="51">
        <v>154</v>
      </c>
      <c r="T29" s="52">
        <v>107757</v>
      </c>
      <c r="U29" s="51">
        <v>73392</v>
      </c>
      <c r="V29" s="51">
        <v>8326</v>
      </c>
      <c r="W29" s="51">
        <v>9078</v>
      </c>
      <c r="X29" s="51">
        <v>41635</v>
      </c>
      <c r="Y29" s="51">
        <v>6001328</v>
      </c>
      <c r="Z29" s="51">
        <v>519405</v>
      </c>
      <c r="AA29" s="51">
        <v>1552871</v>
      </c>
      <c r="AB29" s="51">
        <v>1187041</v>
      </c>
      <c r="AC29" s="51">
        <v>217121</v>
      </c>
      <c r="AD29" s="51">
        <v>209510</v>
      </c>
      <c r="AE29" s="51">
        <v>827805</v>
      </c>
      <c r="AF29" s="51">
        <v>306030</v>
      </c>
      <c r="AG29" s="51">
        <v>999574</v>
      </c>
      <c r="AH29" s="51">
        <v>5264693</v>
      </c>
      <c r="AI29" s="51">
        <v>63696</v>
      </c>
      <c r="AJ29" s="53">
        <v>17281505</v>
      </c>
      <c r="AK29" s="54">
        <v>17389262</v>
      </c>
      <c r="AL29" s="51">
        <v>16</v>
      </c>
      <c r="AM29" s="51">
        <v>48294</v>
      </c>
      <c r="AN29" s="51">
        <v>573</v>
      </c>
      <c r="AO29" s="51">
        <v>0</v>
      </c>
      <c r="AP29" s="51">
        <v>0</v>
      </c>
      <c r="AQ29" s="52">
        <v>48883</v>
      </c>
      <c r="AR29" s="51">
        <v>4787</v>
      </c>
      <c r="AS29" s="51">
        <v>7711644</v>
      </c>
      <c r="AT29" s="51">
        <v>729904</v>
      </c>
      <c r="AU29" s="51">
        <v>0</v>
      </c>
      <c r="AV29" s="51">
        <v>0</v>
      </c>
      <c r="AW29" s="55">
        <v>8446335</v>
      </c>
      <c r="AX29" s="54">
        <v>8495218</v>
      </c>
      <c r="AY29" s="54">
        <v>29989</v>
      </c>
      <c r="AZ29" s="54">
        <v>-1930</v>
      </c>
      <c r="BA29" s="56">
        <v>25912539</v>
      </c>
    </row>
    <row r="30" spans="1:53" ht="11.25">
      <c r="A30" s="33"/>
      <c r="B30" s="68"/>
      <c r="C30" s="15" t="s">
        <v>11</v>
      </c>
      <c r="D30" s="16" t="s">
        <v>25</v>
      </c>
      <c r="E30" s="51">
        <v>5881</v>
      </c>
      <c r="F30" s="51">
        <v>201</v>
      </c>
      <c r="G30" s="51">
        <v>1958</v>
      </c>
      <c r="H30" s="51">
        <v>2147</v>
      </c>
      <c r="I30" s="51">
        <v>471398</v>
      </c>
      <c r="J30" s="51">
        <v>126458</v>
      </c>
      <c r="K30" s="51">
        <v>13614</v>
      </c>
      <c r="L30" s="51">
        <v>25604</v>
      </c>
      <c r="M30" s="51">
        <v>4722</v>
      </c>
      <c r="N30" s="51">
        <v>1984</v>
      </c>
      <c r="O30" s="51">
        <v>15371</v>
      </c>
      <c r="P30" s="51">
        <v>2234</v>
      </c>
      <c r="Q30" s="51">
        <v>9351</v>
      </c>
      <c r="R30" s="51">
        <v>198024</v>
      </c>
      <c r="S30" s="51">
        <v>1362</v>
      </c>
      <c r="T30" s="52">
        <v>880309</v>
      </c>
      <c r="U30" s="51">
        <v>542201</v>
      </c>
      <c r="V30" s="51">
        <v>33554</v>
      </c>
      <c r="W30" s="51">
        <v>100382</v>
      </c>
      <c r="X30" s="51">
        <v>55454</v>
      </c>
      <c r="Y30" s="51">
        <v>15407883</v>
      </c>
      <c r="Z30" s="51">
        <v>4890082</v>
      </c>
      <c r="AA30" s="51">
        <v>385694</v>
      </c>
      <c r="AB30" s="51">
        <v>1663812</v>
      </c>
      <c r="AC30" s="51">
        <v>198215</v>
      </c>
      <c r="AD30" s="51">
        <v>70715</v>
      </c>
      <c r="AE30" s="51">
        <v>547368</v>
      </c>
      <c r="AF30" s="51">
        <v>104734</v>
      </c>
      <c r="AG30" s="51">
        <v>473088</v>
      </c>
      <c r="AH30" s="51">
        <v>8088691</v>
      </c>
      <c r="AI30" s="51">
        <v>92664</v>
      </c>
      <c r="AJ30" s="53">
        <v>32654537</v>
      </c>
      <c r="AK30" s="54">
        <v>33534846</v>
      </c>
      <c r="AL30" s="51">
        <v>35445</v>
      </c>
      <c r="AM30" s="51">
        <v>929964</v>
      </c>
      <c r="AN30" s="51">
        <v>72</v>
      </c>
      <c r="AO30" s="51">
        <v>229025</v>
      </c>
      <c r="AP30" s="51">
        <v>1345</v>
      </c>
      <c r="AQ30" s="52">
        <v>1195851</v>
      </c>
      <c r="AR30" s="51">
        <v>1836142</v>
      </c>
      <c r="AS30" s="51">
        <v>43711866</v>
      </c>
      <c r="AT30" s="51">
        <v>4306</v>
      </c>
      <c r="AU30" s="51">
        <v>10139400</v>
      </c>
      <c r="AV30" s="51">
        <v>113561</v>
      </c>
      <c r="AW30" s="55">
        <v>55805275</v>
      </c>
      <c r="AX30" s="54">
        <v>57001126</v>
      </c>
      <c r="AY30" s="54">
        <v>4405860</v>
      </c>
      <c r="AZ30" s="54">
        <v>-646090</v>
      </c>
      <c r="BA30" s="56">
        <v>94295742</v>
      </c>
    </row>
    <row r="31" spans="1:53" ht="11.25">
      <c r="A31" s="33"/>
      <c r="B31" s="68"/>
      <c r="C31" s="15" t="s">
        <v>12</v>
      </c>
      <c r="D31" s="16" t="s">
        <v>26</v>
      </c>
      <c r="E31" s="51">
        <v>269</v>
      </c>
      <c r="F31" s="51">
        <v>6</v>
      </c>
      <c r="G31" s="51">
        <v>47</v>
      </c>
      <c r="H31" s="51">
        <v>194</v>
      </c>
      <c r="I31" s="51">
        <v>7024</v>
      </c>
      <c r="J31" s="51">
        <v>1296</v>
      </c>
      <c r="K31" s="51">
        <v>1013</v>
      </c>
      <c r="L31" s="51">
        <v>4264</v>
      </c>
      <c r="M31" s="51">
        <v>3397</v>
      </c>
      <c r="N31" s="51">
        <v>4835</v>
      </c>
      <c r="O31" s="51">
        <v>3474</v>
      </c>
      <c r="P31" s="51">
        <v>631</v>
      </c>
      <c r="Q31" s="51">
        <v>145</v>
      </c>
      <c r="R31" s="51">
        <v>5789</v>
      </c>
      <c r="S31" s="51">
        <v>1048</v>
      </c>
      <c r="T31" s="52">
        <v>33432</v>
      </c>
      <c r="U31" s="51">
        <v>449543</v>
      </c>
      <c r="V31" s="51">
        <v>20338</v>
      </c>
      <c r="W31" s="51">
        <v>45312</v>
      </c>
      <c r="X31" s="51">
        <v>88944</v>
      </c>
      <c r="Y31" s="51">
        <v>3911401</v>
      </c>
      <c r="Z31" s="51">
        <v>987187</v>
      </c>
      <c r="AA31" s="51">
        <v>745655</v>
      </c>
      <c r="AB31" s="51">
        <v>4963109</v>
      </c>
      <c r="AC31" s="51">
        <v>2782005</v>
      </c>
      <c r="AD31" s="51">
        <v>3160615</v>
      </c>
      <c r="AE31" s="51">
        <v>2124053</v>
      </c>
      <c r="AF31" s="51">
        <v>494386</v>
      </c>
      <c r="AG31" s="51">
        <v>126792</v>
      </c>
      <c r="AH31" s="51">
        <v>5790036</v>
      </c>
      <c r="AI31" s="51">
        <v>932640</v>
      </c>
      <c r="AJ31" s="53">
        <v>26622016</v>
      </c>
      <c r="AK31" s="54">
        <v>26655448</v>
      </c>
      <c r="AL31" s="51">
        <v>0</v>
      </c>
      <c r="AM31" s="51">
        <v>14614</v>
      </c>
      <c r="AN31" s="51">
        <v>0</v>
      </c>
      <c r="AO31" s="51">
        <v>0</v>
      </c>
      <c r="AP31" s="51">
        <v>0</v>
      </c>
      <c r="AQ31" s="52">
        <v>14614</v>
      </c>
      <c r="AR31" s="51">
        <v>241</v>
      </c>
      <c r="AS31" s="51">
        <v>10042110</v>
      </c>
      <c r="AT31" s="51">
        <v>0</v>
      </c>
      <c r="AU31" s="51">
        <v>0</v>
      </c>
      <c r="AV31" s="51">
        <v>0</v>
      </c>
      <c r="AW31" s="55">
        <v>10042351</v>
      </c>
      <c r="AX31" s="54">
        <v>10056965</v>
      </c>
      <c r="AY31" s="54">
        <v>380331</v>
      </c>
      <c r="AZ31" s="54">
        <v>-354134</v>
      </c>
      <c r="BA31" s="56">
        <v>36738610</v>
      </c>
    </row>
    <row r="32" spans="1:53" ht="11.25">
      <c r="A32" s="33"/>
      <c r="B32" s="68"/>
      <c r="C32" s="15" t="s">
        <v>13</v>
      </c>
      <c r="D32" s="16" t="s">
        <v>27</v>
      </c>
      <c r="E32" s="51">
        <v>1</v>
      </c>
      <c r="F32" s="51">
        <v>0</v>
      </c>
      <c r="G32" s="51">
        <v>0</v>
      </c>
      <c r="H32" s="51">
        <v>8</v>
      </c>
      <c r="I32" s="51">
        <v>812</v>
      </c>
      <c r="J32" s="51">
        <v>177</v>
      </c>
      <c r="K32" s="51">
        <v>175</v>
      </c>
      <c r="L32" s="51">
        <v>1304</v>
      </c>
      <c r="M32" s="51">
        <v>424</v>
      </c>
      <c r="N32" s="51">
        <v>370</v>
      </c>
      <c r="O32" s="51">
        <v>675</v>
      </c>
      <c r="P32" s="51">
        <v>211</v>
      </c>
      <c r="Q32" s="51">
        <v>22</v>
      </c>
      <c r="R32" s="51">
        <v>1622</v>
      </c>
      <c r="S32" s="51">
        <v>43</v>
      </c>
      <c r="T32" s="52">
        <v>5844</v>
      </c>
      <c r="U32" s="51">
        <v>3504</v>
      </c>
      <c r="V32" s="51">
        <v>1867</v>
      </c>
      <c r="W32" s="51">
        <v>1078</v>
      </c>
      <c r="X32" s="51">
        <v>12390</v>
      </c>
      <c r="Y32" s="51">
        <v>839425</v>
      </c>
      <c r="Z32" s="51">
        <v>259408</v>
      </c>
      <c r="AA32" s="51">
        <v>212550</v>
      </c>
      <c r="AB32" s="51">
        <v>2774056</v>
      </c>
      <c r="AC32" s="51">
        <v>580365</v>
      </c>
      <c r="AD32" s="51">
        <v>382753</v>
      </c>
      <c r="AE32" s="51">
        <v>646080</v>
      </c>
      <c r="AF32" s="51">
        <v>361910</v>
      </c>
      <c r="AG32" s="51">
        <v>45698</v>
      </c>
      <c r="AH32" s="51">
        <v>2560144</v>
      </c>
      <c r="AI32" s="51">
        <v>46593</v>
      </c>
      <c r="AJ32" s="53">
        <v>8727821</v>
      </c>
      <c r="AK32" s="54">
        <v>8733665</v>
      </c>
      <c r="AL32" s="51">
        <v>0</v>
      </c>
      <c r="AM32" s="51">
        <v>37023</v>
      </c>
      <c r="AN32" s="51">
        <v>12</v>
      </c>
      <c r="AO32" s="51">
        <v>0</v>
      </c>
      <c r="AP32" s="51">
        <v>0</v>
      </c>
      <c r="AQ32" s="52">
        <v>37035</v>
      </c>
      <c r="AR32" s="51">
        <v>0</v>
      </c>
      <c r="AS32" s="51">
        <v>54171526</v>
      </c>
      <c r="AT32" s="51">
        <v>16991</v>
      </c>
      <c r="AU32" s="51">
        <v>0</v>
      </c>
      <c r="AV32" s="51">
        <v>0</v>
      </c>
      <c r="AW32" s="55">
        <v>54188517</v>
      </c>
      <c r="AX32" s="54">
        <v>54225552</v>
      </c>
      <c r="AY32" s="54">
        <v>2824</v>
      </c>
      <c r="AZ32" s="54">
        <v>-657</v>
      </c>
      <c r="BA32" s="56">
        <v>62961384</v>
      </c>
    </row>
    <row r="33" spans="1:53" ht="11.25">
      <c r="A33" s="33"/>
      <c r="B33" s="68"/>
      <c r="C33" s="15" t="s">
        <v>14</v>
      </c>
      <c r="D33" s="16" t="s">
        <v>28</v>
      </c>
      <c r="E33" s="51">
        <v>1420</v>
      </c>
      <c r="F33" s="51">
        <v>110</v>
      </c>
      <c r="G33" s="51">
        <v>246</v>
      </c>
      <c r="H33" s="51">
        <v>723</v>
      </c>
      <c r="I33" s="51">
        <v>102040</v>
      </c>
      <c r="J33" s="51">
        <v>26118</v>
      </c>
      <c r="K33" s="51">
        <v>7848</v>
      </c>
      <c r="L33" s="51">
        <v>15465</v>
      </c>
      <c r="M33" s="51">
        <v>6477</v>
      </c>
      <c r="N33" s="51">
        <v>627</v>
      </c>
      <c r="O33" s="51">
        <v>51602</v>
      </c>
      <c r="P33" s="51">
        <v>3693</v>
      </c>
      <c r="Q33" s="51">
        <v>6795</v>
      </c>
      <c r="R33" s="51">
        <v>27852</v>
      </c>
      <c r="S33" s="51">
        <v>1357</v>
      </c>
      <c r="T33" s="52">
        <v>252373</v>
      </c>
      <c r="U33" s="51">
        <v>255085</v>
      </c>
      <c r="V33" s="51">
        <v>34165</v>
      </c>
      <c r="W33" s="51">
        <v>32251</v>
      </c>
      <c r="X33" s="51">
        <v>42288</v>
      </c>
      <c r="Y33" s="51">
        <v>6527585</v>
      </c>
      <c r="Z33" s="51">
        <v>2152709</v>
      </c>
      <c r="AA33" s="51">
        <v>496990</v>
      </c>
      <c r="AB33" s="51">
        <v>2141083</v>
      </c>
      <c r="AC33" s="51">
        <v>549581</v>
      </c>
      <c r="AD33" s="51">
        <v>42765</v>
      </c>
      <c r="AE33" s="51">
        <v>3587348</v>
      </c>
      <c r="AF33" s="51">
        <v>365790</v>
      </c>
      <c r="AG33" s="51">
        <v>716209</v>
      </c>
      <c r="AH33" s="51">
        <v>2526805</v>
      </c>
      <c r="AI33" s="51">
        <v>98295</v>
      </c>
      <c r="AJ33" s="53">
        <v>19568949</v>
      </c>
      <c r="AK33" s="54">
        <v>19821322</v>
      </c>
      <c r="AL33" s="51">
        <v>5509</v>
      </c>
      <c r="AM33" s="51">
        <v>182776</v>
      </c>
      <c r="AN33" s="51">
        <v>-200</v>
      </c>
      <c r="AO33" s="51">
        <v>7827</v>
      </c>
      <c r="AP33" s="51">
        <v>407</v>
      </c>
      <c r="AQ33" s="52">
        <v>196319</v>
      </c>
      <c r="AR33" s="51">
        <v>515222</v>
      </c>
      <c r="AS33" s="51">
        <v>13867487</v>
      </c>
      <c r="AT33" s="51">
        <v>-40487</v>
      </c>
      <c r="AU33" s="51">
        <v>699918</v>
      </c>
      <c r="AV33" s="51">
        <v>30141</v>
      </c>
      <c r="AW33" s="55">
        <v>15072281</v>
      </c>
      <c r="AX33" s="54">
        <v>15268600</v>
      </c>
      <c r="AY33" s="54">
        <v>4059869</v>
      </c>
      <c r="AZ33" s="54">
        <v>-2737817</v>
      </c>
      <c r="BA33" s="56">
        <v>36411974</v>
      </c>
    </row>
    <row r="34" spans="1:53" ht="11.25">
      <c r="A34" s="33"/>
      <c r="B34" s="68"/>
      <c r="C34" s="15" t="s">
        <v>15</v>
      </c>
      <c r="D34" s="16" t="s">
        <v>29</v>
      </c>
      <c r="E34" s="51">
        <v>4</v>
      </c>
      <c r="F34" s="51">
        <v>2</v>
      </c>
      <c r="G34" s="51">
        <v>24</v>
      </c>
      <c r="H34" s="51">
        <v>36</v>
      </c>
      <c r="I34" s="51">
        <v>7195</v>
      </c>
      <c r="J34" s="51">
        <v>4626</v>
      </c>
      <c r="K34" s="51">
        <v>861</v>
      </c>
      <c r="L34" s="51">
        <v>8873</v>
      </c>
      <c r="M34" s="51">
        <v>4209</v>
      </c>
      <c r="N34" s="51">
        <v>655</v>
      </c>
      <c r="O34" s="51">
        <v>2226</v>
      </c>
      <c r="P34" s="51">
        <v>9590</v>
      </c>
      <c r="Q34" s="51">
        <v>2280</v>
      </c>
      <c r="R34" s="51">
        <v>14367</v>
      </c>
      <c r="S34" s="51">
        <v>635</v>
      </c>
      <c r="T34" s="52">
        <v>55583</v>
      </c>
      <c r="U34" s="51">
        <v>1992</v>
      </c>
      <c r="V34" s="51">
        <v>1310</v>
      </c>
      <c r="W34" s="51">
        <v>8414</v>
      </c>
      <c r="X34" s="51">
        <v>8658</v>
      </c>
      <c r="Y34" s="51">
        <v>1057367</v>
      </c>
      <c r="Z34" s="51">
        <v>897773</v>
      </c>
      <c r="AA34" s="51">
        <v>135416</v>
      </c>
      <c r="AB34" s="51">
        <v>2435959</v>
      </c>
      <c r="AC34" s="51">
        <v>792300</v>
      </c>
      <c r="AD34" s="51">
        <v>92711</v>
      </c>
      <c r="AE34" s="51">
        <v>341609</v>
      </c>
      <c r="AF34" s="51">
        <v>2582184</v>
      </c>
      <c r="AG34" s="51">
        <v>508200</v>
      </c>
      <c r="AH34" s="51">
        <v>4709988</v>
      </c>
      <c r="AI34" s="51">
        <v>112428</v>
      </c>
      <c r="AJ34" s="53">
        <v>13686309</v>
      </c>
      <c r="AK34" s="54">
        <v>13741892</v>
      </c>
      <c r="AL34" s="51">
        <v>1092</v>
      </c>
      <c r="AM34" s="51">
        <v>40632</v>
      </c>
      <c r="AN34" s="51">
        <v>0</v>
      </c>
      <c r="AO34" s="51">
        <v>0</v>
      </c>
      <c r="AP34" s="51">
        <v>0</v>
      </c>
      <c r="AQ34" s="52">
        <v>41724</v>
      </c>
      <c r="AR34" s="51">
        <v>212249</v>
      </c>
      <c r="AS34" s="51">
        <v>7437365</v>
      </c>
      <c r="AT34" s="51">
        <v>0</v>
      </c>
      <c r="AU34" s="51">
        <v>0</v>
      </c>
      <c r="AV34" s="51">
        <v>0</v>
      </c>
      <c r="AW34" s="55">
        <v>7649614</v>
      </c>
      <c r="AX34" s="54">
        <v>7691338</v>
      </c>
      <c r="AY34" s="54">
        <v>50470</v>
      </c>
      <c r="AZ34" s="54">
        <v>-120529</v>
      </c>
      <c r="BA34" s="56">
        <v>21363171</v>
      </c>
    </row>
    <row r="35" spans="1:53" ht="11.25">
      <c r="A35" s="33"/>
      <c r="B35" s="68"/>
      <c r="C35" s="15" t="s">
        <v>16</v>
      </c>
      <c r="D35" s="16" t="s">
        <v>30</v>
      </c>
      <c r="E35" s="51">
        <v>0</v>
      </c>
      <c r="F35" s="51">
        <v>0</v>
      </c>
      <c r="G35" s="51">
        <v>0</v>
      </c>
      <c r="H35" s="51">
        <v>0</v>
      </c>
      <c r="I35" s="51">
        <v>0</v>
      </c>
      <c r="J35" s="51">
        <v>0</v>
      </c>
      <c r="K35" s="51">
        <v>0</v>
      </c>
      <c r="L35" s="51">
        <v>0</v>
      </c>
      <c r="M35" s="51">
        <v>0</v>
      </c>
      <c r="N35" s="51">
        <v>0</v>
      </c>
      <c r="O35" s="51">
        <v>0</v>
      </c>
      <c r="P35" s="51">
        <v>0</v>
      </c>
      <c r="Q35" s="51">
        <v>0</v>
      </c>
      <c r="R35" s="51">
        <v>0</v>
      </c>
      <c r="S35" s="51">
        <v>0</v>
      </c>
      <c r="T35" s="52">
        <v>0</v>
      </c>
      <c r="U35" s="51">
        <v>0</v>
      </c>
      <c r="V35" s="51">
        <v>0</v>
      </c>
      <c r="W35" s="51">
        <v>0</v>
      </c>
      <c r="X35" s="51">
        <v>0</v>
      </c>
      <c r="Y35" s="51">
        <v>0</v>
      </c>
      <c r="Z35" s="51">
        <v>0</v>
      </c>
      <c r="AA35" s="51">
        <v>0</v>
      </c>
      <c r="AB35" s="51">
        <v>0</v>
      </c>
      <c r="AC35" s="51">
        <v>0</v>
      </c>
      <c r="AD35" s="51">
        <v>0</v>
      </c>
      <c r="AE35" s="51">
        <v>0</v>
      </c>
      <c r="AF35" s="51">
        <v>0</v>
      </c>
      <c r="AG35" s="51">
        <v>0</v>
      </c>
      <c r="AH35" s="51">
        <v>0</v>
      </c>
      <c r="AI35" s="51">
        <v>684868</v>
      </c>
      <c r="AJ35" s="53">
        <v>684868</v>
      </c>
      <c r="AK35" s="54">
        <v>684868</v>
      </c>
      <c r="AL35" s="51">
        <v>0</v>
      </c>
      <c r="AM35" s="51">
        <v>0</v>
      </c>
      <c r="AN35" s="51">
        <v>0</v>
      </c>
      <c r="AO35" s="51">
        <v>0</v>
      </c>
      <c r="AP35" s="51">
        <v>0</v>
      </c>
      <c r="AQ35" s="52">
        <v>0</v>
      </c>
      <c r="AR35" s="51">
        <v>0</v>
      </c>
      <c r="AS35" s="51">
        <v>709034</v>
      </c>
      <c r="AT35" s="51">
        <v>33611177</v>
      </c>
      <c r="AU35" s="51">
        <v>0</v>
      </c>
      <c r="AV35" s="51">
        <v>0</v>
      </c>
      <c r="AW35" s="55">
        <v>34320211</v>
      </c>
      <c r="AX35" s="54">
        <v>34320211</v>
      </c>
      <c r="AY35" s="54">
        <v>0</v>
      </c>
      <c r="AZ35" s="54">
        <v>0</v>
      </c>
      <c r="BA35" s="56">
        <v>35005079</v>
      </c>
    </row>
    <row r="36" spans="1:53" ht="11.25">
      <c r="A36" s="33"/>
      <c r="B36" s="68"/>
      <c r="C36" s="15" t="s">
        <v>17</v>
      </c>
      <c r="D36" s="16" t="s">
        <v>31</v>
      </c>
      <c r="E36" s="51">
        <v>1967</v>
      </c>
      <c r="F36" s="51">
        <v>146</v>
      </c>
      <c r="G36" s="51">
        <v>422</v>
      </c>
      <c r="H36" s="51">
        <v>5051</v>
      </c>
      <c r="I36" s="51">
        <v>277883</v>
      </c>
      <c r="J36" s="51">
        <v>110208</v>
      </c>
      <c r="K36" s="51">
        <v>38426</v>
      </c>
      <c r="L36" s="51">
        <v>85089</v>
      </c>
      <c r="M36" s="51">
        <v>75690</v>
      </c>
      <c r="N36" s="51">
        <v>31744</v>
      </c>
      <c r="O36" s="51">
        <v>50698</v>
      </c>
      <c r="P36" s="51">
        <v>35883</v>
      </c>
      <c r="Q36" s="51">
        <v>38446</v>
      </c>
      <c r="R36" s="51">
        <v>203919</v>
      </c>
      <c r="S36" s="51">
        <v>3356</v>
      </c>
      <c r="T36" s="52">
        <v>958928</v>
      </c>
      <c r="U36" s="51">
        <v>269225</v>
      </c>
      <c r="V36" s="51">
        <v>33050</v>
      </c>
      <c r="W36" s="51">
        <v>42415</v>
      </c>
      <c r="X36" s="51">
        <v>198181</v>
      </c>
      <c r="Y36" s="51">
        <v>22460884</v>
      </c>
      <c r="Z36" s="51">
        <v>6775934</v>
      </c>
      <c r="AA36" s="51">
        <v>2726769</v>
      </c>
      <c r="AB36" s="51">
        <v>7176247</v>
      </c>
      <c r="AC36" s="51">
        <v>4865624</v>
      </c>
      <c r="AD36" s="51">
        <v>1665700</v>
      </c>
      <c r="AE36" s="51">
        <v>2807510</v>
      </c>
      <c r="AF36" s="51">
        <v>3576146</v>
      </c>
      <c r="AG36" s="51">
        <v>2824223</v>
      </c>
      <c r="AH36" s="51">
        <v>19297150</v>
      </c>
      <c r="AI36" s="51">
        <v>384441</v>
      </c>
      <c r="AJ36" s="53">
        <v>75103499</v>
      </c>
      <c r="AK36" s="54">
        <v>76062427</v>
      </c>
      <c r="AL36" s="51">
        <v>40126</v>
      </c>
      <c r="AM36" s="51">
        <v>250402</v>
      </c>
      <c r="AN36" s="51">
        <v>26019</v>
      </c>
      <c r="AO36" s="51">
        <v>163318</v>
      </c>
      <c r="AP36" s="51">
        <v>0</v>
      </c>
      <c r="AQ36" s="52">
        <v>479865</v>
      </c>
      <c r="AR36" s="51">
        <v>12455961</v>
      </c>
      <c r="AS36" s="51">
        <v>67939102</v>
      </c>
      <c r="AT36" s="51">
        <v>47695862</v>
      </c>
      <c r="AU36" s="51">
        <v>9955383</v>
      </c>
      <c r="AV36" s="51">
        <v>0</v>
      </c>
      <c r="AW36" s="55">
        <v>138046308</v>
      </c>
      <c r="AX36" s="54">
        <v>138526173</v>
      </c>
      <c r="AY36" s="54">
        <v>1521929</v>
      </c>
      <c r="AZ36" s="54">
        <v>-4554325</v>
      </c>
      <c r="BA36" s="56">
        <v>211556204</v>
      </c>
    </row>
    <row r="37" spans="1:53" ht="11.25">
      <c r="A37" s="33"/>
      <c r="B37" s="68"/>
      <c r="C37" s="57">
        <v>15</v>
      </c>
      <c r="D37" s="58" t="s">
        <v>32</v>
      </c>
      <c r="E37" s="59">
        <v>491</v>
      </c>
      <c r="F37" s="59">
        <v>19</v>
      </c>
      <c r="G37" s="59">
        <v>88</v>
      </c>
      <c r="H37" s="59">
        <v>370</v>
      </c>
      <c r="I37" s="59">
        <v>34537</v>
      </c>
      <c r="J37" s="59">
        <v>4198</v>
      </c>
      <c r="K37" s="59">
        <v>2683</v>
      </c>
      <c r="L37" s="59">
        <v>4970</v>
      </c>
      <c r="M37" s="59">
        <v>3607</v>
      </c>
      <c r="N37" s="59">
        <v>4484</v>
      </c>
      <c r="O37" s="59">
        <v>3410</v>
      </c>
      <c r="P37" s="59">
        <v>1275</v>
      </c>
      <c r="Q37" s="59">
        <v>1973</v>
      </c>
      <c r="R37" s="59">
        <v>9407</v>
      </c>
      <c r="S37" s="59">
        <v>0</v>
      </c>
      <c r="T37" s="60">
        <v>71512</v>
      </c>
      <c r="U37" s="59">
        <v>67838</v>
      </c>
      <c r="V37" s="59">
        <v>3628</v>
      </c>
      <c r="W37" s="59">
        <v>7309</v>
      </c>
      <c r="X37" s="59">
        <v>19277</v>
      </c>
      <c r="Y37" s="59">
        <v>1561494</v>
      </c>
      <c r="Z37" s="59">
        <v>293770</v>
      </c>
      <c r="AA37" s="59">
        <v>135453</v>
      </c>
      <c r="AB37" s="59">
        <v>607788</v>
      </c>
      <c r="AC37" s="59">
        <v>245174</v>
      </c>
      <c r="AD37" s="59">
        <v>255812</v>
      </c>
      <c r="AE37" s="59">
        <v>180067</v>
      </c>
      <c r="AF37" s="59">
        <v>97260</v>
      </c>
      <c r="AG37" s="59">
        <v>12549</v>
      </c>
      <c r="AH37" s="59">
        <v>686231</v>
      </c>
      <c r="AI37" s="59">
        <v>0</v>
      </c>
      <c r="AJ37" s="61">
        <v>4173650</v>
      </c>
      <c r="AK37" s="62">
        <v>4245162</v>
      </c>
      <c r="AL37" s="59">
        <v>0</v>
      </c>
      <c r="AM37" s="59">
        <v>483</v>
      </c>
      <c r="AN37" s="59">
        <v>0</v>
      </c>
      <c r="AO37" s="59">
        <v>0</v>
      </c>
      <c r="AP37" s="59">
        <v>0</v>
      </c>
      <c r="AQ37" s="60">
        <v>483</v>
      </c>
      <c r="AR37" s="59">
        <v>0</v>
      </c>
      <c r="AS37" s="59">
        <v>34729</v>
      </c>
      <c r="AT37" s="59">
        <v>0</v>
      </c>
      <c r="AU37" s="59">
        <v>0</v>
      </c>
      <c r="AV37" s="59">
        <v>0</v>
      </c>
      <c r="AW37" s="63">
        <v>34729</v>
      </c>
      <c r="AX37" s="62">
        <v>35212</v>
      </c>
      <c r="AY37" s="62">
        <v>19898</v>
      </c>
      <c r="AZ37" s="62">
        <v>-237541</v>
      </c>
      <c r="BA37" s="64">
        <v>4062731</v>
      </c>
    </row>
    <row r="38" spans="1:53" ht="12" thickBot="1">
      <c r="A38" s="33"/>
      <c r="B38" s="69"/>
      <c r="C38" s="70">
        <v>16</v>
      </c>
      <c r="D38" s="71" t="s">
        <v>33</v>
      </c>
      <c r="E38" s="72">
        <v>46923</v>
      </c>
      <c r="F38" s="72">
        <v>1886</v>
      </c>
      <c r="G38" s="72">
        <v>11218</v>
      </c>
      <c r="H38" s="72">
        <v>17442</v>
      </c>
      <c r="I38" s="72">
        <v>4722772</v>
      </c>
      <c r="J38" s="72">
        <v>850490</v>
      </c>
      <c r="K38" s="72">
        <v>144370</v>
      </c>
      <c r="L38" s="72">
        <v>221300</v>
      </c>
      <c r="M38" s="72">
        <v>128654</v>
      </c>
      <c r="N38" s="72">
        <v>51309</v>
      </c>
      <c r="O38" s="72">
        <v>225573</v>
      </c>
      <c r="P38" s="72">
        <v>65622</v>
      </c>
      <c r="Q38" s="72">
        <v>122874</v>
      </c>
      <c r="R38" s="72">
        <v>1172866</v>
      </c>
      <c r="S38" s="72">
        <v>20570</v>
      </c>
      <c r="T38" s="73">
        <v>7803869</v>
      </c>
      <c r="U38" s="72">
        <v>4923955</v>
      </c>
      <c r="V38" s="72">
        <v>425073</v>
      </c>
      <c r="W38" s="72">
        <v>725564</v>
      </c>
      <c r="X38" s="72">
        <v>674165</v>
      </c>
      <c r="Y38" s="72">
        <v>187689376</v>
      </c>
      <c r="Z38" s="72">
        <v>38374506</v>
      </c>
      <c r="AA38" s="72">
        <v>11120323</v>
      </c>
      <c r="AB38" s="72">
        <v>27351678</v>
      </c>
      <c r="AC38" s="72">
        <v>11612157</v>
      </c>
      <c r="AD38" s="72">
        <v>8814161</v>
      </c>
      <c r="AE38" s="72">
        <v>14425308</v>
      </c>
      <c r="AF38" s="72">
        <v>8530172</v>
      </c>
      <c r="AG38" s="72">
        <v>9128967</v>
      </c>
      <c r="AH38" s="72">
        <v>78390541</v>
      </c>
      <c r="AI38" s="72">
        <v>2804166</v>
      </c>
      <c r="AJ38" s="74">
        <v>404990112</v>
      </c>
      <c r="AK38" s="75">
        <v>412793981</v>
      </c>
      <c r="AL38" s="72">
        <v>188358</v>
      </c>
      <c r="AM38" s="72">
        <v>3125077</v>
      </c>
      <c r="AN38" s="72">
        <v>35700</v>
      </c>
      <c r="AO38" s="72">
        <v>1335875</v>
      </c>
      <c r="AP38" s="72">
        <v>-98024</v>
      </c>
      <c r="AQ38" s="73">
        <v>4586986</v>
      </c>
      <c r="AR38" s="72">
        <v>18172196</v>
      </c>
      <c r="AS38" s="72">
        <v>266680400</v>
      </c>
      <c r="AT38" s="72">
        <v>82445626</v>
      </c>
      <c r="AU38" s="72">
        <v>123409154</v>
      </c>
      <c r="AV38" s="72">
        <v>420681</v>
      </c>
      <c r="AW38" s="76">
        <v>491128057</v>
      </c>
      <c r="AX38" s="75">
        <v>495715043</v>
      </c>
      <c r="AY38" s="75">
        <v>55114704</v>
      </c>
      <c r="AZ38" s="75">
        <v>-51923784</v>
      </c>
      <c r="BA38" s="77">
        <v>911699944</v>
      </c>
    </row>
    <row r="39" spans="1:53" ht="12" thickBot="1">
      <c r="A39" s="78"/>
      <c r="B39" s="79"/>
      <c r="C39" s="79"/>
      <c r="D39" s="80" t="s">
        <v>57</v>
      </c>
      <c r="E39" s="72">
        <v>92610</v>
      </c>
      <c r="F39" s="72">
        <v>4422</v>
      </c>
      <c r="G39" s="72">
        <v>22303</v>
      </c>
      <c r="H39" s="72">
        <v>41427</v>
      </c>
      <c r="I39" s="72">
        <v>9383449</v>
      </c>
      <c r="J39" s="72">
        <v>1649369</v>
      </c>
      <c r="K39" s="72">
        <v>530462</v>
      </c>
      <c r="L39" s="72">
        <v>777889</v>
      </c>
      <c r="M39" s="72">
        <v>452947</v>
      </c>
      <c r="N39" s="72">
        <v>386078</v>
      </c>
      <c r="O39" s="72">
        <v>708176</v>
      </c>
      <c r="P39" s="72">
        <v>266938</v>
      </c>
      <c r="Q39" s="72">
        <v>304772</v>
      </c>
      <c r="R39" s="72">
        <v>2793762</v>
      </c>
      <c r="S39" s="72">
        <v>104980</v>
      </c>
      <c r="T39" s="73">
        <v>17519584</v>
      </c>
      <c r="U39" s="72">
        <v>5008837</v>
      </c>
      <c r="V39" s="72">
        <v>428882</v>
      </c>
      <c r="W39" s="72">
        <v>737801</v>
      </c>
      <c r="X39" s="72">
        <v>680644</v>
      </c>
      <c r="Y39" s="72">
        <v>192146899</v>
      </c>
      <c r="Z39" s="72">
        <v>39202924</v>
      </c>
      <c r="AA39" s="72">
        <v>11185123</v>
      </c>
      <c r="AB39" s="72">
        <v>27533079</v>
      </c>
      <c r="AC39" s="72">
        <v>11670326</v>
      </c>
      <c r="AD39" s="72">
        <v>8826850</v>
      </c>
      <c r="AE39" s="72">
        <v>14552402</v>
      </c>
      <c r="AF39" s="72">
        <v>8581386</v>
      </c>
      <c r="AG39" s="72">
        <v>9226540</v>
      </c>
      <c r="AH39" s="72">
        <v>79528846</v>
      </c>
      <c r="AI39" s="72">
        <v>2820534</v>
      </c>
      <c r="AJ39" s="74">
        <v>412131073</v>
      </c>
      <c r="AK39" s="75">
        <v>429650657</v>
      </c>
      <c r="AL39" s="72">
        <v>748002</v>
      </c>
      <c r="AM39" s="72">
        <v>11174754</v>
      </c>
      <c r="AN39" s="72">
        <v>3221344</v>
      </c>
      <c r="AO39" s="72">
        <v>5047337</v>
      </c>
      <c r="AP39" s="72">
        <v>-131685</v>
      </c>
      <c r="AQ39" s="73">
        <v>20059752</v>
      </c>
      <c r="AR39" s="72">
        <v>18423183</v>
      </c>
      <c r="AS39" s="72">
        <v>269815458</v>
      </c>
      <c r="AT39" s="72">
        <v>82484873</v>
      </c>
      <c r="AU39" s="72">
        <v>124964729</v>
      </c>
      <c r="AV39" s="72">
        <v>408357</v>
      </c>
      <c r="AW39" s="76">
        <v>496096600</v>
      </c>
      <c r="AX39" s="75">
        <v>516156352</v>
      </c>
      <c r="AY39" s="75">
        <v>57486717</v>
      </c>
      <c r="AZ39" s="75">
        <v>-54161177</v>
      </c>
      <c r="BA39" s="77">
        <v>949132549</v>
      </c>
    </row>
    <row r="40" spans="1:53" ht="11.25">
      <c r="A40" s="81" t="s">
        <v>58</v>
      </c>
      <c r="B40" s="15"/>
      <c r="C40" s="15">
        <v>17</v>
      </c>
      <c r="D40" s="16" t="s">
        <v>59</v>
      </c>
      <c r="E40" s="51">
        <v>213</v>
      </c>
      <c r="F40" s="51">
        <v>119</v>
      </c>
      <c r="G40" s="51">
        <v>1135</v>
      </c>
      <c r="H40" s="51">
        <v>5219</v>
      </c>
      <c r="I40" s="51">
        <v>273404</v>
      </c>
      <c r="J40" s="51">
        <v>52042</v>
      </c>
      <c r="K40" s="51">
        <v>19491</v>
      </c>
      <c r="L40" s="51">
        <v>59204</v>
      </c>
      <c r="M40" s="51">
        <v>47114</v>
      </c>
      <c r="N40" s="51">
        <v>10363</v>
      </c>
      <c r="O40" s="51">
        <v>47358</v>
      </c>
      <c r="P40" s="51">
        <v>51359</v>
      </c>
      <c r="Q40" s="51">
        <v>20035</v>
      </c>
      <c r="R40" s="51">
        <v>157586</v>
      </c>
      <c r="S40" s="51">
        <v>3360</v>
      </c>
      <c r="T40" s="52">
        <v>748002</v>
      </c>
      <c r="U40" s="51">
        <v>9822</v>
      </c>
      <c r="V40" s="51">
        <v>8665</v>
      </c>
      <c r="W40" s="51">
        <v>77312</v>
      </c>
      <c r="X40" s="51">
        <v>63970</v>
      </c>
      <c r="Y40" s="51">
        <v>5334618</v>
      </c>
      <c r="Z40" s="51">
        <v>1236275</v>
      </c>
      <c r="AA40" s="51">
        <v>521097</v>
      </c>
      <c r="AB40" s="51">
        <v>2282478</v>
      </c>
      <c r="AC40" s="51">
        <v>1207434</v>
      </c>
      <c r="AD40" s="51">
        <v>215706</v>
      </c>
      <c r="AE40" s="51">
        <v>965446</v>
      </c>
      <c r="AF40" s="51">
        <v>1306185</v>
      </c>
      <c r="AG40" s="51">
        <v>584055</v>
      </c>
      <c r="AH40" s="51">
        <v>4518870</v>
      </c>
      <c r="AI40" s="51">
        <v>91250</v>
      </c>
      <c r="AJ40" s="53">
        <v>18423183</v>
      </c>
      <c r="AK40" s="54">
        <v>19171185</v>
      </c>
      <c r="AW40" s="3"/>
      <c r="AX40" s="3"/>
      <c r="AY40" s="3"/>
      <c r="AZ40" s="3"/>
      <c r="BA40" s="3"/>
    </row>
    <row r="41" spans="1:53" ht="11.25">
      <c r="A41" s="35" t="s">
        <v>60</v>
      </c>
      <c r="B41" s="15"/>
      <c r="C41" s="15">
        <v>18</v>
      </c>
      <c r="D41" s="16" t="s">
        <v>61</v>
      </c>
      <c r="E41" s="51">
        <v>11352</v>
      </c>
      <c r="F41" s="51">
        <v>4051</v>
      </c>
      <c r="G41" s="51">
        <v>8129</v>
      </c>
      <c r="H41" s="51">
        <v>9853</v>
      </c>
      <c r="I41" s="51">
        <v>2489001</v>
      </c>
      <c r="J41" s="51">
        <v>1082083</v>
      </c>
      <c r="K41" s="51">
        <v>207081</v>
      </c>
      <c r="L41" s="51">
        <v>1327535</v>
      </c>
      <c r="M41" s="51">
        <v>467453</v>
      </c>
      <c r="N41" s="51">
        <v>112823</v>
      </c>
      <c r="O41" s="51">
        <v>639177</v>
      </c>
      <c r="P41" s="51">
        <v>211863</v>
      </c>
      <c r="Q41" s="51">
        <v>560382</v>
      </c>
      <c r="R41" s="51">
        <v>3324913</v>
      </c>
      <c r="S41" s="51">
        <v>9644</v>
      </c>
      <c r="T41" s="52">
        <v>10465340</v>
      </c>
      <c r="U41" s="51">
        <v>608359</v>
      </c>
      <c r="V41" s="51">
        <v>291770</v>
      </c>
      <c r="W41" s="51">
        <v>351723</v>
      </c>
      <c r="X41" s="51">
        <v>238926</v>
      </c>
      <c r="Y41" s="51">
        <v>50619663</v>
      </c>
      <c r="Z41" s="51">
        <v>25713413</v>
      </c>
      <c r="AA41" s="51">
        <v>4508358</v>
      </c>
      <c r="AB41" s="51">
        <v>45929232</v>
      </c>
      <c r="AC41" s="51">
        <v>12025606</v>
      </c>
      <c r="AD41" s="51">
        <v>2253275</v>
      </c>
      <c r="AE41" s="51">
        <v>14168394</v>
      </c>
      <c r="AF41" s="51">
        <v>5647941</v>
      </c>
      <c r="AG41" s="51">
        <v>15990571</v>
      </c>
      <c r="AH41" s="51">
        <v>86514669</v>
      </c>
      <c r="AI41" s="51">
        <v>261908</v>
      </c>
      <c r="AJ41" s="53">
        <v>265123808</v>
      </c>
      <c r="AK41" s="54">
        <v>275589148</v>
      </c>
      <c r="AW41" s="3"/>
      <c r="AX41" s="3"/>
      <c r="AY41" s="3"/>
      <c r="AZ41" s="3"/>
      <c r="BA41" s="3"/>
    </row>
    <row r="42" spans="1:53" ht="11.25">
      <c r="A42" s="35" t="s">
        <v>62</v>
      </c>
      <c r="B42" s="15"/>
      <c r="C42" s="15">
        <v>19</v>
      </c>
      <c r="D42" s="16" t="s">
        <v>63</v>
      </c>
      <c r="E42" s="51">
        <v>54249</v>
      </c>
      <c r="F42" s="51">
        <v>10379</v>
      </c>
      <c r="G42" s="51">
        <v>17465</v>
      </c>
      <c r="H42" s="51">
        <v>10587</v>
      </c>
      <c r="I42" s="51">
        <v>841699</v>
      </c>
      <c r="J42" s="51">
        <v>43679</v>
      </c>
      <c r="K42" s="51">
        <v>112680</v>
      </c>
      <c r="L42" s="51">
        <v>224805</v>
      </c>
      <c r="M42" s="51">
        <v>320838</v>
      </c>
      <c r="N42" s="51">
        <v>1315905</v>
      </c>
      <c r="O42" s="51">
        <v>137242</v>
      </c>
      <c r="P42" s="51">
        <v>59586</v>
      </c>
      <c r="Q42" s="51">
        <v>0</v>
      </c>
      <c r="R42" s="51">
        <v>543241</v>
      </c>
      <c r="S42" s="51">
        <v>14490</v>
      </c>
      <c r="T42" s="52">
        <v>3706845</v>
      </c>
      <c r="U42" s="51">
        <v>3508215</v>
      </c>
      <c r="V42" s="51">
        <v>646272</v>
      </c>
      <c r="W42" s="51">
        <v>434141</v>
      </c>
      <c r="X42" s="51">
        <v>145426</v>
      </c>
      <c r="Y42" s="51">
        <v>16018242</v>
      </c>
      <c r="Z42" s="51">
        <v>1356705</v>
      </c>
      <c r="AA42" s="51">
        <v>3398058</v>
      </c>
      <c r="AB42" s="51">
        <v>9755394</v>
      </c>
      <c r="AC42" s="51">
        <v>8696108</v>
      </c>
      <c r="AD42" s="51">
        <v>28315192</v>
      </c>
      <c r="AE42" s="51">
        <v>2456295</v>
      </c>
      <c r="AF42" s="51">
        <v>1484178</v>
      </c>
      <c r="AG42" s="51">
        <v>0</v>
      </c>
      <c r="AH42" s="51">
        <v>16178720</v>
      </c>
      <c r="AI42" s="51">
        <v>423943</v>
      </c>
      <c r="AJ42" s="53">
        <v>92816889</v>
      </c>
      <c r="AK42" s="54">
        <v>96523734</v>
      </c>
      <c r="AW42" s="3"/>
      <c r="AX42" s="3"/>
      <c r="AY42" s="3"/>
      <c r="AZ42" s="3"/>
      <c r="BA42" s="3"/>
    </row>
    <row r="43" spans="1:53" ht="11.25">
      <c r="A43" s="35" t="s">
        <v>64</v>
      </c>
      <c r="B43" s="15"/>
      <c r="C43" s="15">
        <v>20</v>
      </c>
      <c r="D43" s="16" t="s">
        <v>65</v>
      </c>
      <c r="E43" s="51">
        <v>22002</v>
      </c>
      <c r="F43" s="51">
        <v>413</v>
      </c>
      <c r="G43" s="51">
        <v>5886</v>
      </c>
      <c r="H43" s="51">
        <v>4836</v>
      </c>
      <c r="I43" s="51">
        <v>793124</v>
      </c>
      <c r="J43" s="51">
        <v>165963</v>
      </c>
      <c r="K43" s="51">
        <v>173913</v>
      </c>
      <c r="L43" s="51">
        <v>137759</v>
      </c>
      <c r="M43" s="51">
        <v>127622</v>
      </c>
      <c r="N43" s="51">
        <v>902052</v>
      </c>
      <c r="O43" s="51">
        <v>142338</v>
      </c>
      <c r="P43" s="51">
        <v>159699</v>
      </c>
      <c r="Q43" s="51">
        <v>333989</v>
      </c>
      <c r="R43" s="51">
        <v>632325</v>
      </c>
      <c r="S43" s="51">
        <v>15120</v>
      </c>
      <c r="T43" s="52">
        <v>3617041</v>
      </c>
      <c r="U43" s="51">
        <v>1247537</v>
      </c>
      <c r="V43" s="51">
        <v>48513</v>
      </c>
      <c r="W43" s="51">
        <v>172880</v>
      </c>
      <c r="X43" s="51">
        <v>119010</v>
      </c>
      <c r="Y43" s="51">
        <v>15883745</v>
      </c>
      <c r="Z43" s="51">
        <v>3893088</v>
      </c>
      <c r="AA43" s="51">
        <v>4856651</v>
      </c>
      <c r="AB43" s="51">
        <v>4664007</v>
      </c>
      <c r="AC43" s="51">
        <v>3304816</v>
      </c>
      <c r="AD43" s="51">
        <v>19765464</v>
      </c>
      <c r="AE43" s="51">
        <v>2903861</v>
      </c>
      <c r="AF43" s="51">
        <v>3649909</v>
      </c>
      <c r="AG43" s="51">
        <v>9145108</v>
      </c>
      <c r="AH43" s="51">
        <v>19667805</v>
      </c>
      <c r="AI43" s="51">
        <v>410612</v>
      </c>
      <c r="AJ43" s="53">
        <v>89733006</v>
      </c>
      <c r="AK43" s="54">
        <v>93350047</v>
      </c>
      <c r="AW43" s="3"/>
      <c r="AX43" s="3"/>
      <c r="AY43" s="3"/>
      <c r="AZ43" s="3"/>
      <c r="BA43" s="3"/>
    </row>
    <row r="44" spans="1:53" ht="11.25">
      <c r="A44" s="35" t="s">
        <v>66</v>
      </c>
      <c r="B44" s="15"/>
      <c r="C44" s="15">
        <v>21</v>
      </c>
      <c r="D44" s="16" t="s">
        <v>67</v>
      </c>
      <c r="E44" s="51">
        <v>9481</v>
      </c>
      <c r="F44" s="51">
        <v>410</v>
      </c>
      <c r="G44" s="51">
        <v>3192</v>
      </c>
      <c r="H44" s="51">
        <v>4112</v>
      </c>
      <c r="I44" s="51">
        <v>624859</v>
      </c>
      <c r="J44" s="51">
        <v>133106</v>
      </c>
      <c r="K44" s="51">
        <v>61094</v>
      </c>
      <c r="L44" s="51">
        <v>129927</v>
      </c>
      <c r="M44" s="51">
        <v>53724</v>
      </c>
      <c r="N44" s="51">
        <v>172987</v>
      </c>
      <c r="O44" s="51">
        <v>77635</v>
      </c>
      <c r="P44" s="51">
        <v>27152</v>
      </c>
      <c r="Q44" s="51">
        <v>1637</v>
      </c>
      <c r="R44" s="51">
        <v>283231</v>
      </c>
      <c r="S44" s="51">
        <v>2084</v>
      </c>
      <c r="T44" s="52">
        <v>1584631</v>
      </c>
      <c r="U44" s="51">
        <v>561977</v>
      </c>
      <c r="V44" s="51">
        <v>35206</v>
      </c>
      <c r="W44" s="51">
        <v>103447</v>
      </c>
      <c r="X44" s="51">
        <v>64507</v>
      </c>
      <c r="Y44" s="51">
        <v>14350036</v>
      </c>
      <c r="Z44" s="51">
        <v>3122061</v>
      </c>
      <c r="AA44" s="51">
        <v>1683318</v>
      </c>
      <c r="AB44" s="51">
        <v>4358629</v>
      </c>
      <c r="AC44" s="51">
        <v>1415479</v>
      </c>
      <c r="AD44" s="51">
        <v>3780583</v>
      </c>
      <c r="AE44" s="51">
        <v>1569447</v>
      </c>
      <c r="AF44" s="51">
        <v>701189</v>
      </c>
      <c r="AG44" s="51">
        <v>58805</v>
      </c>
      <c r="AH44" s="51">
        <v>6593348</v>
      </c>
      <c r="AI44" s="51">
        <v>56599</v>
      </c>
      <c r="AJ44" s="53">
        <v>38454631</v>
      </c>
      <c r="AK44" s="54">
        <v>40039262</v>
      </c>
      <c r="AW44" s="3"/>
      <c r="AX44" s="3"/>
      <c r="AY44" s="3"/>
      <c r="AZ44" s="3"/>
      <c r="BA44" s="3"/>
    </row>
    <row r="45" spans="1:53" ht="12" thickBot="1">
      <c r="A45" s="35"/>
      <c r="B45" s="82"/>
      <c r="C45" s="83">
        <v>22</v>
      </c>
      <c r="D45" s="84" t="s">
        <v>68</v>
      </c>
      <c r="E45" s="72">
        <v>-1976</v>
      </c>
      <c r="F45" s="72">
        <v>-738</v>
      </c>
      <c r="G45" s="72">
        <v>-38</v>
      </c>
      <c r="H45" s="72">
        <v>-27</v>
      </c>
      <c r="I45" s="72">
        <v>-28233</v>
      </c>
      <c r="J45" s="72">
        <v>-17025</v>
      </c>
      <c r="K45" s="72">
        <v>-12890</v>
      </c>
      <c r="L45" s="72">
        <v>-5236</v>
      </c>
      <c r="M45" s="72">
        <v>-58824</v>
      </c>
      <c r="N45" s="72">
        <v>-8930</v>
      </c>
      <c r="O45" s="72">
        <v>-10920</v>
      </c>
      <c r="P45" s="72">
        <v>-282</v>
      </c>
      <c r="Q45" s="72">
        <v>0</v>
      </c>
      <c r="R45" s="72">
        <v>-63641</v>
      </c>
      <c r="S45" s="72">
        <v>-78</v>
      </c>
      <c r="T45" s="73">
        <v>-208838</v>
      </c>
      <c r="U45" s="72">
        <v>-112655</v>
      </c>
      <c r="V45" s="72">
        <v>-55810</v>
      </c>
      <c r="W45" s="72">
        <v>-8264</v>
      </c>
      <c r="X45" s="72">
        <v>-9838</v>
      </c>
      <c r="Y45" s="72">
        <v>-569280</v>
      </c>
      <c r="Z45" s="72">
        <v>-323154</v>
      </c>
      <c r="AA45" s="72">
        <v>-240066</v>
      </c>
      <c r="AB45" s="72">
        <v>-227077</v>
      </c>
      <c r="AC45" s="72">
        <v>-1581159</v>
      </c>
      <c r="AD45" s="72">
        <v>-195686</v>
      </c>
      <c r="AE45" s="72">
        <v>-203871</v>
      </c>
      <c r="AF45" s="72">
        <v>-7617</v>
      </c>
      <c r="AG45" s="72">
        <v>0</v>
      </c>
      <c r="AH45" s="72">
        <v>-1446054</v>
      </c>
      <c r="AI45" s="72">
        <v>-2115</v>
      </c>
      <c r="AJ45" s="74">
        <v>-4982646</v>
      </c>
      <c r="AK45" s="75">
        <v>-5191484</v>
      </c>
      <c r="AW45" s="3"/>
      <c r="AX45" s="3"/>
      <c r="AY45" s="3"/>
      <c r="AZ45" s="3"/>
      <c r="BA45" s="3"/>
    </row>
    <row r="46" spans="1:53" ht="12" thickBot="1">
      <c r="A46" s="85"/>
      <c r="B46" s="86"/>
      <c r="C46" s="86">
        <v>23</v>
      </c>
      <c r="D46" s="87" t="s">
        <v>69</v>
      </c>
      <c r="E46" s="72">
        <v>95321</v>
      </c>
      <c r="F46" s="72">
        <v>14634</v>
      </c>
      <c r="G46" s="72">
        <v>35769</v>
      </c>
      <c r="H46" s="72">
        <v>34580</v>
      </c>
      <c r="I46" s="72">
        <v>4993854</v>
      </c>
      <c r="J46" s="72">
        <v>1459848</v>
      </c>
      <c r="K46" s="72">
        <v>561369</v>
      </c>
      <c r="L46" s="72">
        <v>1873994</v>
      </c>
      <c r="M46" s="72">
        <v>957927</v>
      </c>
      <c r="N46" s="72">
        <v>2505200</v>
      </c>
      <c r="O46" s="72">
        <v>1032830</v>
      </c>
      <c r="P46" s="72">
        <v>509377</v>
      </c>
      <c r="Q46" s="72">
        <v>916043</v>
      </c>
      <c r="R46" s="72">
        <v>4877655</v>
      </c>
      <c r="S46" s="72">
        <v>44620</v>
      </c>
      <c r="T46" s="73">
        <v>19913021</v>
      </c>
      <c r="U46" s="72">
        <v>5823255</v>
      </c>
      <c r="V46" s="72">
        <v>974616</v>
      </c>
      <c r="W46" s="72">
        <v>1131239</v>
      </c>
      <c r="X46" s="72">
        <v>622001</v>
      </c>
      <c r="Y46" s="72">
        <v>101637024</v>
      </c>
      <c r="Z46" s="72">
        <v>34998388</v>
      </c>
      <c r="AA46" s="72">
        <v>14727416</v>
      </c>
      <c r="AB46" s="72">
        <v>66762663</v>
      </c>
      <c r="AC46" s="72">
        <v>25068284</v>
      </c>
      <c r="AD46" s="72">
        <v>54134534</v>
      </c>
      <c r="AE46" s="72">
        <v>21859572</v>
      </c>
      <c r="AF46" s="72">
        <v>12781785</v>
      </c>
      <c r="AG46" s="72">
        <v>25778539</v>
      </c>
      <c r="AH46" s="72">
        <v>132027358</v>
      </c>
      <c r="AI46" s="72">
        <v>1242197</v>
      </c>
      <c r="AJ46" s="74">
        <v>499568871</v>
      </c>
      <c r="AK46" s="75">
        <v>519481892</v>
      </c>
      <c r="AW46" s="3"/>
      <c r="AX46" s="3"/>
      <c r="AY46" s="3"/>
      <c r="AZ46" s="3"/>
      <c r="BA46" s="3"/>
    </row>
    <row r="47" spans="1:53" ht="12" thickBot="1">
      <c r="A47" s="88"/>
      <c r="B47" s="89"/>
      <c r="C47" s="89">
        <v>24</v>
      </c>
      <c r="D47" s="90" t="s">
        <v>44</v>
      </c>
      <c r="E47" s="72">
        <v>187931</v>
      </c>
      <c r="F47" s="72">
        <v>19056</v>
      </c>
      <c r="G47" s="72">
        <v>58072</v>
      </c>
      <c r="H47" s="72">
        <v>76007</v>
      </c>
      <c r="I47" s="72">
        <v>14377303</v>
      </c>
      <c r="J47" s="72">
        <v>3109217</v>
      </c>
      <c r="K47" s="72">
        <v>1091831</v>
      </c>
      <c r="L47" s="72">
        <v>2651883</v>
      </c>
      <c r="M47" s="72">
        <v>1410874</v>
      </c>
      <c r="N47" s="72">
        <v>2891278</v>
      </c>
      <c r="O47" s="72">
        <v>1741006</v>
      </c>
      <c r="P47" s="72">
        <v>776315</v>
      </c>
      <c r="Q47" s="72">
        <v>1220815</v>
      </c>
      <c r="R47" s="72">
        <v>7671417</v>
      </c>
      <c r="S47" s="72">
        <v>149600</v>
      </c>
      <c r="T47" s="73">
        <v>37432605</v>
      </c>
      <c r="U47" s="72">
        <v>10832092</v>
      </c>
      <c r="V47" s="72">
        <v>1403498</v>
      </c>
      <c r="W47" s="72">
        <v>1869040</v>
      </c>
      <c r="X47" s="72">
        <v>1302645</v>
      </c>
      <c r="Y47" s="72">
        <v>293783923</v>
      </c>
      <c r="Z47" s="72">
        <v>74201312</v>
      </c>
      <c r="AA47" s="72">
        <v>25912539</v>
      </c>
      <c r="AB47" s="72">
        <v>94295742</v>
      </c>
      <c r="AC47" s="72">
        <v>36738610</v>
      </c>
      <c r="AD47" s="72">
        <v>62961384</v>
      </c>
      <c r="AE47" s="72">
        <v>36411974</v>
      </c>
      <c r="AF47" s="72">
        <v>21363171</v>
      </c>
      <c r="AG47" s="72">
        <v>35005079</v>
      </c>
      <c r="AH47" s="72">
        <v>211556204</v>
      </c>
      <c r="AI47" s="72">
        <v>4062731</v>
      </c>
      <c r="AJ47" s="74">
        <v>911699944</v>
      </c>
      <c r="AK47" s="75">
        <v>949132549</v>
      </c>
      <c r="AW47" s="3"/>
      <c r="AX47" s="3"/>
      <c r="AY47" s="3"/>
      <c r="AZ47" s="3"/>
      <c r="BA47" s="3"/>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R40"/>
  <sheetViews>
    <sheetView workbookViewId="0" topLeftCell="A1">
      <selection activeCell="J22" sqref="J22"/>
    </sheetView>
  </sheetViews>
  <sheetFormatPr defaultColWidth="9.33203125" defaultRowHeight="11.25"/>
  <cols>
    <col min="1" max="1" width="4.83203125" style="194" customWidth="1"/>
    <col min="2" max="16384" width="12" style="194" customWidth="1"/>
  </cols>
  <sheetData>
    <row r="1" ht="14.25">
      <c r="A1" s="213" t="s">
        <v>117</v>
      </c>
    </row>
    <row r="2" spans="1:18" ht="13.5">
      <c r="A2" s="195"/>
      <c r="B2" s="214" t="s">
        <v>118</v>
      </c>
      <c r="C2" s="196"/>
      <c r="D2" s="196"/>
      <c r="E2" s="196"/>
      <c r="F2" s="196"/>
      <c r="G2" s="196"/>
      <c r="H2" s="196"/>
      <c r="I2" s="196"/>
      <c r="J2" s="196"/>
      <c r="K2" s="196"/>
      <c r="L2" s="196"/>
      <c r="M2" s="196"/>
      <c r="N2" s="196"/>
      <c r="O2" s="196"/>
      <c r="P2" s="196"/>
      <c r="Q2" s="196"/>
      <c r="R2" s="215"/>
    </row>
    <row r="3" spans="1:18" ht="14.25">
      <c r="A3" s="204"/>
      <c r="B3" s="216"/>
      <c r="C3" s="217"/>
      <c r="D3" s="217"/>
      <c r="E3" s="217"/>
      <c r="F3" s="217"/>
      <c r="G3" s="217"/>
      <c r="H3" s="217"/>
      <c r="I3" s="217"/>
      <c r="J3" s="217"/>
      <c r="K3" s="217"/>
      <c r="L3" s="217"/>
      <c r="M3" s="217"/>
      <c r="N3" s="217"/>
      <c r="O3" s="217"/>
      <c r="P3" s="217"/>
      <c r="Q3" s="217"/>
      <c r="R3" s="218"/>
    </row>
    <row r="4" spans="1:18" ht="13.5">
      <c r="A4" s="219" t="s">
        <v>119</v>
      </c>
      <c r="B4" s="217"/>
      <c r="C4" s="217"/>
      <c r="D4" s="217"/>
      <c r="E4" s="217"/>
      <c r="F4" s="217"/>
      <c r="G4" s="217"/>
      <c r="H4" s="217"/>
      <c r="I4" s="217"/>
      <c r="J4" s="217"/>
      <c r="K4" s="217"/>
      <c r="L4" s="217"/>
      <c r="M4" s="217"/>
      <c r="N4" s="217"/>
      <c r="O4" s="217"/>
      <c r="P4" s="217"/>
      <c r="Q4" s="217"/>
      <c r="R4" s="218"/>
    </row>
    <row r="5" spans="1:18" ht="13.5">
      <c r="A5" s="204"/>
      <c r="B5" s="220" t="s">
        <v>120</v>
      </c>
      <c r="C5" s="217"/>
      <c r="D5" s="217"/>
      <c r="E5" s="217"/>
      <c r="F5" s="217"/>
      <c r="G5" s="217"/>
      <c r="H5" s="217"/>
      <c r="I5" s="217"/>
      <c r="J5" s="217"/>
      <c r="K5" s="217"/>
      <c r="L5" s="217"/>
      <c r="M5" s="217"/>
      <c r="N5" s="217"/>
      <c r="O5" s="217"/>
      <c r="P5" s="217"/>
      <c r="Q5" s="217"/>
      <c r="R5" s="218"/>
    </row>
    <row r="6" spans="1:18" ht="13.5">
      <c r="A6" s="204"/>
      <c r="B6" s="220" t="s">
        <v>121</v>
      </c>
      <c r="C6" s="217"/>
      <c r="D6" s="217"/>
      <c r="E6" s="217"/>
      <c r="F6" s="217"/>
      <c r="G6" s="217"/>
      <c r="H6" s="217"/>
      <c r="I6" s="217"/>
      <c r="J6" s="217"/>
      <c r="K6" s="217"/>
      <c r="L6" s="217"/>
      <c r="M6" s="217"/>
      <c r="N6" s="217"/>
      <c r="O6" s="217"/>
      <c r="P6" s="217"/>
      <c r="Q6" s="217"/>
      <c r="R6" s="218"/>
    </row>
    <row r="7" spans="1:18" ht="13.5">
      <c r="A7" s="204"/>
      <c r="B7" s="220" t="s">
        <v>122</v>
      </c>
      <c r="C7" s="217"/>
      <c r="D7" s="217"/>
      <c r="E7" s="217"/>
      <c r="F7" s="217"/>
      <c r="G7" s="217"/>
      <c r="H7" s="217"/>
      <c r="I7" s="217"/>
      <c r="J7" s="217"/>
      <c r="K7" s="217"/>
      <c r="L7" s="217"/>
      <c r="M7" s="217"/>
      <c r="N7" s="217"/>
      <c r="O7" s="217"/>
      <c r="P7" s="217"/>
      <c r="Q7" s="217"/>
      <c r="R7" s="218"/>
    </row>
    <row r="8" spans="1:18" ht="13.5">
      <c r="A8" s="204"/>
      <c r="B8" s="220" t="s">
        <v>123</v>
      </c>
      <c r="C8" s="217"/>
      <c r="D8" s="217"/>
      <c r="E8" s="217"/>
      <c r="F8" s="217"/>
      <c r="G8" s="217"/>
      <c r="H8" s="217"/>
      <c r="I8" s="217"/>
      <c r="J8" s="217"/>
      <c r="K8" s="217"/>
      <c r="L8" s="217"/>
      <c r="M8" s="217"/>
      <c r="N8" s="217"/>
      <c r="O8" s="217"/>
      <c r="P8" s="217"/>
      <c r="Q8" s="217"/>
      <c r="R8" s="218"/>
    </row>
    <row r="9" spans="1:18" ht="13.5">
      <c r="A9" s="204"/>
      <c r="B9" s="220" t="s">
        <v>124</v>
      </c>
      <c r="C9" s="217"/>
      <c r="D9" s="217"/>
      <c r="E9" s="217"/>
      <c r="F9" s="217"/>
      <c r="G9" s="217"/>
      <c r="H9" s="217"/>
      <c r="I9" s="217"/>
      <c r="J9" s="217"/>
      <c r="K9" s="217"/>
      <c r="L9" s="217"/>
      <c r="M9" s="217"/>
      <c r="N9" s="217"/>
      <c r="O9" s="217"/>
      <c r="P9" s="217"/>
      <c r="Q9" s="217"/>
      <c r="R9" s="218"/>
    </row>
    <row r="10" spans="1:18" ht="13.5">
      <c r="A10" s="204"/>
      <c r="B10" s="220" t="s">
        <v>125</v>
      </c>
      <c r="C10" s="217"/>
      <c r="D10" s="217"/>
      <c r="E10" s="217"/>
      <c r="F10" s="217"/>
      <c r="G10" s="217"/>
      <c r="H10" s="217"/>
      <c r="I10" s="217"/>
      <c r="J10" s="217"/>
      <c r="K10" s="217"/>
      <c r="L10" s="217"/>
      <c r="M10" s="217"/>
      <c r="N10" s="217"/>
      <c r="O10" s="217"/>
      <c r="P10" s="217"/>
      <c r="Q10" s="217"/>
      <c r="R10" s="218"/>
    </row>
    <row r="11" spans="1:18" ht="13.5">
      <c r="A11" s="204"/>
      <c r="B11" s="220" t="s">
        <v>126</v>
      </c>
      <c r="C11" s="217"/>
      <c r="D11" s="217"/>
      <c r="E11" s="217"/>
      <c r="F11" s="217"/>
      <c r="G11" s="217"/>
      <c r="H11" s="217"/>
      <c r="I11" s="217"/>
      <c r="J11" s="217"/>
      <c r="K11" s="217"/>
      <c r="L11" s="217"/>
      <c r="M11" s="217"/>
      <c r="N11" s="217"/>
      <c r="O11" s="217"/>
      <c r="P11" s="217"/>
      <c r="Q11" s="217"/>
      <c r="R11" s="218"/>
    </row>
    <row r="12" spans="1:18" ht="14.25">
      <c r="A12" s="204"/>
      <c r="B12" s="216"/>
      <c r="C12" s="217"/>
      <c r="D12" s="217"/>
      <c r="E12" s="217"/>
      <c r="F12" s="217"/>
      <c r="G12" s="217"/>
      <c r="H12" s="217"/>
      <c r="I12" s="217"/>
      <c r="J12" s="217"/>
      <c r="K12" s="217"/>
      <c r="L12" s="217"/>
      <c r="M12" s="217"/>
      <c r="N12" s="217"/>
      <c r="O12" s="217"/>
      <c r="P12" s="217"/>
      <c r="Q12" s="217"/>
      <c r="R12" s="218"/>
    </row>
    <row r="13" spans="1:18" ht="13.5">
      <c r="A13" s="219" t="s">
        <v>127</v>
      </c>
      <c r="B13" s="217"/>
      <c r="C13" s="217"/>
      <c r="D13" s="217"/>
      <c r="E13" s="217"/>
      <c r="F13" s="217"/>
      <c r="G13" s="217"/>
      <c r="H13" s="217"/>
      <c r="I13" s="217"/>
      <c r="J13" s="217"/>
      <c r="K13" s="217"/>
      <c r="L13" s="217"/>
      <c r="M13" s="217"/>
      <c r="N13" s="217"/>
      <c r="O13" s="217"/>
      <c r="P13" s="217"/>
      <c r="Q13" s="217"/>
      <c r="R13" s="218"/>
    </row>
    <row r="14" spans="1:18" ht="13.5">
      <c r="A14" s="204"/>
      <c r="B14" s="221" t="s">
        <v>109</v>
      </c>
      <c r="C14" s="217"/>
      <c r="D14" s="217"/>
      <c r="E14" s="217"/>
      <c r="F14" s="217"/>
      <c r="G14" s="217"/>
      <c r="H14" s="217"/>
      <c r="I14" s="217"/>
      <c r="J14" s="217"/>
      <c r="K14" s="217"/>
      <c r="L14" s="217"/>
      <c r="M14" s="217"/>
      <c r="N14" s="217"/>
      <c r="O14" s="217"/>
      <c r="P14" s="217"/>
      <c r="Q14" s="217"/>
      <c r="R14" s="218"/>
    </row>
    <row r="15" spans="1:18" ht="13.5">
      <c r="A15" s="204"/>
      <c r="B15" s="221" t="s">
        <v>110</v>
      </c>
      <c r="C15" s="217"/>
      <c r="D15" s="217"/>
      <c r="E15" s="217"/>
      <c r="F15" s="217"/>
      <c r="G15" s="217"/>
      <c r="H15" s="217"/>
      <c r="I15" s="217"/>
      <c r="J15" s="217"/>
      <c r="K15" s="217"/>
      <c r="L15" s="217"/>
      <c r="M15" s="217"/>
      <c r="N15" s="217"/>
      <c r="O15" s="217"/>
      <c r="P15" s="217"/>
      <c r="Q15" s="217"/>
      <c r="R15" s="218"/>
    </row>
    <row r="16" spans="1:18" ht="13.5">
      <c r="A16" s="204"/>
      <c r="B16" s="221" t="s">
        <v>111</v>
      </c>
      <c r="C16" s="217"/>
      <c r="D16" s="217"/>
      <c r="E16" s="217"/>
      <c r="F16" s="217"/>
      <c r="G16" s="217"/>
      <c r="H16" s="217"/>
      <c r="I16" s="217"/>
      <c r="J16" s="217"/>
      <c r="K16" s="217"/>
      <c r="L16" s="217"/>
      <c r="M16" s="217"/>
      <c r="N16" s="217"/>
      <c r="O16" s="217"/>
      <c r="P16" s="217"/>
      <c r="Q16" s="217"/>
      <c r="R16" s="218"/>
    </row>
    <row r="17" spans="1:18" ht="13.5">
      <c r="A17" s="204"/>
      <c r="B17" s="221" t="s">
        <v>112</v>
      </c>
      <c r="C17" s="217"/>
      <c r="D17" s="217"/>
      <c r="E17" s="217"/>
      <c r="F17" s="217"/>
      <c r="G17" s="217"/>
      <c r="H17" s="217"/>
      <c r="I17" s="217"/>
      <c r="J17" s="217"/>
      <c r="K17" s="217"/>
      <c r="L17" s="217"/>
      <c r="M17" s="217"/>
      <c r="N17" s="217"/>
      <c r="O17" s="217"/>
      <c r="P17" s="217"/>
      <c r="Q17" s="217"/>
      <c r="R17" s="218"/>
    </row>
    <row r="18" spans="1:18" ht="13.5">
      <c r="A18" s="204"/>
      <c r="B18" s="221" t="s">
        <v>113</v>
      </c>
      <c r="C18" s="217"/>
      <c r="D18" s="217"/>
      <c r="E18" s="217"/>
      <c r="F18" s="217"/>
      <c r="G18" s="217"/>
      <c r="H18" s="217"/>
      <c r="I18" s="217"/>
      <c r="J18" s="217"/>
      <c r="K18" s="217"/>
      <c r="L18" s="217"/>
      <c r="M18" s="217"/>
      <c r="N18" s="217"/>
      <c r="O18" s="217"/>
      <c r="P18" s="217"/>
      <c r="Q18" s="217"/>
      <c r="R18" s="218"/>
    </row>
    <row r="19" spans="1:18" ht="13.5">
      <c r="A19" s="204"/>
      <c r="B19" s="221" t="s">
        <v>114</v>
      </c>
      <c r="C19" s="217"/>
      <c r="D19" s="217"/>
      <c r="E19" s="217"/>
      <c r="F19" s="217"/>
      <c r="G19" s="217"/>
      <c r="H19" s="217"/>
      <c r="I19" s="217"/>
      <c r="J19" s="217"/>
      <c r="K19" s="217"/>
      <c r="L19" s="217"/>
      <c r="M19" s="217"/>
      <c r="N19" s="217"/>
      <c r="O19" s="217"/>
      <c r="P19" s="217"/>
      <c r="Q19" s="217"/>
      <c r="R19" s="218"/>
    </row>
    <row r="20" spans="1:18" ht="13.5">
      <c r="A20" s="204"/>
      <c r="B20" s="221" t="s">
        <v>128</v>
      </c>
      <c r="C20" s="217"/>
      <c r="D20" s="217"/>
      <c r="E20" s="217"/>
      <c r="F20" s="217"/>
      <c r="G20" s="217"/>
      <c r="H20" s="217"/>
      <c r="I20" s="217"/>
      <c r="J20" s="217"/>
      <c r="K20" s="217"/>
      <c r="L20" s="217"/>
      <c r="M20" s="217"/>
      <c r="N20" s="217"/>
      <c r="O20" s="217"/>
      <c r="P20" s="217"/>
      <c r="Q20" s="217"/>
      <c r="R20" s="218"/>
    </row>
    <row r="21" spans="1:18" ht="13.5">
      <c r="A21" s="204"/>
      <c r="B21" s="221" t="s">
        <v>115</v>
      </c>
      <c r="C21" s="217"/>
      <c r="D21" s="217"/>
      <c r="E21" s="217"/>
      <c r="F21" s="217"/>
      <c r="G21" s="217"/>
      <c r="H21" s="217"/>
      <c r="I21" s="217"/>
      <c r="J21" s="217"/>
      <c r="K21" s="217"/>
      <c r="L21" s="217"/>
      <c r="M21" s="217"/>
      <c r="N21" s="217"/>
      <c r="O21" s="217"/>
      <c r="P21" s="217"/>
      <c r="Q21" s="217"/>
      <c r="R21" s="218"/>
    </row>
    <row r="22" spans="1:18" ht="13.5">
      <c r="A22" s="204"/>
      <c r="B22" s="222"/>
      <c r="C22" s="217"/>
      <c r="D22" s="217"/>
      <c r="E22" s="217"/>
      <c r="F22" s="217"/>
      <c r="G22" s="217"/>
      <c r="H22" s="217"/>
      <c r="I22" s="217"/>
      <c r="J22" s="217"/>
      <c r="K22" s="217"/>
      <c r="L22" s="217"/>
      <c r="M22" s="217"/>
      <c r="N22" s="217"/>
      <c r="O22" s="217"/>
      <c r="P22" s="217"/>
      <c r="Q22" s="217"/>
      <c r="R22" s="218"/>
    </row>
    <row r="23" spans="1:18" ht="13.5">
      <c r="A23" s="223" t="s">
        <v>129</v>
      </c>
      <c r="B23" s="217"/>
      <c r="C23" s="217"/>
      <c r="D23" s="217"/>
      <c r="E23" s="217"/>
      <c r="F23" s="217"/>
      <c r="G23" s="217"/>
      <c r="H23" s="217"/>
      <c r="I23" s="217"/>
      <c r="J23" s="217"/>
      <c r="K23" s="217"/>
      <c r="L23" s="217"/>
      <c r="M23" s="217"/>
      <c r="N23" s="217"/>
      <c r="O23" s="217"/>
      <c r="P23" s="217"/>
      <c r="Q23" s="217"/>
      <c r="R23" s="218"/>
    </row>
    <row r="24" spans="1:18" ht="13.5">
      <c r="A24" s="204"/>
      <c r="B24" s="224" t="s">
        <v>130</v>
      </c>
      <c r="C24" s="217"/>
      <c r="D24" s="217"/>
      <c r="E24" s="217"/>
      <c r="F24" s="217"/>
      <c r="G24" s="217"/>
      <c r="H24" s="217"/>
      <c r="I24" s="217"/>
      <c r="J24" s="217"/>
      <c r="K24" s="217"/>
      <c r="L24" s="217"/>
      <c r="M24" s="217"/>
      <c r="N24" s="217"/>
      <c r="O24" s="217"/>
      <c r="P24" s="217"/>
      <c r="Q24" s="217"/>
      <c r="R24" s="218"/>
    </row>
    <row r="25" spans="1:18" ht="13.5">
      <c r="A25" s="204"/>
      <c r="B25" s="224" t="s">
        <v>131</v>
      </c>
      <c r="C25" s="217"/>
      <c r="D25" s="217"/>
      <c r="E25" s="217"/>
      <c r="F25" s="217"/>
      <c r="G25" s="217"/>
      <c r="H25" s="217"/>
      <c r="I25" s="217"/>
      <c r="J25" s="217"/>
      <c r="K25" s="217"/>
      <c r="L25" s="217"/>
      <c r="M25" s="217"/>
      <c r="N25" s="217"/>
      <c r="O25" s="217"/>
      <c r="P25" s="217"/>
      <c r="Q25" s="217"/>
      <c r="R25" s="218"/>
    </row>
    <row r="26" spans="1:18" ht="13.5">
      <c r="A26" s="204"/>
      <c r="B26" s="224" t="s">
        <v>132</v>
      </c>
      <c r="C26" s="217"/>
      <c r="D26" s="217"/>
      <c r="E26" s="217"/>
      <c r="F26" s="217"/>
      <c r="G26" s="217"/>
      <c r="H26" s="217"/>
      <c r="I26" s="217"/>
      <c r="J26" s="217"/>
      <c r="K26" s="217"/>
      <c r="L26" s="217"/>
      <c r="M26" s="217"/>
      <c r="N26" s="217"/>
      <c r="O26" s="217"/>
      <c r="P26" s="217"/>
      <c r="Q26" s="217"/>
      <c r="R26" s="218"/>
    </row>
    <row r="27" spans="1:18" ht="13.5">
      <c r="A27" s="204"/>
      <c r="B27" s="221"/>
      <c r="C27" s="217"/>
      <c r="D27" s="217"/>
      <c r="E27" s="217"/>
      <c r="F27" s="217"/>
      <c r="G27" s="217"/>
      <c r="H27" s="217"/>
      <c r="I27" s="217"/>
      <c r="J27" s="217"/>
      <c r="K27" s="217"/>
      <c r="L27" s="217"/>
      <c r="M27" s="217"/>
      <c r="N27" s="217"/>
      <c r="O27" s="217"/>
      <c r="P27" s="217"/>
      <c r="Q27" s="217"/>
      <c r="R27" s="218"/>
    </row>
    <row r="28" spans="1:18" ht="13.5">
      <c r="A28" s="204"/>
      <c r="B28" s="222"/>
      <c r="C28" s="217"/>
      <c r="D28" s="217"/>
      <c r="E28" s="217"/>
      <c r="F28" s="217"/>
      <c r="G28" s="217"/>
      <c r="H28" s="217"/>
      <c r="I28" s="217"/>
      <c r="J28" s="217"/>
      <c r="K28" s="217"/>
      <c r="L28" s="217"/>
      <c r="M28" s="217"/>
      <c r="N28" s="217"/>
      <c r="O28" s="217"/>
      <c r="P28" s="217"/>
      <c r="Q28" s="217"/>
      <c r="R28" s="218"/>
    </row>
    <row r="29" spans="1:18" ht="13.5">
      <c r="A29" s="223" t="s">
        <v>116</v>
      </c>
      <c r="B29" s="217"/>
      <c r="C29" s="217"/>
      <c r="D29" s="217"/>
      <c r="E29" s="217"/>
      <c r="F29" s="217"/>
      <c r="G29" s="217"/>
      <c r="H29" s="217"/>
      <c r="I29" s="217"/>
      <c r="J29" s="217"/>
      <c r="K29" s="217"/>
      <c r="L29" s="217"/>
      <c r="M29" s="217"/>
      <c r="N29" s="217"/>
      <c r="O29" s="217"/>
      <c r="P29" s="217"/>
      <c r="Q29" s="217"/>
      <c r="R29" s="218"/>
    </row>
    <row r="30" spans="1:18" ht="13.5">
      <c r="A30" s="204"/>
      <c r="B30" s="221" t="s">
        <v>133</v>
      </c>
      <c r="C30" s="217"/>
      <c r="D30" s="217"/>
      <c r="E30" s="217"/>
      <c r="F30" s="217"/>
      <c r="G30" s="217"/>
      <c r="H30" s="217"/>
      <c r="I30" s="217"/>
      <c r="J30" s="217"/>
      <c r="K30" s="217"/>
      <c r="L30" s="217"/>
      <c r="M30" s="217"/>
      <c r="N30" s="217"/>
      <c r="O30" s="217"/>
      <c r="P30" s="217"/>
      <c r="Q30" s="217"/>
      <c r="R30" s="218"/>
    </row>
    <row r="31" spans="1:18" ht="13.5">
      <c r="A31" s="204"/>
      <c r="B31" s="221" t="s">
        <v>134</v>
      </c>
      <c r="C31" s="217"/>
      <c r="D31" s="217"/>
      <c r="E31" s="217"/>
      <c r="F31" s="217"/>
      <c r="G31" s="217"/>
      <c r="H31" s="217"/>
      <c r="I31" s="217"/>
      <c r="J31" s="217"/>
      <c r="K31" s="217"/>
      <c r="L31" s="217"/>
      <c r="M31" s="217"/>
      <c r="N31" s="217"/>
      <c r="O31" s="217"/>
      <c r="P31" s="217"/>
      <c r="Q31" s="217"/>
      <c r="R31" s="218"/>
    </row>
    <row r="32" spans="1:18" ht="13.5">
      <c r="A32" s="204"/>
      <c r="B32" s="221" t="s">
        <v>263</v>
      </c>
      <c r="C32" s="217"/>
      <c r="D32" s="217"/>
      <c r="E32" s="217"/>
      <c r="F32" s="217"/>
      <c r="G32" s="217"/>
      <c r="H32" s="217"/>
      <c r="I32" s="217"/>
      <c r="J32" s="217"/>
      <c r="K32" s="217"/>
      <c r="L32" s="217"/>
      <c r="M32" s="217"/>
      <c r="N32" s="217"/>
      <c r="O32" s="217"/>
      <c r="P32" s="217"/>
      <c r="Q32" s="217"/>
      <c r="R32" s="218"/>
    </row>
    <row r="33" spans="1:18" ht="13.5">
      <c r="A33" s="204"/>
      <c r="B33" s="224" t="s">
        <v>135</v>
      </c>
      <c r="C33" s="217"/>
      <c r="D33" s="217"/>
      <c r="E33" s="217"/>
      <c r="F33" s="217"/>
      <c r="G33" s="217"/>
      <c r="H33" s="217"/>
      <c r="I33" s="217"/>
      <c r="J33" s="217"/>
      <c r="K33" s="217"/>
      <c r="L33" s="217"/>
      <c r="M33" s="217"/>
      <c r="N33" s="217"/>
      <c r="O33" s="217"/>
      <c r="P33" s="217"/>
      <c r="Q33" s="217"/>
      <c r="R33" s="218"/>
    </row>
    <row r="34" spans="1:18" ht="13.5">
      <c r="A34" s="204"/>
      <c r="B34" s="221" t="s">
        <v>136</v>
      </c>
      <c r="C34" s="217"/>
      <c r="D34" s="217"/>
      <c r="E34" s="217"/>
      <c r="F34" s="217"/>
      <c r="G34" s="217"/>
      <c r="H34" s="217"/>
      <c r="I34" s="217"/>
      <c r="J34" s="217"/>
      <c r="K34" s="217"/>
      <c r="L34" s="217"/>
      <c r="M34" s="217"/>
      <c r="N34" s="217"/>
      <c r="O34" s="217"/>
      <c r="P34" s="217"/>
      <c r="Q34" s="217"/>
      <c r="R34" s="218"/>
    </row>
    <row r="35" spans="1:18" ht="14.25">
      <c r="A35" s="198"/>
      <c r="B35" s="225"/>
      <c r="C35" s="199"/>
      <c r="D35" s="199"/>
      <c r="E35" s="199"/>
      <c r="F35" s="199"/>
      <c r="G35" s="199"/>
      <c r="H35" s="199"/>
      <c r="I35" s="199"/>
      <c r="J35" s="199"/>
      <c r="K35" s="199"/>
      <c r="L35" s="199"/>
      <c r="M35" s="199"/>
      <c r="N35" s="199"/>
      <c r="O35" s="199"/>
      <c r="P35" s="199"/>
      <c r="Q35" s="199"/>
      <c r="R35" s="226"/>
    </row>
    <row r="36" ht="13.5">
      <c r="B36" s="227"/>
    </row>
    <row r="37" ht="13.5">
      <c r="B37" s="227"/>
    </row>
    <row r="38" ht="13.5">
      <c r="B38" s="227"/>
    </row>
    <row r="39" ht="13.5">
      <c r="B39" s="227"/>
    </row>
    <row r="40" ht="13.5">
      <c r="B40" s="227"/>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BA47"/>
  <sheetViews>
    <sheetView workbookViewId="0" topLeftCell="A1">
      <pane xSplit="4" ySplit="6" topLeftCell="AS7" activePane="bottomRight" state="frozen"/>
      <selection pane="topLeft" activeCell="I40" sqref="I40"/>
      <selection pane="topRight" activeCell="I40" sqref="I40"/>
      <selection pane="bottomLeft" activeCell="I40" sqref="I40"/>
      <selection pane="bottomRight" activeCell="A2" sqref="A2"/>
    </sheetView>
  </sheetViews>
  <sheetFormatPr defaultColWidth="9.33203125" defaultRowHeight="11.25"/>
  <cols>
    <col min="1" max="3" width="4" style="1" bestFit="1" customWidth="1"/>
    <col min="4" max="4" width="21.33203125" style="2" bestFit="1" customWidth="1"/>
    <col min="5" max="5" width="10" style="3" bestFit="1" customWidth="1"/>
    <col min="6" max="37" width="11" style="3" customWidth="1"/>
    <col min="38" max="38" width="10" style="3" bestFit="1" customWidth="1"/>
    <col min="39" max="39" width="10.66015625" style="3" customWidth="1"/>
    <col min="40" max="42" width="11" style="3" bestFit="1" customWidth="1"/>
    <col min="43" max="43" width="10.66015625" style="3" customWidth="1"/>
    <col min="44" max="44" width="12" style="3" customWidth="1"/>
    <col min="45" max="45" width="11.83203125" style="3" customWidth="1"/>
    <col min="46" max="46" width="13.33203125" style="3" customWidth="1"/>
    <col min="47" max="48" width="11.83203125" style="3" customWidth="1"/>
    <col min="49" max="49" width="13.33203125" style="2" customWidth="1"/>
    <col min="50" max="50" width="13.33203125" style="2" bestFit="1" customWidth="1"/>
    <col min="51" max="52" width="10.66015625" style="2" customWidth="1"/>
    <col min="53" max="53" width="11.83203125" style="2" customWidth="1"/>
    <col min="54" max="54" width="4.5" style="2" customWidth="1"/>
    <col min="55" max="16384" width="9.33203125" style="2" customWidth="1"/>
  </cols>
  <sheetData>
    <row r="2" ht="12" thickBot="1">
      <c r="A2" s="91" t="s">
        <v>276</v>
      </c>
    </row>
    <row r="3" spans="1:53" ht="12" thickBot="1">
      <c r="A3" s="4"/>
      <c r="B3" s="5"/>
      <c r="C3" s="5"/>
      <c r="D3" s="6"/>
      <c r="E3" s="7" t="s">
        <v>0</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c r="AL3" s="9" t="s">
        <v>1</v>
      </c>
      <c r="AM3" s="10"/>
      <c r="AN3" s="10"/>
      <c r="AO3" s="10"/>
      <c r="AP3" s="10"/>
      <c r="AQ3" s="10"/>
      <c r="AR3" s="10"/>
      <c r="AS3" s="10"/>
      <c r="AT3" s="10"/>
      <c r="AU3" s="10"/>
      <c r="AV3" s="10"/>
      <c r="AW3" s="10"/>
      <c r="AX3" s="11"/>
      <c r="AY3" s="12"/>
      <c r="AZ3" s="12"/>
      <c r="BA3" s="13"/>
    </row>
    <row r="4" spans="1:53" ht="11.25">
      <c r="A4" s="14"/>
      <c r="B4" s="15"/>
      <c r="C4" s="15"/>
      <c r="D4" s="16"/>
      <c r="E4" s="17" t="s">
        <v>2</v>
      </c>
      <c r="F4" s="17"/>
      <c r="G4" s="17"/>
      <c r="H4" s="17"/>
      <c r="I4" s="17"/>
      <c r="J4" s="17"/>
      <c r="K4" s="17"/>
      <c r="L4" s="17"/>
      <c r="M4" s="17"/>
      <c r="N4" s="17"/>
      <c r="O4" s="17"/>
      <c r="P4" s="17"/>
      <c r="Q4" s="17"/>
      <c r="R4" s="17"/>
      <c r="S4" s="17"/>
      <c r="T4" s="18"/>
      <c r="U4" s="19" t="s">
        <v>3</v>
      </c>
      <c r="V4" s="19"/>
      <c r="W4" s="19"/>
      <c r="X4" s="19"/>
      <c r="Y4" s="19"/>
      <c r="Z4" s="19"/>
      <c r="AA4" s="19"/>
      <c r="AB4" s="19"/>
      <c r="AC4" s="19"/>
      <c r="AD4" s="19"/>
      <c r="AE4" s="19"/>
      <c r="AF4" s="19"/>
      <c r="AG4" s="19"/>
      <c r="AH4" s="19"/>
      <c r="AI4" s="19"/>
      <c r="AJ4" s="20"/>
      <c r="AK4" s="21"/>
      <c r="AL4" s="22" t="s">
        <v>2</v>
      </c>
      <c r="AM4" s="23"/>
      <c r="AN4" s="23"/>
      <c r="AO4" s="23"/>
      <c r="AP4" s="23"/>
      <c r="AQ4" s="24"/>
      <c r="AR4" s="25" t="s">
        <v>3</v>
      </c>
      <c r="AS4" s="25"/>
      <c r="AT4" s="25"/>
      <c r="AU4" s="25"/>
      <c r="AV4" s="25"/>
      <c r="AW4" s="20"/>
      <c r="AX4" s="26"/>
      <c r="AY4" s="27"/>
      <c r="AZ4" s="27"/>
      <c r="BA4" s="28"/>
    </row>
    <row r="5" spans="1:53" s="1" customFormat="1" ht="11.25">
      <c r="A5" s="14"/>
      <c r="B5" s="15"/>
      <c r="C5" s="15"/>
      <c r="D5" s="29"/>
      <c r="E5" s="30" t="s">
        <v>4</v>
      </c>
      <c r="F5" s="30" t="s">
        <v>5</v>
      </c>
      <c r="G5" s="30" t="s">
        <v>6</v>
      </c>
      <c r="H5" s="30" t="s">
        <v>7</v>
      </c>
      <c r="I5" s="30" t="s">
        <v>8</v>
      </c>
      <c r="J5" s="30" t="s">
        <v>9</v>
      </c>
      <c r="K5" s="30" t="s">
        <v>10</v>
      </c>
      <c r="L5" s="30" t="s">
        <v>11</v>
      </c>
      <c r="M5" s="30" t="s">
        <v>12</v>
      </c>
      <c r="N5" s="30" t="s">
        <v>13</v>
      </c>
      <c r="O5" s="30" t="s">
        <v>14</v>
      </c>
      <c r="P5" s="30" t="s">
        <v>15</v>
      </c>
      <c r="Q5" s="30" t="s">
        <v>16</v>
      </c>
      <c r="R5" s="30" t="s">
        <v>17</v>
      </c>
      <c r="S5" s="30">
        <v>15</v>
      </c>
      <c r="T5" s="31">
        <v>16</v>
      </c>
      <c r="U5" s="30" t="s">
        <v>4</v>
      </c>
      <c r="V5" s="30" t="s">
        <v>5</v>
      </c>
      <c r="W5" s="30" t="s">
        <v>6</v>
      </c>
      <c r="X5" s="30" t="s">
        <v>7</v>
      </c>
      <c r="Y5" s="30" t="s">
        <v>8</v>
      </c>
      <c r="Z5" s="30" t="s">
        <v>9</v>
      </c>
      <c r="AA5" s="30" t="s">
        <v>10</v>
      </c>
      <c r="AB5" s="30" t="s">
        <v>11</v>
      </c>
      <c r="AC5" s="30" t="s">
        <v>12</v>
      </c>
      <c r="AD5" s="30" t="s">
        <v>13</v>
      </c>
      <c r="AE5" s="30" t="s">
        <v>14</v>
      </c>
      <c r="AF5" s="30" t="s">
        <v>15</v>
      </c>
      <c r="AG5" s="30" t="s">
        <v>16</v>
      </c>
      <c r="AH5" s="30" t="s">
        <v>17</v>
      </c>
      <c r="AI5" s="30">
        <v>15</v>
      </c>
      <c r="AJ5" s="32">
        <v>16</v>
      </c>
      <c r="AK5" s="33"/>
      <c r="AL5" s="30">
        <v>17</v>
      </c>
      <c r="AM5" s="30">
        <v>18</v>
      </c>
      <c r="AN5" s="30">
        <v>19</v>
      </c>
      <c r="AO5" s="30">
        <v>20</v>
      </c>
      <c r="AP5" s="30">
        <v>21</v>
      </c>
      <c r="AQ5" s="31"/>
      <c r="AR5" s="30">
        <v>17</v>
      </c>
      <c r="AS5" s="30">
        <v>18</v>
      </c>
      <c r="AT5" s="30">
        <v>19</v>
      </c>
      <c r="AU5" s="30">
        <v>20</v>
      </c>
      <c r="AV5" s="30">
        <v>21</v>
      </c>
      <c r="AW5" s="34"/>
      <c r="AX5" s="35"/>
      <c r="AY5" s="36"/>
      <c r="AZ5" s="36"/>
      <c r="BA5" s="37"/>
    </row>
    <row r="6" spans="1:53" s="49" customFormat="1" ht="34.5" thickBot="1">
      <c r="A6" s="38"/>
      <c r="B6" s="39"/>
      <c r="C6" s="39"/>
      <c r="D6" s="40"/>
      <c r="E6" s="41" t="s">
        <v>18</v>
      </c>
      <c r="F6" s="41" t="s">
        <v>19</v>
      </c>
      <c r="G6" s="41" t="s">
        <v>20</v>
      </c>
      <c r="H6" s="41" t="s">
        <v>21</v>
      </c>
      <c r="I6" s="41" t="s">
        <v>22</v>
      </c>
      <c r="J6" s="41" t="s">
        <v>23</v>
      </c>
      <c r="K6" s="41" t="s">
        <v>24</v>
      </c>
      <c r="L6" s="41" t="s">
        <v>25</v>
      </c>
      <c r="M6" s="41" t="s">
        <v>26</v>
      </c>
      <c r="N6" s="41" t="s">
        <v>27</v>
      </c>
      <c r="O6" s="41" t="s">
        <v>28</v>
      </c>
      <c r="P6" s="41" t="s">
        <v>29</v>
      </c>
      <c r="Q6" s="41" t="s">
        <v>30</v>
      </c>
      <c r="R6" s="41" t="s">
        <v>31</v>
      </c>
      <c r="S6" s="41" t="s">
        <v>32</v>
      </c>
      <c r="T6" s="391" t="s">
        <v>275</v>
      </c>
      <c r="U6" s="41" t="s">
        <v>18</v>
      </c>
      <c r="V6" s="41" t="s">
        <v>19</v>
      </c>
      <c r="W6" s="41" t="s">
        <v>20</v>
      </c>
      <c r="X6" s="41" t="s">
        <v>21</v>
      </c>
      <c r="Y6" s="41" t="s">
        <v>22</v>
      </c>
      <c r="Z6" s="41" t="s">
        <v>23</v>
      </c>
      <c r="AA6" s="41" t="s">
        <v>24</v>
      </c>
      <c r="AB6" s="41" t="s">
        <v>25</v>
      </c>
      <c r="AC6" s="41" t="s">
        <v>26</v>
      </c>
      <c r="AD6" s="41" t="s">
        <v>27</v>
      </c>
      <c r="AE6" s="41" t="s">
        <v>28</v>
      </c>
      <c r="AF6" s="41" t="s">
        <v>29</v>
      </c>
      <c r="AG6" s="41" t="s">
        <v>30</v>
      </c>
      <c r="AH6" s="41" t="s">
        <v>31</v>
      </c>
      <c r="AI6" s="41" t="s">
        <v>32</v>
      </c>
      <c r="AJ6" s="43" t="s">
        <v>274</v>
      </c>
      <c r="AK6" s="44" t="s">
        <v>34</v>
      </c>
      <c r="AL6" s="41" t="s">
        <v>35</v>
      </c>
      <c r="AM6" s="41" t="s">
        <v>36</v>
      </c>
      <c r="AN6" s="41" t="s">
        <v>37</v>
      </c>
      <c r="AO6" s="41" t="s">
        <v>38</v>
      </c>
      <c r="AP6" s="41" t="s">
        <v>39</v>
      </c>
      <c r="AQ6" s="42" t="s">
        <v>40</v>
      </c>
      <c r="AR6" s="41" t="s">
        <v>35</v>
      </c>
      <c r="AS6" s="41" t="s">
        <v>36</v>
      </c>
      <c r="AT6" s="41" t="s">
        <v>37</v>
      </c>
      <c r="AU6" s="41" t="s">
        <v>38</v>
      </c>
      <c r="AV6" s="41" t="s">
        <v>39</v>
      </c>
      <c r="AW6" s="45" t="s">
        <v>40</v>
      </c>
      <c r="AX6" s="46" t="s">
        <v>41</v>
      </c>
      <c r="AY6" s="47" t="s">
        <v>42</v>
      </c>
      <c r="AZ6" s="47" t="s">
        <v>43</v>
      </c>
      <c r="BA6" s="48" t="s">
        <v>44</v>
      </c>
    </row>
    <row r="7" spans="1:53" ht="11.25">
      <c r="A7" s="33" t="s">
        <v>45</v>
      </c>
      <c r="B7" s="50" t="s">
        <v>46</v>
      </c>
      <c r="C7" s="15" t="s">
        <v>4</v>
      </c>
      <c r="D7" s="16" t="s">
        <v>18</v>
      </c>
      <c r="E7" s="92">
        <v>0.05677615720663435</v>
      </c>
      <c r="F7" s="92">
        <v>0.0013119227539882452</v>
      </c>
      <c r="G7" s="92">
        <v>0</v>
      </c>
      <c r="H7" s="92">
        <v>0</v>
      </c>
      <c r="I7" s="92">
        <v>0.010591416206502708</v>
      </c>
      <c r="J7" s="92">
        <v>0.0009973572124428755</v>
      </c>
      <c r="K7" s="92">
        <v>0</v>
      </c>
      <c r="L7" s="92">
        <v>6.14657584818033E-05</v>
      </c>
      <c r="M7" s="92">
        <v>0</v>
      </c>
      <c r="N7" s="92">
        <v>3.4586781347210474E-07</v>
      </c>
      <c r="O7" s="92">
        <v>1.3210752863574279E-05</v>
      </c>
      <c r="P7" s="92">
        <v>0</v>
      </c>
      <c r="Q7" s="92">
        <v>1.5563373647931914E-05</v>
      </c>
      <c r="R7" s="92">
        <v>0.0022827594954100395</v>
      </c>
      <c r="S7" s="92">
        <v>0</v>
      </c>
      <c r="T7" s="392">
        <v>0.004909890722272736</v>
      </c>
      <c r="U7" s="92">
        <v>0.0003846902334285935</v>
      </c>
      <c r="V7" s="92">
        <v>9.262571090233118E-06</v>
      </c>
      <c r="W7" s="92">
        <v>0</v>
      </c>
      <c r="X7" s="92">
        <v>0</v>
      </c>
      <c r="Y7" s="92">
        <v>6.985406073429007E-05</v>
      </c>
      <c r="Z7" s="92">
        <v>5.997198540101286E-06</v>
      </c>
      <c r="AA7" s="92">
        <v>0</v>
      </c>
      <c r="AB7" s="92">
        <v>3.0754304897457616E-07</v>
      </c>
      <c r="AC7" s="92">
        <v>0</v>
      </c>
      <c r="AD7" s="92">
        <v>0</v>
      </c>
      <c r="AE7" s="92">
        <v>1.6478095914272596E-07</v>
      </c>
      <c r="AF7" s="92">
        <v>0</v>
      </c>
      <c r="AG7" s="92">
        <v>1.4283641525276947E-07</v>
      </c>
      <c r="AH7" s="92">
        <v>1.4213716937367623E-05</v>
      </c>
      <c r="AI7" s="92">
        <v>0</v>
      </c>
      <c r="AJ7" s="393">
        <v>3.0924648164725563E-05</v>
      </c>
      <c r="AK7" s="93">
        <v>0.0002233449903528701</v>
      </c>
      <c r="AL7" s="92">
        <v>0.0005521375611295156</v>
      </c>
      <c r="AM7" s="92">
        <v>0.005238683554018281</v>
      </c>
      <c r="AN7" s="92">
        <v>0</v>
      </c>
      <c r="AO7" s="92">
        <v>0.0001541406884462044</v>
      </c>
      <c r="AP7" s="92">
        <v>-0.0049891787219501086</v>
      </c>
      <c r="AQ7" s="392">
        <v>0.00301045596176862</v>
      </c>
      <c r="AR7" s="92">
        <v>1.1832917254309421E-05</v>
      </c>
      <c r="AS7" s="92">
        <v>3.929722959015936E-05</v>
      </c>
      <c r="AT7" s="92">
        <v>0</v>
      </c>
      <c r="AU7" s="92">
        <v>5.145451881866602E-06</v>
      </c>
      <c r="AV7" s="92">
        <v>0.00046038147993055097</v>
      </c>
      <c r="AW7" s="398">
        <v>2.3487361130876526E-05</v>
      </c>
      <c r="AX7" s="93">
        <v>0.00013957204967226676</v>
      </c>
      <c r="AY7" s="93">
        <v>1.930880832871357E-06</v>
      </c>
      <c r="AZ7" s="93">
        <v>0.001776272328793741</v>
      </c>
      <c r="BA7" s="94">
        <v>0.00019800290296439934</v>
      </c>
    </row>
    <row r="8" spans="1:53" ht="11.25">
      <c r="A8" s="33" t="s">
        <v>47</v>
      </c>
      <c r="B8" s="50" t="s">
        <v>48</v>
      </c>
      <c r="C8" s="15" t="s">
        <v>5</v>
      </c>
      <c r="D8" s="16" t="s">
        <v>19</v>
      </c>
      <c r="E8" s="92">
        <v>0.00011174313976938345</v>
      </c>
      <c r="F8" s="92">
        <v>0.06407430730478589</v>
      </c>
      <c r="G8" s="92">
        <v>0.0004993800799008128</v>
      </c>
      <c r="H8" s="92">
        <v>3.94700488112937E-05</v>
      </c>
      <c r="I8" s="92">
        <v>0.0006053291079696937</v>
      </c>
      <c r="J8" s="92">
        <v>9.423594429079732E-05</v>
      </c>
      <c r="K8" s="92">
        <v>0</v>
      </c>
      <c r="L8" s="92">
        <v>0</v>
      </c>
      <c r="M8" s="92">
        <v>0</v>
      </c>
      <c r="N8" s="92">
        <v>0</v>
      </c>
      <c r="O8" s="92">
        <v>0</v>
      </c>
      <c r="P8" s="92">
        <v>0</v>
      </c>
      <c r="Q8" s="92">
        <v>1.6382498576770436E-06</v>
      </c>
      <c r="R8" s="92">
        <v>0.00012566126961941973</v>
      </c>
      <c r="S8" s="92">
        <v>0</v>
      </c>
      <c r="T8" s="392">
        <v>0.0003001661252269245</v>
      </c>
      <c r="U8" s="92">
        <v>1.8463654112243508E-07</v>
      </c>
      <c r="V8" s="92">
        <v>0.00014606362103829147</v>
      </c>
      <c r="W8" s="92">
        <v>5.350340281641912E-07</v>
      </c>
      <c r="X8" s="92">
        <v>7.676688583612573E-07</v>
      </c>
      <c r="Y8" s="92">
        <v>2.3044147313670394E-06</v>
      </c>
      <c r="Z8" s="92">
        <v>1.7519905847486902E-07</v>
      </c>
      <c r="AA8" s="92">
        <v>0</v>
      </c>
      <c r="AB8" s="92">
        <v>0</v>
      </c>
      <c r="AC8" s="92">
        <v>0</v>
      </c>
      <c r="AD8" s="92">
        <v>0</v>
      </c>
      <c r="AE8" s="92">
        <v>0</v>
      </c>
      <c r="AF8" s="92">
        <v>0</v>
      </c>
      <c r="AG8" s="92">
        <v>0</v>
      </c>
      <c r="AH8" s="92">
        <v>1.9380192698106834E-07</v>
      </c>
      <c r="AI8" s="92">
        <v>0</v>
      </c>
      <c r="AJ8" s="393">
        <v>1.0310409759112588E-06</v>
      </c>
      <c r="AK8" s="93">
        <v>1.2828555940715084E-05</v>
      </c>
      <c r="AL8" s="92">
        <v>2.139031713818947E-05</v>
      </c>
      <c r="AM8" s="92">
        <v>0.0004312399181225824</v>
      </c>
      <c r="AN8" s="92">
        <v>0</v>
      </c>
      <c r="AO8" s="92">
        <v>0</v>
      </c>
      <c r="AP8" s="92">
        <v>-0.06321904544936781</v>
      </c>
      <c r="AQ8" s="392">
        <v>0.0006560400148516292</v>
      </c>
      <c r="AR8" s="92">
        <v>2.1711774778549397E-07</v>
      </c>
      <c r="AS8" s="92">
        <v>7.227161907083915E-07</v>
      </c>
      <c r="AT8" s="92">
        <v>0</v>
      </c>
      <c r="AU8" s="92">
        <v>0</v>
      </c>
      <c r="AV8" s="92">
        <v>0.0017729584652644622</v>
      </c>
      <c r="AW8" s="398">
        <v>1.8605247445759555E-06</v>
      </c>
      <c r="AX8" s="93">
        <v>2.7284368283818E-05</v>
      </c>
      <c r="AY8" s="93">
        <v>1.9134855100526962E-07</v>
      </c>
      <c r="AZ8" s="93">
        <v>0.000133195037471213</v>
      </c>
      <c r="BA8" s="94">
        <v>2.007728005964739E-05</v>
      </c>
    </row>
    <row r="9" spans="1:53" ht="11.25">
      <c r="A9" s="33" t="s">
        <v>49</v>
      </c>
      <c r="B9" s="50" t="s">
        <v>50</v>
      </c>
      <c r="C9" s="15" t="s">
        <v>6</v>
      </c>
      <c r="D9" s="16" t="s">
        <v>20</v>
      </c>
      <c r="E9" s="92">
        <v>0</v>
      </c>
      <c r="F9" s="92">
        <v>0</v>
      </c>
      <c r="G9" s="92">
        <v>0.04072530651604904</v>
      </c>
      <c r="H9" s="92">
        <v>0</v>
      </c>
      <c r="I9" s="92">
        <v>0.0016032909649327136</v>
      </c>
      <c r="J9" s="92">
        <v>0</v>
      </c>
      <c r="K9" s="92">
        <v>0</v>
      </c>
      <c r="L9" s="92">
        <v>0</v>
      </c>
      <c r="M9" s="92">
        <v>0</v>
      </c>
      <c r="N9" s="92">
        <v>0</v>
      </c>
      <c r="O9" s="92">
        <v>2.297522237143353E-06</v>
      </c>
      <c r="P9" s="92">
        <v>0</v>
      </c>
      <c r="Q9" s="92">
        <v>5.733874501869653E-06</v>
      </c>
      <c r="R9" s="92">
        <v>0.001392050516873219</v>
      </c>
      <c r="S9" s="92">
        <v>0</v>
      </c>
      <c r="T9" s="392">
        <v>0.0009645601742117601</v>
      </c>
      <c r="U9" s="92">
        <v>0</v>
      </c>
      <c r="V9" s="92">
        <v>0</v>
      </c>
      <c r="W9" s="92">
        <v>0.00040555579334845696</v>
      </c>
      <c r="X9" s="92">
        <v>0</v>
      </c>
      <c r="Y9" s="92">
        <v>3.6891058875267315E-05</v>
      </c>
      <c r="Z9" s="92">
        <v>0</v>
      </c>
      <c r="AA9" s="92">
        <v>0</v>
      </c>
      <c r="AB9" s="92">
        <v>0</v>
      </c>
      <c r="AC9" s="92">
        <v>0</v>
      </c>
      <c r="AD9" s="92">
        <v>0</v>
      </c>
      <c r="AE9" s="92">
        <v>2.7463493190454327E-08</v>
      </c>
      <c r="AF9" s="92">
        <v>0</v>
      </c>
      <c r="AG9" s="92">
        <v>8.570184915166168E-08</v>
      </c>
      <c r="AH9" s="92">
        <v>1.3523593002264307E-05</v>
      </c>
      <c r="AI9" s="92">
        <v>0</v>
      </c>
      <c r="AJ9" s="393">
        <v>1.5861578247502885E-05</v>
      </c>
      <c r="AK9" s="93">
        <v>5.327706868053052E-05</v>
      </c>
      <c r="AL9" s="92">
        <v>0.000625666776292042</v>
      </c>
      <c r="AM9" s="92">
        <v>0.001148302682994185</v>
      </c>
      <c r="AN9" s="92">
        <v>0</v>
      </c>
      <c r="AO9" s="92">
        <v>0</v>
      </c>
      <c r="AP9" s="92">
        <v>-0.008657022439913429</v>
      </c>
      <c r="AQ9" s="392">
        <v>0.0007198493779982923</v>
      </c>
      <c r="AR9" s="92">
        <v>9.281783717829867E-06</v>
      </c>
      <c r="AS9" s="92">
        <v>1.1644996262593673E-05</v>
      </c>
      <c r="AT9" s="92">
        <v>0</v>
      </c>
      <c r="AU9" s="92">
        <v>0</v>
      </c>
      <c r="AV9" s="92">
        <v>0.0007297536224431073</v>
      </c>
      <c r="AW9" s="398">
        <v>7.278824325746236E-06</v>
      </c>
      <c r="AX9" s="93">
        <v>3.497196136414107E-05</v>
      </c>
      <c r="AY9" s="93">
        <v>3.680850308428641E-05</v>
      </c>
      <c r="AZ9" s="93">
        <v>0.0002337836934378291</v>
      </c>
      <c r="BA9" s="94">
        <v>6.118428881317398E-05</v>
      </c>
    </row>
    <row r="10" spans="1:53" ht="11.25">
      <c r="A10" s="33" t="s">
        <v>51</v>
      </c>
      <c r="B10" s="50" t="s">
        <v>52</v>
      </c>
      <c r="C10" s="15" t="s">
        <v>7</v>
      </c>
      <c r="D10" s="16" t="s">
        <v>21</v>
      </c>
      <c r="E10" s="92">
        <v>0</v>
      </c>
      <c r="F10" s="92">
        <v>0.00015743073047858942</v>
      </c>
      <c r="G10" s="92">
        <v>0</v>
      </c>
      <c r="H10" s="92">
        <v>0.0004604839027984265</v>
      </c>
      <c r="I10" s="92">
        <v>0.01417247727198905</v>
      </c>
      <c r="J10" s="92">
        <v>0.009939158315421536</v>
      </c>
      <c r="K10" s="92">
        <v>0.09585274644152804</v>
      </c>
      <c r="L10" s="92">
        <v>0</v>
      </c>
      <c r="M10" s="92">
        <v>0</v>
      </c>
      <c r="N10" s="92">
        <v>0</v>
      </c>
      <c r="O10" s="92">
        <v>5.743805592858382E-07</v>
      </c>
      <c r="P10" s="92">
        <v>0</v>
      </c>
      <c r="Q10" s="92">
        <v>1.3105998861416348E-05</v>
      </c>
      <c r="R10" s="92">
        <v>1.9813810147460373E-05</v>
      </c>
      <c r="S10" s="92">
        <v>5.3475935828877E-05</v>
      </c>
      <c r="T10" s="392">
        <v>0.009070568292001051</v>
      </c>
      <c r="U10" s="92">
        <v>0</v>
      </c>
      <c r="V10" s="92">
        <v>7.125054684794706E-07</v>
      </c>
      <c r="W10" s="92">
        <v>0</v>
      </c>
      <c r="X10" s="92">
        <v>9.212026300335088E-06</v>
      </c>
      <c r="Y10" s="92">
        <v>8.262194796820111E-05</v>
      </c>
      <c r="Z10" s="92">
        <v>2.936605757051843E-05</v>
      </c>
      <c r="AA10" s="92">
        <v>0.0002501877565915096</v>
      </c>
      <c r="AB10" s="92">
        <v>0</v>
      </c>
      <c r="AC10" s="92">
        <v>0</v>
      </c>
      <c r="AD10" s="92">
        <v>0</v>
      </c>
      <c r="AE10" s="92">
        <v>0</v>
      </c>
      <c r="AF10" s="92">
        <v>0</v>
      </c>
      <c r="AG10" s="92">
        <v>5.7134566101107784E-08</v>
      </c>
      <c r="AH10" s="92">
        <v>5.672251521397122E-08</v>
      </c>
      <c r="AI10" s="92">
        <v>7.384195507898505E-07</v>
      </c>
      <c r="AJ10" s="393">
        <v>3.615772954352622E-05</v>
      </c>
      <c r="AK10" s="93">
        <v>0.00039246362417184367</v>
      </c>
      <c r="AL10" s="92">
        <v>-2.139031713818947E-05</v>
      </c>
      <c r="AM10" s="92">
        <v>-2.0761083420717806E-05</v>
      </c>
      <c r="AN10" s="92">
        <v>0</v>
      </c>
      <c r="AO10" s="92">
        <v>-3.447362440827708E-05</v>
      </c>
      <c r="AP10" s="92">
        <v>-0.0578197972434218</v>
      </c>
      <c r="AQ10" s="392">
        <v>0.0003585288591803129</v>
      </c>
      <c r="AR10" s="92">
        <v>-5.427943694637349E-08</v>
      </c>
      <c r="AS10" s="92">
        <v>-8.153721125940827E-08</v>
      </c>
      <c r="AT10" s="92">
        <v>0</v>
      </c>
      <c r="AU10" s="92">
        <v>-1.200338697169503E-07</v>
      </c>
      <c r="AV10" s="92">
        <v>-0.00015917444784832878</v>
      </c>
      <c r="AW10" s="398">
        <v>-2.076208544868076E-07</v>
      </c>
      <c r="AX10" s="93">
        <v>1.3734210520768714E-05</v>
      </c>
      <c r="AY10" s="93">
        <v>4.801109097950401E-06</v>
      </c>
      <c r="AZ10" s="93">
        <v>0.005610254740217333</v>
      </c>
      <c r="BA10" s="94">
        <v>8.008049042262905E-05</v>
      </c>
    </row>
    <row r="11" spans="1:53" ht="11.25">
      <c r="A11" s="33"/>
      <c r="B11" s="50"/>
      <c r="C11" s="15" t="s">
        <v>8</v>
      </c>
      <c r="D11" s="16" t="s">
        <v>22</v>
      </c>
      <c r="E11" s="92">
        <v>0.0739579952216505</v>
      </c>
      <c r="F11" s="92">
        <v>0.01653022670025189</v>
      </c>
      <c r="G11" s="92">
        <v>0.06980989116958258</v>
      </c>
      <c r="H11" s="92">
        <v>0.05521859828699988</v>
      </c>
      <c r="I11" s="92">
        <v>0.15049936695359345</v>
      </c>
      <c r="J11" s="92">
        <v>0.10727202379248538</v>
      </c>
      <c r="K11" s="92">
        <v>0.030111803017133603</v>
      </c>
      <c r="L11" s="92">
        <v>0.016791087691274464</v>
      </c>
      <c r="M11" s="92">
        <v>0.013449819048334578</v>
      </c>
      <c r="N11" s="92">
        <v>0.0011866724680227913</v>
      </c>
      <c r="O11" s="92">
        <v>0.02579198463417128</v>
      </c>
      <c r="P11" s="92">
        <v>0.00853390698363422</v>
      </c>
      <c r="Q11" s="92">
        <v>0.022996113252212663</v>
      </c>
      <c r="R11" s="92">
        <v>0.04767124509070488</v>
      </c>
      <c r="S11" s="92">
        <v>0.04809491978609626</v>
      </c>
      <c r="T11" s="392">
        <v>0.0820698425877654</v>
      </c>
      <c r="U11" s="92">
        <v>0.006237391632198102</v>
      </c>
      <c r="V11" s="92">
        <v>0.0017299632774681545</v>
      </c>
      <c r="W11" s="92">
        <v>0.004975281427898814</v>
      </c>
      <c r="X11" s="92">
        <v>0.0033078851106786576</v>
      </c>
      <c r="Y11" s="92">
        <v>0.01364372821721766</v>
      </c>
      <c r="Z11" s="92">
        <v>0.009433027275851942</v>
      </c>
      <c r="AA11" s="92">
        <v>0.001370610575829717</v>
      </c>
      <c r="AB11" s="92">
        <v>0.0008561256138161573</v>
      </c>
      <c r="AC11" s="92">
        <v>0.0007831542891796941</v>
      </c>
      <c r="AD11" s="92">
        <v>5.720966997802971E-05</v>
      </c>
      <c r="AE11" s="92">
        <v>0.0013161604476593332</v>
      </c>
      <c r="AF11" s="92">
        <v>0.0005339095024797583</v>
      </c>
      <c r="AG11" s="92">
        <v>0.0019714853378848254</v>
      </c>
      <c r="AH11" s="92">
        <v>0.004143437930092563</v>
      </c>
      <c r="AI11" s="92">
        <v>0.0028030406147982723</v>
      </c>
      <c r="AJ11" s="393">
        <v>0.0065336956958286264</v>
      </c>
      <c r="AK11" s="93">
        <v>0.0095127472021824</v>
      </c>
      <c r="AL11" s="92">
        <v>0.08974173865845278</v>
      </c>
      <c r="AM11" s="92">
        <v>0.08310670642056192</v>
      </c>
      <c r="AN11" s="92">
        <v>0.002104401144367072</v>
      </c>
      <c r="AO11" s="92">
        <v>0.09646373919554015</v>
      </c>
      <c r="AP11" s="92">
        <v>0.4046474541519535</v>
      </c>
      <c r="AQ11" s="392">
        <v>0.07159619919528416</v>
      </c>
      <c r="AR11" s="92">
        <v>0.005767407293299969</v>
      </c>
      <c r="AS11" s="92">
        <v>0.006558812505101172</v>
      </c>
      <c r="AT11" s="92">
        <v>0.0001855249264916732</v>
      </c>
      <c r="AU11" s="92">
        <v>0.011092049821514037</v>
      </c>
      <c r="AV11" s="92">
        <v>-0.038084323275957066</v>
      </c>
      <c r="AW11" s="398">
        <v>0.006574906983841454</v>
      </c>
      <c r="AX11" s="93">
        <v>0.009101875782011106</v>
      </c>
      <c r="AY11" s="93">
        <v>0.035195695729154264</v>
      </c>
      <c r="AZ11" s="93">
        <v>0.025347141181957696</v>
      </c>
      <c r="BA11" s="94">
        <v>0.015147834741467706</v>
      </c>
    </row>
    <row r="12" spans="1:53" ht="11.25">
      <c r="A12" s="33"/>
      <c r="B12" s="50"/>
      <c r="C12" s="15" t="s">
        <v>9</v>
      </c>
      <c r="D12" s="16" t="s">
        <v>23</v>
      </c>
      <c r="E12" s="92">
        <v>0.004671927462738984</v>
      </c>
      <c r="F12" s="92">
        <v>0.0011544920235096558</v>
      </c>
      <c r="G12" s="92">
        <v>0.0009126601460256234</v>
      </c>
      <c r="H12" s="92">
        <v>0.004525898930361677</v>
      </c>
      <c r="I12" s="92">
        <v>0.0037137702391053453</v>
      </c>
      <c r="J12" s="92">
        <v>0.0019445410210995244</v>
      </c>
      <c r="K12" s="92">
        <v>0.03558059809622551</v>
      </c>
      <c r="L12" s="92">
        <v>0.004582404276508428</v>
      </c>
      <c r="M12" s="92">
        <v>0.0030796513366891727</v>
      </c>
      <c r="N12" s="92">
        <v>0.03263331993672002</v>
      </c>
      <c r="O12" s="92">
        <v>0.01064901556915944</v>
      </c>
      <c r="P12" s="92">
        <v>0.007095058062770911</v>
      </c>
      <c r="Q12" s="92">
        <v>0.012985587496877086</v>
      </c>
      <c r="R12" s="92">
        <v>0.005384924323628868</v>
      </c>
      <c r="S12" s="92">
        <v>1.336898395721925E-05</v>
      </c>
      <c r="T12" s="392">
        <v>0.007791255778217946</v>
      </c>
      <c r="U12" s="92">
        <v>0</v>
      </c>
      <c r="V12" s="92">
        <v>0</v>
      </c>
      <c r="W12" s="92">
        <v>0</v>
      </c>
      <c r="X12" s="92">
        <v>0</v>
      </c>
      <c r="Y12" s="92">
        <v>0</v>
      </c>
      <c r="Z12" s="92">
        <v>0</v>
      </c>
      <c r="AA12" s="92">
        <v>0</v>
      </c>
      <c r="AB12" s="92">
        <v>0</v>
      </c>
      <c r="AC12" s="92">
        <v>0</v>
      </c>
      <c r="AD12" s="92">
        <v>0</v>
      </c>
      <c r="AE12" s="92">
        <v>0</v>
      </c>
      <c r="AF12" s="92">
        <v>0</v>
      </c>
      <c r="AG12" s="92">
        <v>0</v>
      </c>
      <c r="AH12" s="92">
        <v>0</v>
      </c>
      <c r="AI12" s="92">
        <v>0</v>
      </c>
      <c r="AJ12" s="393">
        <v>0</v>
      </c>
      <c r="AK12" s="93">
        <v>0.0003072774190573039</v>
      </c>
      <c r="AL12" s="92">
        <v>0</v>
      </c>
      <c r="AM12" s="92">
        <v>0</v>
      </c>
      <c r="AN12" s="92">
        <v>0</v>
      </c>
      <c r="AO12" s="92">
        <v>0.5582290225518922</v>
      </c>
      <c r="AP12" s="92">
        <v>0</v>
      </c>
      <c r="AQ12" s="392">
        <v>0.14045886509464325</v>
      </c>
      <c r="AR12" s="92">
        <v>0</v>
      </c>
      <c r="AS12" s="92">
        <v>0</v>
      </c>
      <c r="AT12" s="92">
        <v>0</v>
      </c>
      <c r="AU12" s="92">
        <v>0</v>
      </c>
      <c r="AV12" s="92">
        <v>0</v>
      </c>
      <c r="AW12" s="398">
        <v>0</v>
      </c>
      <c r="AX12" s="93">
        <v>0.005458752932289788</v>
      </c>
      <c r="AY12" s="93">
        <v>0</v>
      </c>
      <c r="AZ12" s="93">
        <v>0</v>
      </c>
      <c r="BA12" s="94">
        <v>0.0032758512004206907</v>
      </c>
    </row>
    <row r="13" spans="1:53" ht="11.25">
      <c r="A13" s="33"/>
      <c r="B13" s="50"/>
      <c r="C13" s="15" t="s">
        <v>10</v>
      </c>
      <c r="D13" s="16" t="s">
        <v>24</v>
      </c>
      <c r="E13" s="92">
        <v>0.005895780898308421</v>
      </c>
      <c r="F13" s="92">
        <v>0.002938706968933669</v>
      </c>
      <c r="G13" s="92">
        <v>0.00273798043807687</v>
      </c>
      <c r="H13" s="92">
        <v>0.023379425579222967</v>
      </c>
      <c r="I13" s="92">
        <v>0.0191782144398014</v>
      </c>
      <c r="J13" s="92">
        <v>0.0064247686797029606</v>
      </c>
      <c r="K13" s="92">
        <v>0.0557567975263571</v>
      </c>
      <c r="L13" s="92">
        <v>0.013691403429185978</v>
      </c>
      <c r="M13" s="92">
        <v>0.005460445085812057</v>
      </c>
      <c r="N13" s="92">
        <v>0.0028551388002122243</v>
      </c>
      <c r="O13" s="92">
        <v>0.020334220559837243</v>
      </c>
      <c r="P13" s="92">
        <v>0.013757302126069959</v>
      </c>
      <c r="Q13" s="92">
        <v>0.027797823585064076</v>
      </c>
      <c r="R13" s="92">
        <v>0.024911303869936938</v>
      </c>
      <c r="S13" s="92">
        <v>0.02050133689839572</v>
      </c>
      <c r="T13" s="392">
        <v>0.018330036074165824</v>
      </c>
      <c r="U13" s="92">
        <v>1.2647603066886803E-05</v>
      </c>
      <c r="V13" s="92">
        <v>1.2112592964151E-05</v>
      </c>
      <c r="W13" s="92">
        <v>9.630612506955443E-06</v>
      </c>
      <c r="X13" s="92">
        <v>5.987817095217807E-05</v>
      </c>
      <c r="Y13" s="92">
        <v>3.833770032405756E-05</v>
      </c>
      <c r="Z13" s="92">
        <v>1.0067207436979012E-05</v>
      </c>
      <c r="AA13" s="92">
        <v>8.393619783842872E-05</v>
      </c>
      <c r="AB13" s="92">
        <v>2.100837172478053E-05</v>
      </c>
      <c r="AC13" s="92">
        <v>7.648629058094467E-06</v>
      </c>
      <c r="AD13" s="92">
        <v>6.083093726148078E-06</v>
      </c>
      <c r="AE13" s="92">
        <v>3.627927450459016E-05</v>
      </c>
      <c r="AF13" s="92">
        <v>1.951957413063819E-05</v>
      </c>
      <c r="AG13" s="92">
        <v>2.6681842369217336E-05</v>
      </c>
      <c r="AH13" s="92">
        <v>3.386806845900865E-05</v>
      </c>
      <c r="AI13" s="92">
        <v>8.861034609478205E-06</v>
      </c>
      <c r="AJ13" s="393">
        <v>2.9563454706102298E-05</v>
      </c>
      <c r="AK13" s="93">
        <v>0.0007513112902421388</v>
      </c>
      <c r="AL13" s="92">
        <v>0.00028208480725987363</v>
      </c>
      <c r="AM13" s="92">
        <v>0.0278051758454817</v>
      </c>
      <c r="AN13" s="92">
        <v>0.01697583368929242</v>
      </c>
      <c r="AO13" s="92">
        <v>0</v>
      </c>
      <c r="AP13" s="92">
        <v>0</v>
      </c>
      <c r="AQ13" s="392">
        <v>0.018226147561545128</v>
      </c>
      <c r="AR13" s="92">
        <v>2.1711774778549397E-07</v>
      </c>
      <c r="AS13" s="92">
        <v>4.529021461772587E-05</v>
      </c>
      <c r="AT13" s="92">
        <v>0</v>
      </c>
      <c r="AU13" s="92">
        <v>0</v>
      </c>
      <c r="AV13" s="92">
        <v>0</v>
      </c>
      <c r="AW13" s="398">
        <v>2.4640362381036275E-05</v>
      </c>
      <c r="AX13" s="93">
        <v>0.00073201850279661</v>
      </c>
      <c r="AY13" s="93">
        <v>1.734313685020489E-05</v>
      </c>
      <c r="AZ13" s="93">
        <v>1.772487329808213E-06</v>
      </c>
      <c r="BA13" s="94">
        <v>0.0011503461778340088</v>
      </c>
    </row>
    <row r="14" spans="1:53" ht="11.25">
      <c r="A14" s="33"/>
      <c r="B14" s="50"/>
      <c r="C14" s="15" t="s">
        <v>11</v>
      </c>
      <c r="D14" s="16" t="s">
        <v>25</v>
      </c>
      <c r="E14" s="92">
        <v>0.020640554245973258</v>
      </c>
      <c r="F14" s="92">
        <v>0.0069269521410579345</v>
      </c>
      <c r="G14" s="92">
        <v>0.02224824355971897</v>
      </c>
      <c r="H14" s="92">
        <v>0.018629863038930626</v>
      </c>
      <c r="I14" s="92">
        <v>0.021625544095439875</v>
      </c>
      <c r="J14" s="92">
        <v>0.026825724933319226</v>
      </c>
      <c r="K14" s="92">
        <v>0.008224716096172393</v>
      </c>
      <c r="L14" s="92">
        <v>0.006368305087366222</v>
      </c>
      <c r="M14" s="92">
        <v>0.0022078513035182446</v>
      </c>
      <c r="N14" s="92">
        <v>0.0004527409678349851</v>
      </c>
      <c r="O14" s="92">
        <v>0.005823070110039828</v>
      </c>
      <c r="P14" s="92">
        <v>0.0018974256583989746</v>
      </c>
      <c r="Q14" s="92">
        <v>0.005051543436147164</v>
      </c>
      <c r="R14" s="92">
        <v>0.017025668139275963</v>
      </c>
      <c r="S14" s="92">
        <v>0.006009358288770053</v>
      </c>
      <c r="T14" s="392">
        <v>0.015511156650732697</v>
      </c>
      <c r="U14" s="92">
        <v>0.0006948796225142844</v>
      </c>
      <c r="V14" s="92">
        <v>0.0003320275483114333</v>
      </c>
      <c r="W14" s="92">
        <v>0.0007453024012327184</v>
      </c>
      <c r="X14" s="92">
        <v>0.0005911050209381682</v>
      </c>
      <c r="Y14" s="92">
        <v>0.0007280418813115243</v>
      </c>
      <c r="Z14" s="92">
        <v>0.0009148490528038103</v>
      </c>
      <c r="AA14" s="92">
        <v>0.0002066181164261827</v>
      </c>
      <c r="AB14" s="92">
        <v>0.00024494213110916503</v>
      </c>
      <c r="AC14" s="92">
        <v>7.490756999244119E-05</v>
      </c>
      <c r="AD14" s="92">
        <v>1.5596861720828755E-05</v>
      </c>
      <c r="AE14" s="92">
        <v>0.00020866762126107196</v>
      </c>
      <c r="AF14" s="92">
        <v>6.806105704064251E-05</v>
      </c>
      <c r="AG14" s="92">
        <v>0.0001876013477929874</v>
      </c>
      <c r="AH14" s="92">
        <v>0.0005307620286096644</v>
      </c>
      <c r="AI14" s="92">
        <v>0.0003165358474385826</v>
      </c>
      <c r="AJ14" s="393">
        <v>0.0004972052515558781</v>
      </c>
      <c r="AK14" s="93">
        <v>0.0010893367855620765</v>
      </c>
      <c r="AL14" s="92">
        <v>0.03125392712853709</v>
      </c>
      <c r="AM14" s="92">
        <v>0.054889172504379066</v>
      </c>
      <c r="AN14" s="92">
        <v>1.4590183476213654E-05</v>
      </c>
      <c r="AO14" s="92">
        <v>0.02992786096906151</v>
      </c>
      <c r="AP14" s="92">
        <v>-0.006743364847932566</v>
      </c>
      <c r="AQ14" s="392">
        <v>0.03931962867736351</v>
      </c>
      <c r="AR14" s="92">
        <v>0.0013835285683261138</v>
      </c>
      <c r="AS14" s="92">
        <v>0.0022489371235357466</v>
      </c>
      <c r="AT14" s="92">
        <v>7.274061026923082E-07</v>
      </c>
      <c r="AU14" s="92">
        <v>0.0011263418176179936</v>
      </c>
      <c r="AV14" s="92">
        <v>0.003859368150907172</v>
      </c>
      <c r="AW14" s="398">
        <v>0.0015615426511691472</v>
      </c>
      <c r="AX14" s="93">
        <v>0.003028962045980982</v>
      </c>
      <c r="AY14" s="93">
        <v>0.001493388463982036</v>
      </c>
      <c r="AZ14" s="93">
        <v>0.0005780893572530745</v>
      </c>
      <c r="BA14" s="94">
        <v>0.002794007014925373</v>
      </c>
    </row>
    <row r="15" spans="1:53" ht="11.25">
      <c r="A15" s="33"/>
      <c r="B15" s="50"/>
      <c r="C15" s="15" t="s">
        <v>12</v>
      </c>
      <c r="D15" s="16" t="s">
        <v>26</v>
      </c>
      <c r="E15" s="92">
        <v>0.04193560402488147</v>
      </c>
      <c r="F15" s="92">
        <v>0.009865659109991603</v>
      </c>
      <c r="G15" s="92">
        <v>0.02386692381870781</v>
      </c>
      <c r="H15" s="92">
        <v>0.07458523557040798</v>
      </c>
      <c r="I15" s="92">
        <v>0.014291066968540623</v>
      </c>
      <c r="J15" s="92">
        <v>0.012199212856484447</v>
      </c>
      <c r="K15" s="92">
        <v>0.027146142580674115</v>
      </c>
      <c r="L15" s="92">
        <v>0.04704091394680685</v>
      </c>
      <c r="M15" s="92">
        <v>0.07043789877763712</v>
      </c>
      <c r="N15" s="92">
        <v>0.04891919766968102</v>
      </c>
      <c r="O15" s="92">
        <v>0.0583714243374233</v>
      </c>
      <c r="P15" s="92">
        <v>0.02379188860192061</v>
      </c>
      <c r="Q15" s="92">
        <v>0.0034780044478483637</v>
      </c>
      <c r="R15" s="92">
        <v>0.022072323796242597</v>
      </c>
      <c r="S15" s="92">
        <v>0.2048729946524064</v>
      </c>
      <c r="T15" s="392">
        <v>0.026128050665990252</v>
      </c>
      <c r="U15" s="92">
        <v>7.293143374336185E-06</v>
      </c>
      <c r="V15" s="92">
        <v>2.8500218739178825E-06</v>
      </c>
      <c r="W15" s="92">
        <v>4.28027222531353E-06</v>
      </c>
      <c r="X15" s="92">
        <v>1.2282701733780117E-05</v>
      </c>
      <c r="Y15" s="92">
        <v>2.3486649403888584E-06</v>
      </c>
      <c r="Z15" s="92">
        <v>2.3449720134328622E-06</v>
      </c>
      <c r="AA15" s="92">
        <v>5.05546754796973E-06</v>
      </c>
      <c r="AB15" s="92">
        <v>9.289921065576853E-06</v>
      </c>
      <c r="AC15" s="92">
        <v>1.336468636129674E-05</v>
      </c>
      <c r="AD15" s="92">
        <v>8.86257519370921E-06</v>
      </c>
      <c r="AE15" s="92">
        <v>1.0298809946420373E-05</v>
      </c>
      <c r="AF15" s="92">
        <v>4.072429135169119E-06</v>
      </c>
      <c r="AG15" s="92">
        <v>6.284802271121857E-07</v>
      </c>
      <c r="AH15" s="92">
        <v>4.835594421991047E-06</v>
      </c>
      <c r="AI15" s="92">
        <v>4.0613075293441775E-05</v>
      </c>
      <c r="AJ15" s="393">
        <v>5.154108027454261E-06</v>
      </c>
      <c r="AK15" s="93">
        <v>0.0010354085960231883</v>
      </c>
      <c r="AL15" s="92">
        <v>1.2032053390231576E-05</v>
      </c>
      <c r="AM15" s="92">
        <v>0.03826043955866948</v>
      </c>
      <c r="AN15" s="92">
        <v>0</v>
      </c>
      <c r="AO15" s="92">
        <v>0</v>
      </c>
      <c r="AP15" s="92">
        <v>0</v>
      </c>
      <c r="AQ15" s="392">
        <v>0.021314321333583786</v>
      </c>
      <c r="AR15" s="92">
        <v>0</v>
      </c>
      <c r="AS15" s="92">
        <v>6.567451743257794E-06</v>
      </c>
      <c r="AT15" s="92">
        <v>0</v>
      </c>
      <c r="AU15" s="92">
        <v>0</v>
      </c>
      <c r="AV15" s="92">
        <v>0</v>
      </c>
      <c r="AW15" s="398">
        <v>3.571884991753622E-06</v>
      </c>
      <c r="AX15" s="93">
        <v>0.0008317867218652382</v>
      </c>
      <c r="AY15" s="93">
        <v>0.00026468723200874386</v>
      </c>
      <c r="AZ15" s="93">
        <v>0.0003030584065778334</v>
      </c>
      <c r="BA15" s="94">
        <v>0.0014864878477579215</v>
      </c>
    </row>
    <row r="16" spans="1:53" ht="11.25">
      <c r="A16" s="33"/>
      <c r="B16" s="50"/>
      <c r="C16" s="15" t="s">
        <v>13</v>
      </c>
      <c r="D16" s="16" t="s">
        <v>27</v>
      </c>
      <c r="E16" s="92">
        <v>0.0003990826420335123</v>
      </c>
      <c r="F16" s="92">
        <v>0.0013119227539882452</v>
      </c>
      <c r="G16" s="92">
        <v>0.0003788400606144097</v>
      </c>
      <c r="H16" s="92">
        <v>0.006591498151486047</v>
      </c>
      <c r="I16" s="92">
        <v>0.0037459737754709627</v>
      </c>
      <c r="J16" s="92">
        <v>0.0037745837617638137</v>
      </c>
      <c r="K16" s="92">
        <v>0.010598709873597654</v>
      </c>
      <c r="L16" s="92">
        <v>0.032597969065754406</v>
      </c>
      <c r="M16" s="92">
        <v>0.01991531490409491</v>
      </c>
      <c r="N16" s="92">
        <v>0.008491746556367115</v>
      </c>
      <c r="O16" s="92">
        <v>0.02570238126692269</v>
      </c>
      <c r="P16" s="92">
        <v>0.018009442043500384</v>
      </c>
      <c r="Q16" s="92">
        <v>0.0011828163972428254</v>
      </c>
      <c r="R16" s="92">
        <v>0.014015533245031525</v>
      </c>
      <c r="S16" s="92">
        <v>0.019044117647058822</v>
      </c>
      <c r="T16" s="392">
        <v>0.010349934235140728</v>
      </c>
      <c r="U16" s="92">
        <v>2.769548116836526E-07</v>
      </c>
      <c r="V16" s="92">
        <v>7.125054684794706E-07</v>
      </c>
      <c r="W16" s="92">
        <v>5.350340281641912E-07</v>
      </c>
      <c r="X16" s="92">
        <v>7.676688583612573E-06</v>
      </c>
      <c r="Y16" s="92">
        <v>2.2057027266260584E-06</v>
      </c>
      <c r="Z16" s="92">
        <v>2.6953701303826E-06</v>
      </c>
      <c r="AA16" s="92">
        <v>6.328982273794166E-06</v>
      </c>
      <c r="AB16" s="92">
        <v>2.2715765893225592E-05</v>
      </c>
      <c r="AC16" s="92">
        <v>1.2194255580164846E-05</v>
      </c>
      <c r="AD16" s="92">
        <v>4.701294367989116E-06</v>
      </c>
      <c r="AE16" s="92">
        <v>1.370428310203671E-05</v>
      </c>
      <c r="AF16" s="92">
        <v>1.305985895071476E-05</v>
      </c>
      <c r="AG16" s="92">
        <v>9.998549067693863E-07</v>
      </c>
      <c r="AH16" s="92">
        <v>9.340307505233928E-06</v>
      </c>
      <c r="AI16" s="92">
        <v>8.861034609478205E-06</v>
      </c>
      <c r="AJ16" s="393">
        <v>7.390589463500066E-06</v>
      </c>
      <c r="AK16" s="93">
        <v>0.000415287622803883</v>
      </c>
      <c r="AL16" s="92">
        <v>0</v>
      </c>
      <c r="AM16" s="92">
        <v>0.2196391974266279</v>
      </c>
      <c r="AN16" s="92">
        <v>0.00023872023602570852</v>
      </c>
      <c r="AO16" s="92">
        <v>0</v>
      </c>
      <c r="AP16" s="92">
        <v>0</v>
      </c>
      <c r="AQ16" s="392">
        <v>0.12239348721758873</v>
      </c>
      <c r="AR16" s="92">
        <v>0</v>
      </c>
      <c r="AS16" s="92">
        <v>0.00015499482613038428</v>
      </c>
      <c r="AT16" s="92">
        <v>1.5760465558333344E-07</v>
      </c>
      <c r="AU16" s="92">
        <v>0</v>
      </c>
      <c r="AV16" s="92">
        <v>0</v>
      </c>
      <c r="AW16" s="398">
        <v>8.432430296841381E-05</v>
      </c>
      <c r="AX16" s="93">
        <v>0.004837712430205645</v>
      </c>
      <c r="AY16" s="93">
        <v>2.209205997969931E-06</v>
      </c>
      <c r="AZ16" s="93">
        <v>5.169754711940621E-07</v>
      </c>
      <c r="BA16" s="94">
        <v>0.0030462320600491808</v>
      </c>
    </row>
    <row r="17" spans="1:53" ht="11.25">
      <c r="A17" s="33"/>
      <c r="B17" s="50"/>
      <c r="C17" s="15" t="s">
        <v>14</v>
      </c>
      <c r="D17" s="16" t="s">
        <v>28</v>
      </c>
      <c r="E17" s="92">
        <v>0.018591930016867892</v>
      </c>
      <c r="F17" s="92">
        <v>0.014273719563392108</v>
      </c>
      <c r="G17" s="92">
        <v>0.010418101666896266</v>
      </c>
      <c r="H17" s="92">
        <v>0.023405738945097163</v>
      </c>
      <c r="I17" s="92">
        <v>0.017456820656836684</v>
      </c>
      <c r="J17" s="92">
        <v>0.02066211525281124</v>
      </c>
      <c r="K17" s="92">
        <v>0.01767947603612647</v>
      </c>
      <c r="L17" s="92">
        <v>0.014343770068287326</v>
      </c>
      <c r="M17" s="92">
        <v>0.011290873600335679</v>
      </c>
      <c r="N17" s="92">
        <v>0.0005329823005605134</v>
      </c>
      <c r="O17" s="92">
        <v>0.072903252487355</v>
      </c>
      <c r="P17" s="92">
        <v>0.011702723765481796</v>
      </c>
      <c r="Q17" s="92">
        <v>0.013690034935678216</v>
      </c>
      <c r="R17" s="92">
        <v>0.008930032091854738</v>
      </c>
      <c r="S17" s="92">
        <v>0.02230614973262032</v>
      </c>
      <c r="T17" s="392">
        <v>0.016583216690369267</v>
      </c>
      <c r="U17" s="92">
        <v>0.0003965069720604293</v>
      </c>
      <c r="V17" s="92">
        <v>0.0004096906443756956</v>
      </c>
      <c r="W17" s="92">
        <v>0.00029052347729315584</v>
      </c>
      <c r="X17" s="92">
        <v>0.0005465802271532151</v>
      </c>
      <c r="Y17" s="92">
        <v>0.00037411849796831805</v>
      </c>
      <c r="Z17" s="92">
        <v>0.0004884954055798906</v>
      </c>
      <c r="AA17" s="92">
        <v>0.00032293246138481453</v>
      </c>
      <c r="AB17" s="92">
        <v>0.0003823184296062912</v>
      </c>
      <c r="AC17" s="92">
        <v>0.0002518875918277801</v>
      </c>
      <c r="AD17" s="92">
        <v>1.1435580895108658E-05</v>
      </c>
      <c r="AE17" s="92">
        <v>0.0016588773791830127</v>
      </c>
      <c r="AF17" s="92">
        <v>0.00028829989705180003</v>
      </c>
      <c r="AG17" s="92">
        <v>0.0003444928663066294</v>
      </c>
      <c r="AH17" s="92">
        <v>0.00020110495081486715</v>
      </c>
      <c r="AI17" s="92">
        <v>0.0004073614521857342</v>
      </c>
      <c r="AJ17" s="393">
        <v>0.00036140838021154906</v>
      </c>
      <c r="AK17" s="93">
        <v>0.0010011762856528062</v>
      </c>
      <c r="AL17" s="92">
        <v>0.018114924826404206</v>
      </c>
      <c r="AM17" s="92">
        <v>0.040230773760209844</v>
      </c>
      <c r="AN17" s="92">
        <v>-0.00015242085291108308</v>
      </c>
      <c r="AO17" s="92">
        <v>0.003814684852626246</v>
      </c>
      <c r="AP17" s="92">
        <v>-0.007601473212590652</v>
      </c>
      <c r="AQ17" s="392">
        <v>0.024072231800273503</v>
      </c>
      <c r="AR17" s="92">
        <v>0.00047087411550979</v>
      </c>
      <c r="AS17" s="92">
        <v>0.0008653914854648543</v>
      </c>
      <c r="AT17" s="92">
        <v>-8.26818270060257E-06</v>
      </c>
      <c r="AU17" s="92">
        <v>9.430661030761728E-05</v>
      </c>
      <c r="AV17" s="92">
        <v>0.0012415606932169646</v>
      </c>
      <c r="AW17" s="398">
        <v>0.0005115556123545293</v>
      </c>
      <c r="AX17" s="93">
        <v>0.0014272109548697368</v>
      </c>
      <c r="AY17" s="93">
        <v>0.0034948247262058816</v>
      </c>
      <c r="AZ17" s="93">
        <v>0.002710668566157637</v>
      </c>
      <c r="BA17" s="94">
        <v>0.001834312817355503</v>
      </c>
    </row>
    <row r="18" spans="1:53" ht="11.25">
      <c r="A18" s="33"/>
      <c r="B18" s="50"/>
      <c r="C18" s="15" t="s">
        <v>15</v>
      </c>
      <c r="D18" s="16" t="s">
        <v>29</v>
      </c>
      <c r="E18" s="92">
        <v>0.0001330275473445041</v>
      </c>
      <c r="F18" s="92">
        <v>0.0007346767422334173</v>
      </c>
      <c r="G18" s="92">
        <v>0.002703540432566469</v>
      </c>
      <c r="H18" s="92">
        <v>0.002999723709658321</v>
      </c>
      <c r="I18" s="92">
        <v>0.003207416578756113</v>
      </c>
      <c r="J18" s="92">
        <v>0.009537449460748477</v>
      </c>
      <c r="K18" s="92">
        <v>0.005052979810978073</v>
      </c>
      <c r="L18" s="92">
        <v>0.021446647533092524</v>
      </c>
      <c r="M18" s="92">
        <v>0.019123607069093343</v>
      </c>
      <c r="N18" s="92">
        <v>0.0014512613453289513</v>
      </c>
      <c r="O18" s="92">
        <v>0.00819641058100891</v>
      </c>
      <c r="P18" s="92">
        <v>0.0791766228914809</v>
      </c>
      <c r="Q18" s="92">
        <v>0.011971510834974997</v>
      </c>
      <c r="R18" s="92">
        <v>0.012003910099007784</v>
      </c>
      <c r="S18" s="92">
        <v>0.02718582887700535</v>
      </c>
      <c r="T18" s="392">
        <v>0.009517504859733914</v>
      </c>
      <c r="U18" s="92">
        <v>1.3847740584182632E-06</v>
      </c>
      <c r="V18" s="92">
        <v>7.125054684794706E-06</v>
      </c>
      <c r="W18" s="92">
        <v>3.3172109746179856E-05</v>
      </c>
      <c r="X18" s="92">
        <v>4.913080693512047E-05</v>
      </c>
      <c r="Y18" s="92">
        <v>2.6430990234955777E-05</v>
      </c>
      <c r="Z18" s="92">
        <v>8.887983004936624E-05</v>
      </c>
      <c r="AA18" s="92">
        <v>3.839839855137314E-05</v>
      </c>
      <c r="AB18" s="92">
        <v>0.0001897540612173135</v>
      </c>
      <c r="AC18" s="92">
        <v>0.00015841644526017724</v>
      </c>
      <c r="AD18" s="92">
        <v>1.0816153596623607E-05</v>
      </c>
      <c r="AE18" s="92">
        <v>6.89059044148499E-05</v>
      </c>
      <c r="AF18" s="92">
        <v>0.0008878831705274466</v>
      </c>
      <c r="AG18" s="92">
        <v>0.00010664166762771767</v>
      </c>
      <c r="AH18" s="92">
        <v>0.0001635404651144147</v>
      </c>
      <c r="AI18" s="92">
        <v>0.00020331151631747217</v>
      </c>
      <c r="AJ18" s="393">
        <v>0.00011027092922581116</v>
      </c>
      <c r="AK18" s="93">
        <v>0.00048128051290758126</v>
      </c>
      <c r="AL18" s="92">
        <v>0.009355589958315619</v>
      </c>
      <c r="AM18" s="92">
        <v>0.023305121526612578</v>
      </c>
      <c r="AN18" s="92">
        <v>0</v>
      </c>
      <c r="AO18" s="92">
        <v>0</v>
      </c>
      <c r="AP18" s="92">
        <v>0</v>
      </c>
      <c r="AQ18" s="392">
        <v>0.013331520748611448</v>
      </c>
      <c r="AR18" s="92">
        <v>8.462164219939627E-05</v>
      </c>
      <c r="AS18" s="92">
        <v>0.0002024791329783633</v>
      </c>
      <c r="AT18" s="92">
        <v>0</v>
      </c>
      <c r="AU18" s="92">
        <v>0</v>
      </c>
      <c r="AV18" s="92">
        <v>0</v>
      </c>
      <c r="AW18" s="398">
        <v>0.00011326624693658453</v>
      </c>
      <c r="AX18" s="93">
        <v>0.0006269766878699576</v>
      </c>
      <c r="AY18" s="93">
        <v>3.042441960983787E-05</v>
      </c>
      <c r="AZ18" s="93">
        <v>0.00010802941006987348</v>
      </c>
      <c r="BA18" s="94">
        <v>0.0008179205326146707</v>
      </c>
    </row>
    <row r="19" spans="1:53" ht="11.25">
      <c r="A19" s="33"/>
      <c r="B19" s="50"/>
      <c r="C19" s="15" t="s">
        <v>16</v>
      </c>
      <c r="D19" s="16" t="s">
        <v>30</v>
      </c>
      <c r="E19" s="92">
        <v>0</v>
      </c>
      <c r="F19" s="92">
        <v>0</v>
      </c>
      <c r="G19" s="92">
        <v>0</v>
      </c>
      <c r="H19" s="92">
        <v>0</v>
      </c>
      <c r="I19" s="92">
        <v>0</v>
      </c>
      <c r="J19" s="92">
        <v>0</v>
      </c>
      <c r="K19" s="92">
        <v>0</v>
      </c>
      <c r="L19" s="92">
        <v>0</v>
      </c>
      <c r="M19" s="92">
        <v>0</v>
      </c>
      <c r="N19" s="92">
        <v>0</v>
      </c>
      <c r="O19" s="92">
        <v>0</v>
      </c>
      <c r="P19" s="92">
        <v>0</v>
      </c>
      <c r="Q19" s="92">
        <v>0</v>
      </c>
      <c r="R19" s="92">
        <v>0</v>
      </c>
      <c r="S19" s="92">
        <v>0.15981951871657754</v>
      </c>
      <c r="T19" s="392">
        <v>0.0006387212431515253</v>
      </c>
      <c r="U19" s="92">
        <v>0</v>
      </c>
      <c r="V19" s="92">
        <v>0</v>
      </c>
      <c r="W19" s="92">
        <v>0</v>
      </c>
      <c r="X19" s="92">
        <v>0</v>
      </c>
      <c r="Y19" s="92">
        <v>0</v>
      </c>
      <c r="Z19" s="92">
        <v>0</v>
      </c>
      <c r="AA19" s="92">
        <v>0</v>
      </c>
      <c r="AB19" s="92">
        <v>0</v>
      </c>
      <c r="AC19" s="92">
        <v>0</v>
      </c>
      <c r="AD19" s="92">
        <v>0</v>
      </c>
      <c r="AE19" s="92">
        <v>0</v>
      </c>
      <c r="AF19" s="92">
        <v>0</v>
      </c>
      <c r="AG19" s="92">
        <v>0</v>
      </c>
      <c r="AH19" s="92">
        <v>0</v>
      </c>
      <c r="AI19" s="92">
        <v>0</v>
      </c>
      <c r="AJ19" s="393">
        <v>0</v>
      </c>
      <c r="AK19" s="93">
        <v>2.5190369906911706E-05</v>
      </c>
      <c r="AL19" s="92">
        <v>0</v>
      </c>
      <c r="AM19" s="92">
        <v>0.0023372326585444298</v>
      </c>
      <c r="AN19" s="92">
        <v>0.3634470581223241</v>
      </c>
      <c r="AO19" s="92">
        <v>0</v>
      </c>
      <c r="AP19" s="92">
        <v>0</v>
      </c>
      <c r="AQ19" s="392">
        <v>0.059667038755015514</v>
      </c>
      <c r="AR19" s="92">
        <v>0</v>
      </c>
      <c r="AS19" s="92">
        <v>0</v>
      </c>
      <c r="AT19" s="92">
        <v>0</v>
      </c>
      <c r="AU19" s="92">
        <v>0</v>
      </c>
      <c r="AV19" s="92">
        <v>0</v>
      </c>
      <c r="AW19" s="398">
        <v>0</v>
      </c>
      <c r="AX19" s="93">
        <v>0.0023188826319045282</v>
      </c>
      <c r="AY19" s="93">
        <v>0</v>
      </c>
      <c r="AZ19" s="93">
        <v>0</v>
      </c>
      <c r="BA19" s="94">
        <v>0.0012862428975660386</v>
      </c>
    </row>
    <row r="20" spans="1:53" ht="11.25">
      <c r="A20" s="33"/>
      <c r="B20" s="50"/>
      <c r="C20" s="15" t="s">
        <v>17</v>
      </c>
      <c r="D20" s="16" t="s">
        <v>31</v>
      </c>
      <c r="E20" s="92">
        <v>0.01562807626203234</v>
      </c>
      <c r="F20" s="92">
        <v>0.012174643157010915</v>
      </c>
      <c r="G20" s="92">
        <v>0.014034302245488359</v>
      </c>
      <c r="H20" s="92">
        <v>0.09759627402739221</v>
      </c>
      <c r="I20" s="92">
        <v>0.059463238689481605</v>
      </c>
      <c r="J20" s="92">
        <v>0.055010634510232</v>
      </c>
      <c r="K20" s="92">
        <v>0.06350708122410886</v>
      </c>
      <c r="L20" s="92">
        <v>0.049827990148886656</v>
      </c>
      <c r="M20" s="92">
        <v>0.08061456940874948</v>
      </c>
      <c r="N20" s="92">
        <v>0.016670136873728505</v>
      </c>
      <c r="O20" s="92">
        <v>0.0461353952829571</v>
      </c>
      <c r="P20" s="92">
        <v>0.09261446706555973</v>
      </c>
      <c r="Q20" s="92">
        <v>0.04710705553257455</v>
      </c>
      <c r="R20" s="92">
        <v>0.053405518172196874</v>
      </c>
      <c r="S20" s="92">
        <v>0.056336898395721924</v>
      </c>
      <c r="T20" s="392">
        <v>0.054194144382951705</v>
      </c>
      <c r="U20" s="92">
        <v>4.117394867030302E-05</v>
      </c>
      <c r="V20" s="92">
        <v>3.847529529789141E-05</v>
      </c>
      <c r="W20" s="92">
        <v>4.4942858365792064E-05</v>
      </c>
      <c r="X20" s="92">
        <v>0.0002479570412506861</v>
      </c>
      <c r="Y20" s="92">
        <v>0.00011522754429281687</v>
      </c>
      <c r="Z20" s="92">
        <v>0.0001508194356455584</v>
      </c>
      <c r="AA20" s="92">
        <v>0.00016679183772767307</v>
      </c>
      <c r="AB20" s="92">
        <v>0.0001358173733868068</v>
      </c>
      <c r="AC20" s="92">
        <v>0.0002181084150979038</v>
      </c>
      <c r="AD20" s="92">
        <v>4.8092970764429196E-05</v>
      </c>
      <c r="AE20" s="92">
        <v>0.00013020442121594396</v>
      </c>
      <c r="AF20" s="92">
        <v>0.0005391053603418706</v>
      </c>
      <c r="AG20" s="92">
        <v>0.00014515036517986433</v>
      </c>
      <c r="AH20" s="92">
        <v>0.00023481703235703736</v>
      </c>
      <c r="AI20" s="92">
        <v>0.00023949407430617483</v>
      </c>
      <c r="AJ20" s="393">
        <v>0.00016025996377597672</v>
      </c>
      <c r="AK20" s="93">
        <v>0.002291289032592222</v>
      </c>
      <c r="AL20" s="92">
        <v>0.5982470635105254</v>
      </c>
      <c r="AM20" s="92">
        <v>0.2239013046730156</v>
      </c>
      <c r="AN20" s="92">
        <v>0.6062894866242164</v>
      </c>
      <c r="AO20" s="92">
        <v>0.046775755215076785</v>
      </c>
      <c r="AP20" s="92">
        <v>0</v>
      </c>
      <c r="AQ20" s="392">
        <v>0.2561692686928532</v>
      </c>
      <c r="AR20" s="92">
        <v>0.00589550676449341</v>
      </c>
      <c r="AS20" s="92">
        <v>0.0014839846573949814</v>
      </c>
      <c r="AT20" s="92">
        <v>0.00029766670065673736</v>
      </c>
      <c r="AU20" s="92">
        <v>0.00013038879154453253</v>
      </c>
      <c r="AV20" s="92">
        <v>0</v>
      </c>
      <c r="AW20" s="398">
        <v>0.001108378892336694</v>
      </c>
      <c r="AX20" s="93">
        <v>0.011020991949354136</v>
      </c>
      <c r="AY20" s="93">
        <v>0.0007078678714597669</v>
      </c>
      <c r="AZ20" s="93">
        <v>0.00429399826373788</v>
      </c>
      <c r="BA20" s="94">
        <v>0.008082556022425483</v>
      </c>
    </row>
    <row r="21" spans="1:53" ht="11.25">
      <c r="A21" s="33"/>
      <c r="B21" s="50"/>
      <c r="C21" s="57">
        <v>15</v>
      </c>
      <c r="D21" s="58" t="s">
        <v>32</v>
      </c>
      <c r="E21" s="95">
        <v>0.0043633035528997345</v>
      </c>
      <c r="F21" s="95">
        <v>0.001626784214945424</v>
      </c>
      <c r="G21" s="95">
        <v>0.0025485604077696653</v>
      </c>
      <c r="H21" s="95">
        <v>0.008130830055126501</v>
      </c>
      <c r="I21" s="95">
        <v>0.004015148042717052</v>
      </c>
      <c r="J21" s="95">
        <v>0.0022571599216137054</v>
      </c>
      <c r="K21" s="95">
        <v>0.004107778584780978</v>
      </c>
      <c r="L21" s="95">
        <v>0.00313249113931497</v>
      </c>
      <c r="M21" s="95">
        <v>0.0042725289430523205</v>
      </c>
      <c r="N21" s="95">
        <v>0.002592279261973425</v>
      </c>
      <c r="O21" s="95">
        <v>0.0032745435684885635</v>
      </c>
      <c r="P21" s="95">
        <v>0.0027437316037948515</v>
      </c>
      <c r="Q21" s="95">
        <v>0.0027006548903806063</v>
      </c>
      <c r="R21" s="95">
        <v>0.002049556164134996</v>
      </c>
      <c r="S21" s="95">
        <v>0</v>
      </c>
      <c r="T21" s="394">
        <v>0.003193152066226756</v>
      </c>
      <c r="U21" s="95">
        <v>5.972992105310775E-05</v>
      </c>
      <c r="V21" s="95">
        <v>2.493769139678147E-05</v>
      </c>
      <c r="W21" s="95">
        <v>3.745238197149339E-05</v>
      </c>
      <c r="X21" s="95">
        <v>0.00014125106993847134</v>
      </c>
      <c r="Y21" s="95">
        <v>5.0683508641145074E-05</v>
      </c>
      <c r="Z21" s="95">
        <v>3.774865867600831E-05</v>
      </c>
      <c r="AA21" s="95">
        <v>4.9860031083793065E-05</v>
      </c>
      <c r="AB21" s="95">
        <v>6.146619006402219E-05</v>
      </c>
      <c r="AC21" s="95">
        <v>6.363877130898528E-05</v>
      </c>
      <c r="AD21" s="95">
        <v>3.873803028218058E-05</v>
      </c>
      <c r="AE21" s="95">
        <v>4.7154817808010076E-05</v>
      </c>
      <c r="AF21" s="95">
        <v>4.33924345781813E-05</v>
      </c>
      <c r="AG21" s="95">
        <v>3.428073966066467E-06</v>
      </c>
      <c r="AH21" s="95">
        <v>3.093267829668564E-05</v>
      </c>
      <c r="AI21" s="95">
        <v>0</v>
      </c>
      <c r="AJ21" s="395">
        <v>4.365471366092351E-05</v>
      </c>
      <c r="AK21" s="96">
        <v>0.00016786696459611142</v>
      </c>
      <c r="AL21" s="95">
        <v>0</v>
      </c>
      <c r="AM21" s="95">
        <v>7.230584225836202E-05</v>
      </c>
      <c r="AN21" s="95">
        <v>0</v>
      </c>
      <c r="AO21" s="95">
        <v>0</v>
      </c>
      <c r="AP21" s="95">
        <v>0</v>
      </c>
      <c r="AQ21" s="394">
        <v>4.027966048633104E-05</v>
      </c>
      <c r="AR21" s="95">
        <v>0</v>
      </c>
      <c r="AS21" s="95">
        <v>1.2267644057665517E-06</v>
      </c>
      <c r="AT21" s="95">
        <v>0</v>
      </c>
      <c r="AU21" s="95">
        <v>0</v>
      </c>
      <c r="AV21" s="95">
        <v>0</v>
      </c>
      <c r="AW21" s="399">
        <v>6.672087653896439E-07</v>
      </c>
      <c r="AX21" s="96">
        <v>2.2066956951834624E-06</v>
      </c>
      <c r="AY21" s="96">
        <v>1.175923822541475E-05</v>
      </c>
      <c r="AZ21" s="96">
        <v>0.0002131231379997521</v>
      </c>
      <c r="BA21" s="97">
        <v>0.00015761760584190017</v>
      </c>
    </row>
    <row r="22" spans="1:53" ht="11.25">
      <c r="A22" s="33"/>
      <c r="B22" s="65"/>
      <c r="C22" s="66">
        <v>16</v>
      </c>
      <c r="D22" s="67" t="s">
        <v>33</v>
      </c>
      <c r="E22" s="95">
        <v>0.24310518222113436</v>
      </c>
      <c r="F22" s="95">
        <v>0.1330814441645676</v>
      </c>
      <c r="G22" s="95">
        <v>0.19088373054139687</v>
      </c>
      <c r="H22" s="95">
        <v>0.3155630402462931</v>
      </c>
      <c r="I22" s="95">
        <v>0.32416907399113726</v>
      </c>
      <c r="J22" s="95">
        <v>0.256938965662416</v>
      </c>
      <c r="K22" s="95">
        <v>0.3536188292876828</v>
      </c>
      <c r="L22" s="95">
        <v>0.20988444814495963</v>
      </c>
      <c r="M22" s="95">
        <v>0.2298525594773169</v>
      </c>
      <c r="N22" s="95">
        <v>0.11578582204824303</v>
      </c>
      <c r="O22" s="95">
        <v>0.27719778105302334</v>
      </c>
      <c r="P22" s="95">
        <v>0.25932256880261234</v>
      </c>
      <c r="Q22" s="95">
        <v>0.14899718630586944</v>
      </c>
      <c r="R22" s="95">
        <v>0.2112903000840653</v>
      </c>
      <c r="S22" s="95">
        <v>0.5642379679144385</v>
      </c>
      <c r="T22" s="394">
        <v>0.2595522005481585</v>
      </c>
      <c r="U22" s="95">
        <v>0.007836159441777266</v>
      </c>
      <c r="V22" s="95">
        <v>0.0027139333294383034</v>
      </c>
      <c r="W22" s="95">
        <v>0.006547211402645208</v>
      </c>
      <c r="X22" s="95">
        <v>0.004973726533322586</v>
      </c>
      <c r="Y22" s="95">
        <v>0.015172794189966617</v>
      </c>
      <c r="Z22" s="95">
        <v>0.011164465663356465</v>
      </c>
      <c r="AA22" s="95">
        <v>0.002500719825255256</v>
      </c>
      <c r="AB22" s="95">
        <v>0.0019237454009323135</v>
      </c>
      <c r="AC22" s="95">
        <v>0.0015833206536665378</v>
      </c>
      <c r="AD22" s="95">
        <v>0.0002015362305250469</v>
      </c>
      <c r="AE22" s="95">
        <v>0.0034904452035476024</v>
      </c>
      <c r="AF22" s="95">
        <v>0.0023973032842362213</v>
      </c>
      <c r="AG22" s="95">
        <v>0.002787395509091695</v>
      </c>
      <c r="AH22" s="95">
        <v>0.005380626890053293</v>
      </c>
      <c r="AI22" s="95">
        <v>0.004028817069109424</v>
      </c>
      <c r="AJ22" s="395">
        <v>0.007832578083387488</v>
      </c>
      <c r="AK22" s="96">
        <v>0.017760086320672584</v>
      </c>
      <c r="AL22" s="95">
        <v>0.7481851652803068</v>
      </c>
      <c r="AM22" s="95">
        <v>0.7203448952880752</v>
      </c>
      <c r="AN22" s="95">
        <v>0.9889176691467909</v>
      </c>
      <c r="AO22" s="95">
        <v>0.7353307298482348</v>
      </c>
      <c r="AP22" s="95">
        <v>0.25561757223677717</v>
      </c>
      <c r="AQ22" s="394">
        <v>0.7713338629510474</v>
      </c>
      <c r="AR22" s="95">
        <v>0.013623433040859443</v>
      </c>
      <c r="AS22" s="95">
        <v>0.011619267566204454</v>
      </c>
      <c r="AT22" s="95">
        <v>0.0004758084552060837</v>
      </c>
      <c r="AU22" s="95">
        <v>0.01244811245899633</v>
      </c>
      <c r="AV22" s="95">
        <v>-0.03017947531204314</v>
      </c>
      <c r="AW22" s="399">
        <v>0.010015273235091713</v>
      </c>
      <c r="AX22" s="96">
        <v>0.03960293992468391</v>
      </c>
      <c r="AY22" s="96">
        <v>0.041261931865060233</v>
      </c>
      <c r="AZ22" s="96">
        <v>0.041309903586474864</v>
      </c>
      <c r="BA22" s="97">
        <v>0.039438753880518325</v>
      </c>
    </row>
    <row r="23" spans="1:53" ht="11.25">
      <c r="A23" s="33"/>
      <c r="B23" s="68" t="s">
        <v>53</v>
      </c>
      <c r="C23" s="15" t="s">
        <v>4</v>
      </c>
      <c r="D23" s="16" t="s">
        <v>18</v>
      </c>
      <c r="E23" s="92">
        <v>0.07206900404935854</v>
      </c>
      <c r="F23" s="92">
        <v>0.001626784214945424</v>
      </c>
      <c r="G23" s="92">
        <v>0</v>
      </c>
      <c r="H23" s="92">
        <v>0</v>
      </c>
      <c r="I23" s="92">
        <v>0.013443967898569015</v>
      </c>
      <c r="J23" s="92">
        <v>0.0012659135724524856</v>
      </c>
      <c r="K23" s="92">
        <v>0</v>
      </c>
      <c r="L23" s="92">
        <v>7.805774236646187E-05</v>
      </c>
      <c r="M23" s="92">
        <v>0</v>
      </c>
      <c r="N23" s="92">
        <v>6.917356269442095E-07</v>
      </c>
      <c r="O23" s="92">
        <v>1.7231416778575144E-05</v>
      </c>
      <c r="P23" s="92">
        <v>0</v>
      </c>
      <c r="Q23" s="92">
        <v>1.8839873363286002E-05</v>
      </c>
      <c r="R23" s="92">
        <v>0.0028975090260378233</v>
      </c>
      <c r="S23" s="92">
        <v>0</v>
      </c>
      <c r="T23" s="392">
        <v>0.0062322405827753636</v>
      </c>
      <c r="U23" s="92">
        <v>0.11437245917039848</v>
      </c>
      <c r="V23" s="92">
        <v>0.0027281834388078927</v>
      </c>
      <c r="W23" s="92">
        <v>0</v>
      </c>
      <c r="X23" s="92">
        <v>0</v>
      </c>
      <c r="Y23" s="92">
        <v>0.020766912422229448</v>
      </c>
      <c r="Z23" s="92">
        <v>0.0017847528086834907</v>
      </c>
      <c r="AA23" s="92">
        <v>0</v>
      </c>
      <c r="AB23" s="92">
        <v>9.095850796741172E-05</v>
      </c>
      <c r="AC23" s="92">
        <v>0</v>
      </c>
      <c r="AD23" s="92">
        <v>1.413564860645376E-06</v>
      </c>
      <c r="AE23" s="92">
        <v>5.088985288191187E-05</v>
      </c>
      <c r="AF23" s="92">
        <v>0</v>
      </c>
      <c r="AG23" s="92">
        <v>4.490776895547072E-05</v>
      </c>
      <c r="AH23" s="92">
        <v>0.004226404062345532</v>
      </c>
      <c r="AI23" s="92">
        <v>0</v>
      </c>
      <c r="AJ23" s="393">
        <v>0.00919419931433055</v>
      </c>
      <c r="AK23" s="93">
        <v>0.009077383352912492</v>
      </c>
      <c r="AL23" s="92">
        <v>0.0007005328862757052</v>
      </c>
      <c r="AM23" s="92">
        <v>0.006649542352341716</v>
      </c>
      <c r="AN23" s="92">
        <v>0</v>
      </c>
      <c r="AO23" s="92">
        <v>0.0001955486625917786</v>
      </c>
      <c r="AP23" s="92">
        <v>-0.006340889243269925</v>
      </c>
      <c r="AQ23" s="392">
        <v>0.003821233682250907</v>
      </c>
      <c r="AR23" s="92">
        <v>0.00352078139808957</v>
      </c>
      <c r="AS23" s="92">
        <v>0.011682599741931761</v>
      </c>
      <c r="AT23" s="92">
        <v>0</v>
      </c>
      <c r="AU23" s="92">
        <v>0.0015290154392284562</v>
      </c>
      <c r="AV23" s="92">
        <v>0.13663779487066463</v>
      </c>
      <c r="AW23" s="398">
        <v>0.0069822691790268265</v>
      </c>
      <c r="AX23" s="93">
        <v>0.006859419604701484</v>
      </c>
      <c r="AY23" s="93">
        <v>0.00022993137701705945</v>
      </c>
      <c r="AZ23" s="93">
        <v>0.02469109930901243</v>
      </c>
      <c r="BA23" s="94">
        <v>0.011412623043443851</v>
      </c>
    </row>
    <row r="24" spans="1:53" ht="11.25">
      <c r="A24" s="33"/>
      <c r="B24" s="68" t="s">
        <v>54</v>
      </c>
      <c r="C24" s="15" t="s">
        <v>5</v>
      </c>
      <c r="D24" s="16" t="s">
        <v>19</v>
      </c>
      <c r="E24" s="92">
        <v>7.44954265129223E-05</v>
      </c>
      <c r="F24" s="92">
        <v>0.04135180520570949</v>
      </c>
      <c r="G24" s="92">
        <v>0.0003271800523488084</v>
      </c>
      <c r="H24" s="92">
        <v>2.63133658741958E-05</v>
      </c>
      <c r="I24" s="92">
        <v>0.00039047657269238885</v>
      </c>
      <c r="J24" s="92">
        <v>6.078700843331295E-05</v>
      </c>
      <c r="K24" s="92">
        <v>0</v>
      </c>
      <c r="L24" s="92">
        <v>0</v>
      </c>
      <c r="M24" s="92">
        <v>0</v>
      </c>
      <c r="N24" s="92">
        <v>0</v>
      </c>
      <c r="O24" s="92">
        <v>0</v>
      </c>
      <c r="P24" s="92">
        <v>0</v>
      </c>
      <c r="Q24" s="92">
        <v>1.6382498576770436E-06</v>
      </c>
      <c r="R24" s="92">
        <v>8.10801967876339E-05</v>
      </c>
      <c r="S24" s="92">
        <v>0</v>
      </c>
      <c r="T24" s="392">
        <v>0.00019368141757700272</v>
      </c>
      <c r="U24" s="92">
        <v>0.00021122420304406573</v>
      </c>
      <c r="V24" s="92">
        <v>0.1339638531725731</v>
      </c>
      <c r="W24" s="92">
        <v>0.0006008432136283868</v>
      </c>
      <c r="X24" s="92">
        <v>0.00039688479977277</v>
      </c>
      <c r="Y24" s="92">
        <v>0.0021144145454140457</v>
      </c>
      <c r="Z24" s="92">
        <v>0.00015695140269217882</v>
      </c>
      <c r="AA24" s="92">
        <v>0</v>
      </c>
      <c r="AB24" s="92">
        <v>0</v>
      </c>
      <c r="AC24" s="92">
        <v>0</v>
      </c>
      <c r="AD24" s="92">
        <v>0</v>
      </c>
      <c r="AE24" s="92">
        <v>0</v>
      </c>
      <c r="AF24" s="92">
        <v>0</v>
      </c>
      <c r="AG24" s="92">
        <v>4.027986910128099E-06</v>
      </c>
      <c r="AH24" s="92">
        <v>0.00017737603195035586</v>
      </c>
      <c r="AI24" s="92">
        <v>0</v>
      </c>
      <c r="AJ24" s="393">
        <v>0.0009459680300254575</v>
      </c>
      <c r="AK24" s="93">
        <v>0.0009162987834694941</v>
      </c>
      <c r="AL24" s="92">
        <v>1.3368948211368418E-05</v>
      </c>
      <c r="AM24" s="92">
        <v>0.0002783059027518637</v>
      </c>
      <c r="AN24" s="92">
        <v>0</v>
      </c>
      <c r="AO24" s="92">
        <v>0</v>
      </c>
      <c r="AP24" s="92">
        <v>-0.040794319778258724</v>
      </c>
      <c r="AQ24" s="392">
        <v>0.00042333524362614253</v>
      </c>
      <c r="AR24" s="92">
        <v>0.0002252053838905036</v>
      </c>
      <c r="AS24" s="92">
        <v>0.0006629753585133733</v>
      </c>
      <c r="AT24" s="92">
        <v>0</v>
      </c>
      <c r="AU24" s="92">
        <v>0</v>
      </c>
      <c r="AV24" s="92">
        <v>1.627764431612535</v>
      </c>
      <c r="AW24" s="398">
        <v>0.0017088184035125417</v>
      </c>
      <c r="AX24" s="93">
        <v>0.0016588597557354093</v>
      </c>
      <c r="AY24" s="93">
        <v>2.7797725864220077E-05</v>
      </c>
      <c r="AZ24" s="93">
        <v>0.005982514006296429</v>
      </c>
      <c r="BA24" s="94">
        <v>0.001478716541202508</v>
      </c>
    </row>
    <row r="25" spans="1:53" ht="11.25">
      <c r="A25" s="33"/>
      <c r="B25" s="68" t="s">
        <v>55</v>
      </c>
      <c r="C25" s="15" t="s">
        <v>6</v>
      </c>
      <c r="D25" s="16" t="s">
        <v>20</v>
      </c>
      <c r="E25" s="92">
        <v>0</v>
      </c>
      <c r="F25" s="92">
        <v>0</v>
      </c>
      <c r="G25" s="92">
        <v>0.013862102217936354</v>
      </c>
      <c r="H25" s="92">
        <v>0</v>
      </c>
      <c r="I25" s="92">
        <v>0.000545303941914558</v>
      </c>
      <c r="J25" s="92">
        <v>0</v>
      </c>
      <c r="K25" s="92">
        <v>0</v>
      </c>
      <c r="L25" s="92">
        <v>0</v>
      </c>
      <c r="M25" s="92">
        <v>0</v>
      </c>
      <c r="N25" s="92">
        <v>0</v>
      </c>
      <c r="O25" s="92">
        <v>5.743805592858382E-07</v>
      </c>
      <c r="P25" s="92">
        <v>0</v>
      </c>
      <c r="Q25" s="92">
        <v>1.6382498576770436E-06</v>
      </c>
      <c r="R25" s="92">
        <v>0.00047331542529887243</v>
      </c>
      <c r="S25" s="92">
        <v>0</v>
      </c>
      <c r="T25" s="392">
        <v>0.0003280295346797264</v>
      </c>
      <c r="U25" s="92">
        <v>0</v>
      </c>
      <c r="V25" s="92">
        <v>0</v>
      </c>
      <c r="W25" s="92">
        <v>0.047960450284638106</v>
      </c>
      <c r="X25" s="92">
        <v>0</v>
      </c>
      <c r="Y25" s="92">
        <v>0.004364415135133177</v>
      </c>
      <c r="Z25" s="92">
        <v>0</v>
      </c>
      <c r="AA25" s="92">
        <v>0</v>
      </c>
      <c r="AB25" s="92">
        <v>0</v>
      </c>
      <c r="AC25" s="92">
        <v>0</v>
      </c>
      <c r="AD25" s="92">
        <v>0</v>
      </c>
      <c r="AE25" s="92">
        <v>5.025819253853141E-06</v>
      </c>
      <c r="AF25" s="92">
        <v>0</v>
      </c>
      <c r="AG25" s="92">
        <v>9.02726144397503E-06</v>
      </c>
      <c r="AH25" s="92">
        <v>0.0015999719866404863</v>
      </c>
      <c r="AI25" s="92">
        <v>0</v>
      </c>
      <c r="AJ25" s="393">
        <v>0.0018765143194963275</v>
      </c>
      <c r="AK25" s="93">
        <v>0.0018154440091802183</v>
      </c>
      <c r="AL25" s="92">
        <v>0.00021256627656075785</v>
      </c>
      <c r="AM25" s="92">
        <v>0.000390523138137985</v>
      </c>
      <c r="AN25" s="92">
        <v>0</v>
      </c>
      <c r="AO25" s="92">
        <v>0</v>
      </c>
      <c r="AP25" s="92">
        <v>-0.002946425181303869</v>
      </c>
      <c r="AQ25" s="392">
        <v>0.00024481858001036103</v>
      </c>
      <c r="AR25" s="92">
        <v>0.0010978016122404038</v>
      </c>
      <c r="AS25" s="92">
        <v>0.0013778528582302353</v>
      </c>
      <c r="AT25" s="92">
        <v>0</v>
      </c>
      <c r="AU25" s="92">
        <v>0</v>
      </c>
      <c r="AV25" s="92">
        <v>0.08640478796739127</v>
      </c>
      <c r="AW25" s="398">
        <v>0.0008612737922412692</v>
      </c>
      <c r="AX25" s="93">
        <v>0.0008373160541866198</v>
      </c>
      <c r="AY25" s="93">
        <v>0.0009561165234048763</v>
      </c>
      <c r="AZ25" s="93">
        <v>0.006299844628561155</v>
      </c>
      <c r="BA25" s="94">
        <v>0.001969208623146692</v>
      </c>
    </row>
    <row r="26" spans="1:53" ht="11.25">
      <c r="A26" s="33"/>
      <c r="B26" s="68" t="s">
        <v>56</v>
      </c>
      <c r="C26" s="15" t="s">
        <v>7</v>
      </c>
      <c r="D26" s="16" t="s">
        <v>21</v>
      </c>
      <c r="E26" s="92">
        <v>0</v>
      </c>
      <c r="F26" s="92">
        <v>0</v>
      </c>
      <c r="G26" s="92">
        <v>0</v>
      </c>
      <c r="H26" s="92">
        <v>3.94700488112937E-05</v>
      </c>
      <c r="I26" s="92">
        <v>0.0010552048600492039</v>
      </c>
      <c r="J26" s="92">
        <v>0.0007400577058468418</v>
      </c>
      <c r="K26" s="92">
        <v>0.007136635614852482</v>
      </c>
      <c r="L26" s="92">
        <v>0</v>
      </c>
      <c r="M26" s="92">
        <v>0</v>
      </c>
      <c r="N26" s="92">
        <v>0</v>
      </c>
      <c r="O26" s="92">
        <v>0</v>
      </c>
      <c r="P26" s="92">
        <v>0</v>
      </c>
      <c r="Q26" s="92">
        <v>8.191249288385218E-07</v>
      </c>
      <c r="R26" s="92">
        <v>1.3035401412802876E-06</v>
      </c>
      <c r="S26" s="92">
        <v>6.684491978609625E-06</v>
      </c>
      <c r="T26" s="392">
        <v>0.0006753203524040071</v>
      </c>
      <c r="U26" s="92">
        <v>0</v>
      </c>
      <c r="V26" s="92">
        <v>0.00014606362103829147</v>
      </c>
      <c r="W26" s="92">
        <v>0</v>
      </c>
      <c r="X26" s="92">
        <v>0.002640780872762725</v>
      </c>
      <c r="Y26" s="92">
        <v>0.024215106556392467</v>
      </c>
      <c r="Z26" s="92">
        <v>0.008605481261571225</v>
      </c>
      <c r="AA26" s="92">
        <v>0.07333492098169153</v>
      </c>
      <c r="AB26" s="92">
        <v>0</v>
      </c>
      <c r="AC26" s="92">
        <v>0</v>
      </c>
      <c r="AD26" s="92">
        <v>0</v>
      </c>
      <c r="AE26" s="92">
        <v>1.0436127412372645E-06</v>
      </c>
      <c r="AF26" s="92">
        <v>0</v>
      </c>
      <c r="AG26" s="92">
        <v>1.716893711338289E-05</v>
      </c>
      <c r="AH26" s="92">
        <v>1.7947949188954062E-05</v>
      </c>
      <c r="AI26" s="92">
        <v>0.00024023249385696468</v>
      </c>
      <c r="AJ26" s="393">
        <v>0.010597673130930893</v>
      </c>
      <c r="AK26" s="93">
        <v>0.010206347901782894</v>
      </c>
      <c r="AL26" s="92">
        <v>-1.3368948211368418E-06</v>
      </c>
      <c r="AM26" s="92">
        <v>-1.5212862851388048E-06</v>
      </c>
      <c r="AN26" s="92">
        <v>0</v>
      </c>
      <c r="AO26" s="92">
        <v>-2.5756156167103564E-06</v>
      </c>
      <c r="AP26" s="92">
        <v>-0.004305729581956943</v>
      </c>
      <c r="AQ26" s="392">
        <v>2.6720170817665143E-05</v>
      </c>
      <c r="AR26" s="92">
        <v>-2.2743084080530494E-05</v>
      </c>
      <c r="AS26" s="92">
        <v>-2.3712503528986098E-05</v>
      </c>
      <c r="AT26" s="92">
        <v>0</v>
      </c>
      <c r="AU26" s="92">
        <v>-3.615420155874543E-05</v>
      </c>
      <c r="AV26" s="92">
        <v>-0.04697115514121222</v>
      </c>
      <c r="AW26" s="398">
        <v>-6.151221354873225E-05</v>
      </c>
      <c r="AX26" s="93">
        <v>-5.8083175541352246E-05</v>
      </c>
      <c r="AY26" s="93">
        <v>0.0001853993506012876</v>
      </c>
      <c r="AZ26" s="93">
        <v>0.15445029933526003</v>
      </c>
      <c r="BA26" s="94">
        <v>0.0013724584636492115</v>
      </c>
    </row>
    <row r="27" spans="1:53" ht="11.25">
      <c r="A27" s="33"/>
      <c r="B27" s="68" t="s">
        <v>52</v>
      </c>
      <c r="C27" s="15" t="s">
        <v>8</v>
      </c>
      <c r="D27" s="16" t="s">
        <v>22</v>
      </c>
      <c r="E27" s="92">
        <v>0.12303983908987873</v>
      </c>
      <c r="F27" s="92">
        <v>0.03001679261125105</v>
      </c>
      <c r="G27" s="92">
        <v>0.13049318087890893</v>
      </c>
      <c r="H27" s="92">
        <v>0.1133053534542871</v>
      </c>
      <c r="I27" s="92">
        <v>0.24674349563336045</v>
      </c>
      <c r="J27" s="92">
        <v>0.18271642024342463</v>
      </c>
      <c r="K27" s="92">
        <v>0.05883236508214183</v>
      </c>
      <c r="L27" s="92">
        <v>0.02615462296036439</v>
      </c>
      <c r="M27" s="92">
        <v>0.02066520468872486</v>
      </c>
      <c r="N27" s="92">
        <v>0.001757354360251764</v>
      </c>
      <c r="O27" s="92">
        <v>0.05315662323966718</v>
      </c>
      <c r="P27" s="92">
        <v>0.013739268209425297</v>
      </c>
      <c r="Q27" s="92">
        <v>0.049765115926655556</v>
      </c>
      <c r="R27" s="92">
        <v>0.08605020428429325</v>
      </c>
      <c r="S27" s="92">
        <v>0.08431818181818182</v>
      </c>
      <c r="T27" s="392">
        <v>0.13784864825731472</v>
      </c>
      <c r="U27" s="92">
        <v>0.17955700523961576</v>
      </c>
      <c r="V27" s="92">
        <v>0.06677387498949054</v>
      </c>
      <c r="W27" s="92">
        <v>0.20673340324444633</v>
      </c>
      <c r="X27" s="92">
        <v>0.14917801856990967</v>
      </c>
      <c r="Y27" s="92">
        <v>0.38657299841421205</v>
      </c>
      <c r="Z27" s="92">
        <v>0.2779103285936507</v>
      </c>
      <c r="AA27" s="92">
        <v>0.06207751390166745</v>
      </c>
      <c r="AB27" s="92">
        <v>0.04089339474098417</v>
      </c>
      <c r="AC27" s="92">
        <v>0.03363622085865524</v>
      </c>
      <c r="AD27" s="92">
        <v>0.002930065832097973</v>
      </c>
      <c r="AE27" s="92">
        <v>0.0798502437687119</v>
      </c>
      <c r="AF27" s="92">
        <v>0.022151346352093516</v>
      </c>
      <c r="AG27" s="92">
        <v>0.08188851680637545</v>
      </c>
      <c r="AH27" s="92">
        <v>0.1269289838458247</v>
      </c>
      <c r="AI27" s="92">
        <v>0.09537476145971761</v>
      </c>
      <c r="AJ27" s="393">
        <v>0.19434232081076008</v>
      </c>
      <c r="AK27" s="93">
        <v>0.19211428076311815</v>
      </c>
      <c r="AL27" s="92">
        <v>0.14101299194387182</v>
      </c>
      <c r="AM27" s="92">
        <v>0.1377323384478978</v>
      </c>
      <c r="AN27" s="92">
        <v>0.0028634011145658458</v>
      </c>
      <c r="AO27" s="92">
        <v>0.18519290469409908</v>
      </c>
      <c r="AP27" s="92">
        <v>0.8120742681398793</v>
      </c>
      <c r="AQ27" s="392">
        <v>0.12371139982189211</v>
      </c>
      <c r="AR27" s="92">
        <v>0.16602858474564358</v>
      </c>
      <c r="AS27" s="92">
        <v>0.2125865672232908</v>
      </c>
      <c r="AT27" s="92">
        <v>0.005187290522954433</v>
      </c>
      <c r="AU27" s="92">
        <v>0.29539659146542063</v>
      </c>
      <c r="AV27" s="92">
        <v>-1.125559253300421</v>
      </c>
      <c r="AW27" s="398">
        <v>0.19613179167121886</v>
      </c>
      <c r="AX27" s="93">
        <v>0.1933172663929553</v>
      </c>
      <c r="AY27" s="93">
        <v>0.7751894407189751</v>
      </c>
      <c r="AZ27" s="93">
        <v>0.6075020304673217</v>
      </c>
      <c r="BA27" s="94">
        <v>0.30952886750067615</v>
      </c>
    </row>
    <row r="28" spans="1:53" ht="11.25">
      <c r="A28" s="33"/>
      <c r="B28" s="68"/>
      <c r="C28" s="15" t="s">
        <v>9</v>
      </c>
      <c r="D28" s="16" t="s">
        <v>23</v>
      </c>
      <c r="E28" s="92">
        <v>0</v>
      </c>
      <c r="F28" s="92">
        <v>0</v>
      </c>
      <c r="G28" s="92">
        <v>0</v>
      </c>
      <c r="H28" s="92">
        <v>0</v>
      </c>
      <c r="I28" s="92">
        <v>0</v>
      </c>
      <c r="J28" s="92">
        <v>0</v>
      </c>
      <c r="K28" s="92">
        <v>0</v>
      </c>
      <c r="L28" s="92">
        <v>0</v>
      </c>
      <c r="M28" s="92">
        <v>0</v>
      </c>
      <c r="N28" s="92">
        <v>0</v>
      </c>
      <c r="O28" s="92">
        <v>0</v>
      </c>
      <c r="P28" s="92">
        <v>0</v>
      </c>
      <c r="Q28" s="92">
        <v>0</v>
      </c>
      <c r="R28" s="92">
        <v>0</v>
      </c>
      <c r="S28" s="92">
        <v>0</v>
      </c>
      <c r="T28" s="392">
        <v>0</v>
      </c>
      <c r="U28" s="92">
        <v>0.006925347384420295</v>
      </c>
      <c r="V28" s="92">
        <v>0.002184541766358057</v>
      </c>
      <c r="W28" s="92">
        <v>0.0011604888070881308</v>
      </c>
      <c r="X28" s="92">
        <v>0.006951241512461185</v>
      </c>
      <c r="Y28" s="92">
        <v>0.004202772525438705</v>
      </c>
      <c r="Z28" s="92">
        <v>0.002618713803874519</v>
      </c>
      <c r="AA28" s="92">
        <v>0.04708319011116587</v>
      </c>
      <c r="AB28" s="92">
        <v>0.005704743274622092</v>
      </c>
      <c r="AC28" s="92">
        <v>0.003974674055441945</v>
      </c>
      <c r="AD28" s="92">
        <v>0.04366184199508702</v>
      </c>
      <c r="AE28" s="92">
        <v>0.012465377460722123</v>
      </c>
      <c r="AF28" s="92">
        <v>0.007887827139519691</v>
      </c>
      <c r="AG28" s="92">
        <v>0.015811705495651075</v>
      </c>
      <c r="AH28" s="92">
        <v>0.006335247913599357</v>
      </c>
      <c r="AI28" s="92">
        <v>2.042960757185253E-05</v>
      </c>
      <c r="AJ28" s="393">
        <v>0.009528978319208934</v>
      </c>
      <c r="AK28" s="93">
        <v>0.009153167288544858</v>
      </c>
      <c r="AL28" s="92">
        <v>0</v>
      </c>
      <c r="AM28" s="92">
        <v>0</v>
      </c>
      <c r="AN28" s="92">
        <v>0</v>
      </c>
      <c r="AO28" s="92">
        <v>0</v>
      </c>
      <c r="AP28" s="92">
        <v>0</v>
      </c>
      <c r="AQ28" s="392">
        <v>0</v>
      </c>
      <c r="AR28" s="92">
        <v>0</v>
      </c>
      <c r="AS28" s="92">
        <v>0</v>
      </c>
      <c r="AT28" s="92">
        <v>0</v>
      </c>
      <c r="AU28" s="92">
        <v>0.524257872795451</v>
      </c>
      <c r="AV28" s="92">
        <v>0</v>
      </c>
      <c r="AW28" s="398">
        <v>0.13205843982804963</v>
      </c>
      <c r="AX28" s="93">
        <v>0.1269261586070726</v>
      </c>
      <c r="AY28" s="93">
        <v>0</v>
      </c>
      <c r="AZ28" s="93">
        <v>0</v>
      </c>
      <c r="BA28" s="94">
        <v>0.07817802906261936</v>
      </c>
    </row>
    <row r="29" spans="1:53" ht="11.25">
      <c r="A29" s="33"/>
      <c r="B29" s="68"/>
      <c r="C29" s="15" t="s">
        <v>10</v>
      </c>
      <c r="D29" s="16" t="s">
        <v>24</v>
      </c>
      <c r="E29" s="92">
        <v>0.0011121102958000543</v>
      </c>
      <c r="F29" s="92">
        <v>0.0005772460117548279</v>
      </c>
      <c r="G29" s="92">
        <v>0.0005338200854112136</v>
      </c>
      <c r="H29" s="92">
        <v>0.003894378149380978</v>
      </c>
      <c r="I29" s="92">
        <v>0.0036490849500772156</v>
      </c>
      <c r="J29" s="92">
        <v>0.0009256349749792311</v>
      </c>
      <c r="K29" s="92">
        <v>0.007073439021240467</v>
      </c>
      <c r="L29" s="92">
        <v>0.0023247631965663644</v>
      </c>
      <c r="M29" s="92">
        <v>0.0006889346603594651</v>
      </c>
      <c r="N29" s="92">
        <v>0.000528140151171904</v>
      </c>
      <c r="O29" s="92">
        <v>0.0031820682984435435</v>
      </c>
      <c r="P29" s="92">
        <v>0.0018536290036905122</v>
      </c>
      <c r="Q29" s="92">
        <v>0.0025229047808226473</v>
      </c>
      <c r="R29" s="92">
        <v>0.0032937852289870308</v>
      </c>
      <c r="S29" s="92">
        <v>0.0010294117647058824</v>
      </c>
      <c r="T29" s="392">
        <v>0.002878693588116563</v>
      </c>
      <c r="U29" s="92">
        <v>0.006775422513028878</v>
      </c>
      <c r="V29" s="92">
        <v>0.005932320530560072</v>
      </c>
      <c r="W29" s="92">
        <v>0.004857038907674528</v>
      </c>
      <c r="X29" s="92">
        <v>0.031961892917870945</v>
      </c>
      <c r="Y29" s="92">
        <v>0.020427693723730416</v>
      </c>
      <c r="Z29" s="92">
        <v>0.006999943612856873</v>
      </c>
      <c r="AA29" s="92">
        <v>0.0599273965395672</v>
      </c>
      <c r="AB29" s="92">
        <v>0.012588489944752755</v>
      </c>
      <c r="AC29" s="92">
        <v>0.005909886084421811</v>
      </c>
      <c r="AD29" s="92">
        <v>0.0033275952129641875</v>
      </c>
      <c r="AE29" s="92">
        <v>0.022734416980524044</v>
      </c>
      <c r="AF29" s="92">
        <v>0.014325120554434545</v>
      </c>
      <c r="AG29" s="92">
        <v>0.028555113387974358</v>
      </c>
      <c r="AH29" s="92">
        <v>0.024885552399115652</v>
      </c>
      <c r="AI29" s="92">
        <v>0.015678123902370104</v>
      </c>
      <c r="AJ29" s="393">
        <v>0.01895525508554819</v>
      </c>
      <c r="AK29" s="93">
        <v>0.018321215533405967</v>
      </c>
      <c r="AL29" s="92">
        <v>2.139031713818947E-05</v>
      </c>
      <c r="AM29" s="92">
        <v>0.004321705873793732</v>
      </c>
      <c r="AN29" s="92">
        <v>0.00017787606663554093</v>
      </c>
      <c r="AO29" s="92">
        <v>0</v>
      </c>
      <c r="AP29" s="92">
        <v>0</v>
      </c>
      <c r="AQ29" s="392">
        <v>0.0024368696083580696</v>
      </c>
      <c r="AR29" s="92">
        <v>0.0002598356646622899</v>
      </c>
      <c r="AS29" s="92">
        <v>0.028581179362970374</v>
      </c>
      <c r="AT29" s="92">
        <v>0.00884894373299211</v>
      </c>
      <c r="AU29" s="92">
        <v>0</v>
      </c>
      <c r="AV29" s="92">
        <v>0</v>
      </c>
      <c r="AW29" s="398">
        <v>0.017025585339629418</v>
      </c>
      <c r="AX29" s="93">
        <v>0.016458613687660283</v>
      </c>
      <c r="AY29" s="93">
        <v>0.000521668336008821</v>
      </c>
      <c r="AZ29" s="93">
        <v>3.563438069301928E-05</v>
      </c>
      <c r="BA29" s="94">
        <v>0.027301285818615413</v>
      </c>
    </row>
    <row r="30" spans="1:53" ht="11.25">
      <c r="A30" s="33"/>
      <c r="B30" s="68"/>
      <c r="C30" s="15" t="s">
        <v>11</v>
      </c>
      <c r="D30" s="16" t="s">
        <v>25</v>
      </c>
      <c r="E30" s="92">
        <v>0.03129340023732115</v>
      </c>
      <c r="F30" s="92">
        <v>0.010547858942065492</v>
      </c>
      <c r="G30" s="92">
        <v>0.03371676539468246</v>
      </c>
      <c r="H30" s="92">
        <v>0.02824739826594919</v>
      </c>
      <c r="I30" s="92">
        <v>0.03278765148094882</v>
      </c>
      <c r="J30" s="92">
        <v>0.04067197625640153</v>
      </c>
      <c r="K30" s="92">
        <v>0.012468962687448881</v>
      </c>
      <c r="L30" s="92">
        <v>0.009655026258699951</v>
      </c>
      <c r="M30" s="92">
        <v>0.003346861590758636</v>
      </c>
      <c r="N30" s="92">
        <v>0.0006862017419286558</v>
      </c>
      <c r="O30" s="92">
        <v>0.00882880357678262</v>
      </c>
      <c r="P30" s="92">
        <v>0.0028776978417266188</v>
      </c>
      <c r="Q30" s="92">
        <v>0.007659637209569017</v>
      </c>
      <c r="R30" s="92">
        <v>0.025813223293688767</v>
      </c>
      <c r="S30" s="92">
        <v>0.00910427807486631</v>
      </c>
      <c r="T30" s="392">
        <v>0.02351717172769568</v>
      </c>
      <c r="U30" s="92">
        <v>0.05005505861656271</v>
      </c>
      <c r="V30" s="92">
        <v>0.023907408489360155</v>
      </c>
      <c r="W30" s="92">
        <v>0.05370778581517784</v>
      </c>
      <c r="X30" s="92">
        <v>0.04257030887156516</v>
      </c>
      <c r="Y30" s="92">
        <v>0.05244631102567175</v>
      </c>
      <c r="Z30" s="92">
        <v>0.06590290478960803</v>
      </c>
      <c r="AA30" s="92">
        <v>0.014884454201882726</v>
      </c>
      <c r="AB30" s="92">
        <v>0.017644614324154744</v>
      </c>
      <c r="AC30" s="92">
        <v>0.005395277611210658</v>
      </c>
      <c r="AD30" s="92">
        <v>0.0011231487541633455</v>
      </c>
      <c r="AE30" s="92">
        <v>0.015032637340672604</v>
      </c>
      <c r="AF30" s="92">
        <v>0.004902549345319569</v>
      </c>
      <c r="AG30" s="92">
        <v>0.01351483880382044</v>
      </c>
      <c r="AH30" s="92">
        <v>0.03823424152571768</v>
      </c>
      <c r="AI30" s="92">
        <v>0.0228083030847969</v>
      </c>
      <c r="AJ30" s="393">
        <v>0.03581719754937267</v>
      </c>
      <c r="AK30" s="93">
        <v>0.03533209985826753</v>
      </c>
      <c r="AL30" s="92">
        <v>0.047386236935195364</v>
      </c>
      <c r="AM30" s="92">
        <v>0.08322008699251902</v>
      </c>
      <c r="AN30" s="92">
        <v>2.2350919367816663E-05</v>
      </c>
      <c r="AO30" s="92">
        <v>0.045375412816699184</v>
      </c>
      <c r="AP30" s="92">
        <v>-0.010213767703231196</v>
      </c>
      <c r="AQ30" s="392">
        <v>0.05961444588148448</v>
      </c>
      <c r="AR30" s="92">
        <v>0.09966475391358812</v>
      </c>
      <c r="AS30" s="92">
        <v>0.16200652966295206</v>
      </c>
      <c r="AT30" s="92">
        <v>5.220351130321799E-05</v>
      </c>
      <c r="AU30" s="92">
        <v>0.08113809457386972</v>
      </c>
      <c r="AV30" s="92">
        <v>0.27809245341698563</v>
      </c>
      <c r="AW30" s="398">
        <v>0.11248872699389595</v>
      </c>
      <c r="AX30" s="93">
        <v>0.11043383614118538</v>
      </c>
      <c r="AY30" s="93">
        <v>0.0766413569938252</v>
      </c>
      <c r="AZ30" s="93">
        <v>0.01192902436370613</v>
      </c>
      <c r="BA30" s="94">
        <v>0.09934939234709567</v>
      </c>
    </row>
    <row r="31" spans="1:53" ht="11.25">
      <c r="A31" s="33"/>
      <c r="B31" s="68"/>
      <c r="C31" s="15" t="s">
        <v>12</v>
      </c>
      <c r="D31" s="16" t="s">
        <v>26</v>
      </c>
      <c r="E31" s="92">
        <v>0.0014313764094268642</v>
      </c>
      <c r="F31" s="92">
        <v>0.00031486146095717883</v>
      </c>
      <c r="G31" s="92">
        <v>0.0008093401294944207</v>
      </c>
      <c r="H31" s="92">
        <v>0.002552396489796992</v>
      </c>
      <c r="I31" s="92">
        <v>0.0004885478173479407</v>
      </c>
      <c r="J31" s="92">
        <v>0.00041682520068557456</v>
      </c>
      <c r="K31" s="92">
        <v>0.0009277992656372643</v>
      </c>
      <c r="L31" s="92">
        <v>0.0016079140746405479</v>
      </c>
      <c r="M31" s="92">
        <v>0.0024077274086842623</v>
      </c>
      <c r="N31" s="92">
        <v>0.0016722708781376264</v>
      </c>
      <c r="O31" s="92">
        <v>0.001995398062959002</v>
      </c>
      <c r="P31" s="92">
        <v>0.0008128143859129348</v>
      </c>
      <c r="Q31" s="92">
        <v>0.00011877311468158566</v>
      </c>
      <c r="R31" s="92">
        <v>0.0007546193877871585</v>
      </c>
      <c r="S31" s="92">
        <v>0.007005347593582888</v>
      </c>
      <c r="T31" s="392">
        <v>0.0008931251244737042</v>
      </c>
      <c r="U31" s="92">
        <v>0.04150103230290141</v>
      </c>
      <c r="V31" s="92">
        <v>0.014490936217935473</v>
      </c>
      <c r="W31" s="92">
        <v>0.024243461884175834</v>
      </c>
      <c r="X31" s="92">
        <v>0.06827953893808367</v>
      </c>
      <c r="Y31" s="92">
        <v>0.013313870139857858</v>
      </c>
      <c r="Z31" s="92">
        <v>0.01330417176451004</v>
      </c>
      <c r="AA31" s="92">
        <v>0.028775837057109687</v>
      </c>
      <c r="AB31" s="92">
        <v>0.052633437043212404</v>
      </c>
      <c r="AC31" s="92">
        <v>0.07572428570378684</v>
      </c>
      <c r="AD31" s="92">
        <v>0.05019926182054702</v>
      </c>
      <c r="AE31" s="92">
        <v>0.05833391510166409</v>
      </c>
      <c r="AF31" s="92">
        <v>0.023141976441605976</v>
      </c>
      <c r="AG31" s="92">
        <v>0.003622102952545829</v>
      </c>
      <c r="AH31" s="92">
        <v>0.027368783758286757</v>
      </c>
      <c r="AI31" s="92">
        <v>0.22955986994954872</v>
      </c>
      <c r="AJ31" s="393">
        <v>0.029200414209962923</v>
      </c>
      <c r="AK31" s="93">
        <v>0.02808401000269563</v>
      </c>
      <c r="AL31" s="92">
        <v>0</v>
      </c>
      <c r="AM31" s="92">
        <v>0.0013077692806481467</v>
      </c>
      <c r="AN31" s="92">
        <v>0</v>
      </c>
      <c r="AO31" s="92">
        <v>0</v>
      </c>
      <c r="AP31" s="92">
        <v>0</v>
      </c>
      <c r="AQ31" s="392">
        <v>0.0007285234633010418</v>
      </c>
      <c r="AR31" s="92">
        <v>1.308134430407601E-05</v>
      </c>
      <c r="AS31" s="92">
        <v>0.037218438389100744</v>
      </c>
      <c r="AT31" s="92">
        <v>0</v>
      </c>
      <c r="AU31" s="92">
        <v>0</v>
      </c>
      <c r="AV31" s="92">
        <v>0</v>
      </c>
      <c r="AW31" s="398">
        <v>0.020242732967732494</v>
      </c>
      <c r="AX31" s="93">
        <v>0.019484338342502856</v>
      </c>
      <c r="AY31" s="93">
        <v>0.006615980522944109</v>
      </c>
      <c r="AZ31" s="93">
        <v>0.006538521125565642</v>
      </c>
      <c r="BA31" s="94">
        <v>0.038707565174861576</v>
      </c>
    </row>
    <row r="32" spans="1:53" ht="11.25">
      <c r="A32" s="33"/>
      <c r="B32" s="68"/>
      <c r="C32" s="15" t="s">
        <v>13</v>
      </c>
      <c r="D32" s="16" t="s">
        <v>27</v>
      </c>
      <c r="E32" s="92">
        <v>5.321101893780164E-06</v>
      </c>
      <c r="F32" s="92">
        <v>0</v>
      </c>
      <c r="G32" s="92">
        <v>0</v>
      </c>
      <c r="H32" s="92">
        <v>0.0001052534634967832</v>
      </c>
      <c r="I32" s="92">
        <v>5.6477908269722076E-05</v>
      </c>
      <c r="J32" s="92">
        <v>5.692751583437245E-05</v>
      </c>
      <c r="K32" s="92">
        <v>0.00016028121568264686</v>
      </c>
      <c r="L32" s="92">
        <v>0.0004917260678544265</v>
      </c>
      <c r="M32" s="92">
        <v>0.0003005229382637996</v>
      </c>
      <c r="N32" s="92">
        <v>0.00012797109098467875</v>
      </c>
      <c r="O32" s="92">
        <v>0.0003877068775179408</v>
      </c>
      <c r="P32" s="92">
        <v>0.000271796886573105</v>
      </c>
      <c r="Q32" s="92">
        <v>1.802074843444748E-05</v>
      </c>
      <c r="R32" s="92">
        <v>0.00021143421091566266</v>
      </c>
      <c r="S32" s="92">
        <v>0.0002874331550802139</v>
      </c>
      <c r="T32" s="392">
        <v>0.00015612057990620743</v>
      </c>
      <c r="U32" s="92">
        <v>0.00032348322004650625</v>
      </c>
      <c r="V32" s="92">
        <v>0.0013302477096511715</v>
      </c>
      <c r="W32" s="92">
        <v>0.0005767666823609981</v>
      </c>
      <c r="X32" s="92">
        <v>0.009511417155095977</v>
      </c>
      <c r="Y32" s="92">
        <v>0.002857287054472344</v>
      </c>
      <c r="Z32" s="92">
        <v>0.0034960028739114478</v>
      </c>
      <c r="AA32" s="92">
        <v>0.008202592574969208</v>
      </c>
      <c r="AB32" s="92">
        <v>0.029418677250559203</v>
      </c>
      <c r="AC32" s="92">
        <v>0.01579714093701422</v>
      </c>
      <c r="AD32" s="92">
        <v>0.006079170686591006</v>
      </c>
      <c r="AE32" s="92">
        <v>0.017743613680488733</v>
      </c>
      <c r="AF32" s="92">
        <v>0.01694083710700064</v>
      </c>
      <c r="AG32" s="92">
        <v>0.0013054677008442117</v>
      </c>
      <c r="AH32" s="92">
        <v>0.012101483915829762</v>
      </c>
      <c r="AI32" s="92">
        <v>0.011468394043317167</v>
      </c>
      <c r="AJ32" s="393">
        <v>0.009573128810019977</v>
      </c>
      <c r="AK32" s="93">
        <v>0.009201733740141705</v>
      </c>
      <c r="AL32" s="92">
        <v>0</v>
      </c>
      <c r="AM32" s="92">
        <v>0.003313093066746704</v>
      </c>
      <c r="AN32" s="92">
        <v>3.725153227969444E-06</v>
      </c>
      <c r="AO32" s="92">
        <v>0</v>
      </c>
      <c r="AP32" s="92">
        <v>0</v>
      </c>
      <c r="AQ32" s="392">
        <v>0.0018462341907317698</v>
      </c>
      <c r="AR32" s="92">
        <v>0</v>
      </c>
      <c r="AS32" s="92">
        <v>0.20077250725938764</v>
      </c>
      <c r="AT32" s="92">
        <v>0.00020598928484741682</v>
      </c>
      <c r="AU32" s="92">
        <v>0</v>
      </c>
      <c r="AV32" s="92">
        <v>0</v>
      </c>
      <c r="AW32" s="398">
        <v>0.10922976896031943</v>
      </c>
      <c r="AX32" s="93">
        <v>0.10505644615219227</v>
      </c>
      <c r="AY32" s="93">
        <v>4.9124391639898306E-05</v>
      </c>
      <c r="AZ32" s="93">
        <v>1.2130460163374958E-05</v>
      </c>
      <c r="BA32" s="94">
        <v>0.06633571261077888</v>
      </c>
    </row>
    <row r="33" spans="1:53" ht="11.25">
      <c r="A33" s="33"/>
      <c r="B33" s="68"/>
      <c r="C33" s="15" t="s">
        <v>14</v>
      </c>
      <c r="D33" s="16" t="s">
        <v>28</v>
      </c>
      <c r="E33" s="92">
        <v>0.007555964689167833</v>
      </c>
      <c r="F33" s="92">
        <v>0.0057724601175482785</v>
      </c>
      <c r="G33" s="92">
        <v>0.004236120677779309</v>
      </c>
      <c r="H33" s="92">
        <v>0.009512281763521781</v>
      </c>
      <c r="I33" s="92">
        <v>0.007097297733796109</v>
      </c>
      <c r="J33" s="92">
        <v>0.00840018564159401</v>
      </c>
      <c r="K33" s="92">
        <v>0.0071879256038709285</v>
      </c>
      <c r="L33" s="92">
        <v>0.0058317052449146515</v>
      </c>
      <c r="M33" s="92">
        <v>0.004590771394185448</v>
      </c>
      <c r="N33" s="92">
        <v>0.00021685911904700965</v>
      </c>
      <c r="O33" s="92">
        <v>0.02963918562026782</v>
      </c>
      <c r="P33" s="92">
        <v>0.004757089583480933</v>
      </c>
      <c r="Q33" s="92">
        <v>0.005565953891457756</v>
      </c>
      <c r="R33" s="92">
        <v>0.003630620001493857</v>
      </c>
      <c r="S33" s="92">
        <v>0.009070855614973262</v>
      </c>
      <c r="T33" s="392">
        <v>0.006742063503194608</v>
      </c>
      <c r="U33" s="92">
        <v>0.023549006046108177</v>
      </c>
      <c r="V33" s="92">
        <v>0.024342749330601113</v>
      </c>
      <c r="W33" s="92">
        <v>0.01725538244232333</v>
      </c>
      <c r="X33" s="92">
        <v>0.03246318068238085</v>
      </c>
      <c r="Y33" s="92">
        <v>0.022219000050591603</v>
      </c>
      <c r="Z33" s="92">
        <v>0.029011737690028985</v>
      </c>
      <c r="AA33" s="92">
        <v>0.019179517684469283</v>
      </c>
      <c r="AB33" s="92">
        <v>0.02270604116991836</v>
      </c>
      <c r="AC33" s="92">
        <v>0.01495922137500575</v>
      </c>
      <c r="AD33" s="92">
        <v>0.0006792258569157247</v>
      </c>
      <c r="AE33" s="92">
        <v>0.09852110736978995</v>
      </c>
      <c r="AF33" s="92">
        <v>0.017122458084523125</v>
      </c>
      <c r="AG33" s="92">
        <v>0.020460145226354153</v>
      </c>
      <c r="AH33" s="92">
        <v>0.011943894587936547</v>
      </c>
      <c r="AI33" s="92">
        <v>0.02419431658162945</v>
      </c>
      <c r="AJ33" s="393">
        <v>0.021464242845231546</v>
      </c>
      <c r="AK33" s="93">
        <v>0.0208836184375761</v>
      </c>
      <c r="AL33" s="92">
        <v>0.007364953569642862</v>
      </c>
      <c r="AM33" s="92">
        <v>0.01635615423838413</v>
      </c>
      <c r="AN33" s="92">
        <v>-6.208588713282407E-05</v>
      </c>
      <c r="AO33" s="92">
        <v>0.001550718725537843</v>
      </c>
      <c r="AP33" s="92">
        <v>-0.0030907088886357598</v>
      </c>
      <c r="AQ33" s="392">
        <v>0.009786711221554483</v>
      </c>
      <c r="AR33" s="92">
        <v>0.027965960062384443</v>
      </c>
      <c r="AS33" s="92">
        <v>0.05139619168891354</v>
      </c>
      <c r="AT33" s="92">
        <v>-0.0004908415146617247</v>
      </c>
      <c r="AU33" s="92">
        <v>0.005600924401636561</v>
      </c>
      <c r="AV33" s="92">
        <v>0.07381041588609966</v>
      </c>
      <c r="AW33" s="398">
        <v>0.030381746216361895</v>
      </c>
      <c r="AX33" s="93">
        <v>0.02958134670015647</v>
      </c>
      <c r="AY33" s="93">
        <v>0.0706227318564739</v>
      </c>
      <c r="AZ33" s="93">
        <v>0.050549436914932626</v>
      </c>
      <c r="BA33" s="94">
        <v>0.03836342356856629</v>
      </c>
    </row>
    <row r="34" spans="1:53" ht="11.25">
      <c r="A34" s="33"/>
      <c r="B34" s="68"/>
      <c r="C34" s="15" t="s">
        <v>15</v>
      </c>
      <c r="D34" s="16" t="s">
        <v>29</v>
      </c>
      <c r="E34" s="92">
        <v>2.1284407575120655E-05</v>
      </c>
      <c r="F34" s="92">
        <v>0.00010495382031905961</v>
      </c>
      <c r="G34" s="92">
        <v>0.00041328006612481057</v>
      </c>
      <c r="H34" s="92">
        <v>0.00047364058573552437</v>
      </c>
      <c r="I34" s="92">
        <v>0.0005004415640402097</v>
      </c>
      <c r="J34" s="92">
        <v>0.0014878343968915647</v>
      </c>
      <c r="K34" s="92">
        <v>0.0007885835811586226</v>
      </c>
      <c r="L34" s="92">
        <v>0.0033459243865585323</v>
      </c>
      <c r="M34" s="92">
        <v>0.0029832571866800295</v>
      </c>
      <c r="N34" s="92">
        <v>0.0002265434178242286</v>
      </c>
      <c r="O34" s="92">
        <v>0.0012785711249702757</v>
      </c>
      <c r="P34" s="92">
        <v>0.012353232901592782</v>
      </c>
      <c r="Q34" s="92">
        <v>0.0018676048377518296</v>
      </c>
      <c r="R34" s="92">
        <v>0.0018727961209773893</v>
      </c>
      <c r="S34" s="92">
        <v>0.0042446524064171124</v>
      </c>
      <c r="T34" s="392">
        <v>0.001484881963197592</v>
      </c>
      <c r="U34" s="92">
        <v>0.00018389799495794533</v>
      </c>
      <c r="V34" s="92">
        <v>0.0009333821637081065</v>
      </c>
      <c r="W34" s="92">
        <v>0.0045017763129735055</v>
      </c>
      <c r="X34" s="92">
        <v>0.006646476975691765</v>
      </c>
      <c r="Y34" s="92">
        <v>0.003599131597136444</v>
      </c>
      <c r="Z34" s="92">
        <v>0.012099152640319891</v>
      </c>
      <c r="AA34" s="92">
        <v>0.0052258869730982364</v>
      </c>
      <c r="AB34" s="92">
        <v>0.025833181311622745</v>
      </c>
      <c r="AC34" s="92">
        <v>0.021565867625367427</v>
      </c>
      <c r="AD34" s="92">
        <v>0.001472505750508915</v>
      </c>
      <c r="AE34" s="92">
        <v>0.009381776445297913</v>
      </c>
      <c r="AF34" s="92">
        <v>0.12087082016054639</v>
      </c>
      <c r="AG34" s="92">
        <v>0.014517893246291488</v>
      </c>
      <c r="AH34" s="92">
        <v>0.02226353049896849</v>
      </c>
      <c r="AI34" s="92">
        <v>0.027673011085400438</v>
      </c>
      <c r="AJ34" s="393">
        <v>0.015011856795726643</v>
      </c>
      <c r="AK34" s="93">
        <v>0.014478369764558564</v>
      </c>
      <c r="AL34" s="92">
        <v>0.0014598891446814314</v>
      </c>
      <c r="AM34" s="92">
        <v>0.0036360531963388187</v>
      </c>
      <c r="AN34" s="92">
        <v>0</v>
      </c>
      <c r="AO34" s="92">
        <v>0</v>
      </c>
      <c r="AP34" s="92">
        <v>0</v>
      </c>
      <c r="AQ34" s="392">
        <v>0.0020799858343213814</v>
      </c>
      <c r="AR34" s="92">
        <v>0.011520756212430826</v>
      </c>
      <c r="AS34" s="92">
        <v>0.027564636419014955</v>
      </c>
      <c r="AT34" s="92">
        <v>0</v>
      </c>
      <c r="AU34" s="92">
        <v>0</v>
      </c>
      <c r="AV34" s="92">
        <v>0</v>
      </c>
      <c r="AW34" s="398">
        <v>0.01541960577839074</v>
      </c>
      <c r="AX34" s="93">
        <v>0.014901178625812979</v>
      </c>
      <c r="AY34" s="93">
        <v>0.0008779419426578144</v>
      </c>
      <c r="AZ34" s="93">
        <v>0.002225376305983897</v>
      </c>
      <c r="BA34" s="94">
        <v>0.022508100709967328</v>
      </c>
    </row>
    <row r="35" spans="1:53" ht="11.25">
      <c r="A35" s="33"/>
      <c r="B35" s="68"/>
      <c r="C35" s="15" t="s">
        <v>16</v>
      </c>
      <c r="D35" s="16" t="s">
        <v>30</v>
      </c>
      <c r="E35" s="92">
        <v>0</v>
      </c>
      <c r="F35" s="92">
        <v>0</v>
      </c>
      <c r="G35" s="92">
        <v>0</v>
      </c>
      <c r="H35" s="92">
        <v>0</v>
      </c>
      <c r="I35" s="92">
        <v>0</v>
      </c>
      <c r="J35" s="92">
        <v>0</v>
      </c>
      <c r="K35" s="92">
        <v>0</v>
      </c>
      <c r="L35" s="92">
        <v>0</v>
      </c>
      <c r="M35" s="92">
        <v>0</v>
      </c>
      <c r="N35" s="92">
        <v>0</v>
      </c>
      <c r="O35" s="92">
        <v>0</v>
      </c>
      <c r="P35" s="92">
        <v>0</v>
      </c>
      <c r="Q35" s="92">
        <v>0</v>
      </c>
      <c r="R35" s="92">
        <v>0</v>
      </c>
      <c r="S35" s="92">
        <v>0</v>
      </c>
      <c r="T35" s="392">
        <v>0</v>
      </c>
      <c r="U35" s="92">
        <v>0</v>
      </c>
      <c r="V35" s="92">
        <v>0</v>
      </c>
      <c r="W35" s="92">
        <v>0</v>
      </c>
      <c r="X35" s="92">
        <v>0</v>
      </c>
      <c r="Y35" s="92">
        <v>0</v>
      </c>
      <c r="Z35" s="92">
        <v>0</v>
      </c>
      <c r="AA35" s="92">
        <v>0</v>
      </c>
      <c r="AB35" s="92">
        <v>0</v>
      </c>
      <c r="AC35" s="92">
        <v>0</v>
      </c>
      <c r="AD35" s="92">
        <v>0</v>
      </c>
      <c r="AE35" s="92">
        <v>0</v>
      </c>
      <c r="AF35" s="92">
        <v>0</v>
      </c>
      <c r="AG35" s="92">
        <v>0</v>
      </c>
      <c r="AH35" s="92">
        <v>0</v>
      </c>
      <c r="AI35" s="92">
        <v>0.16857330697011444</v>
      </c>
      <c r="AJ35" s="393">
        <v>0.0007511989054153107</v>
      </c>
      <c r="AK35" s="93">
        <v>0.0007215725566693214</v>
      </c>
      <c r="AL35" s="92">
        <v>0</v>
      </c>
      <c r="AM35" s="92">
        <v>0</v>
      </c>
      <c r="AN35" s="92">
        <v>0</v>
      </c>
      <c r="AO35" s="92">
        <v>0</v>
      </c>
      <c r="AP35" s="92">
        <v>0</v>
      </c>
      <c r="AQ35" s="392">
        <v>0</v>
      </c>
      <c r="AR35" s="92">
        <v>0</v>
      </c>
      <c r="AS35" s="92">
        <v>0.0026278479567319675</v>
      </c>
      <c r="AT35" s="92">
        <v>0.4074829211411891</v>
      </c>
      <c r="AU35" s="92">
        <v>0</v>
      </c>
      <c r="AV35" s="92">
        <v>0</v>
      </c>
      <c r="AW35" s="398">
        <v>0.06918050032997605</v>
      </c>
      <c r="AX35" s="93">
        <v>0.0664918892638175</v>
      </c>
      <c r="AY35" s="93">
        <v>0</v>
      </c>
      <c r="AZ35" s="93">
        <v>0</v>
      </c>
      <c r="BA35" s="94">
        <v>0.03688112796983006</v>
      </c>
    </row>
    <row r="36" spans="1:53" ht="11.25">
      <c r="A36" s="33"/>
      <c r="B36" s="68"/>
      <c r="C36" s="15" t="s">
        <v>17</v>
      </c>
      <c r="D36" s="16" t="s">
        <v>31</v>
      </c>
      <c r="E36" s="92">
        <v>0.010466607425065583</v>
      </c>
      <c r="F36" s="92">
        <v>0.007661628883291352</v>
      </c>
      <c r="G36" s="92">
        <v>0.007266841162694586</v>
      </c>
      <c r="H36" s="92">
        <v>0.06645440551528149</v>
      </c>
      <c r="I36" s="92">
        <v>0.01932789480753101</v>
      </c>
      <c r="J36" s="92">
        <v>0.0354455800286696</v>
      </c>
      <c r="K36" s="92">
        <v>0.03519409139326508</v>
      </c>
      <c r="L36" s="92">
        <v>0.032086257199129824</v>
      </c>
      <c r="M36" s="92">
        <v>0.053647597163176866</v>
      </c>
      <c r="N36" s="92">
        <v>0.010979227870858492</v>
      </c>
      <c r="O36" s="92">
        <v>0.029119945594673423</v>
      </c>
      <c r="P36" s="92">
        <v>0.046222216497169316</v>
      </c>
      <c r="Q36" s="92">
        <v>0.03149207701412581</v>
      </c>
      <c r="R36" s="92">
        <v>0.026581660206973497</v>
      </c>
      <c r="S36" s="92">
        <v>0.022433155080213905</v>
      </c>
      <c r="T36" s="392">
        <v>0.025617453019900698</v>
      </c>
      <c r="U36" s="92">
        <v>0.024854386391843793</v>
      </c>
      <c r="V36" s="92">
        <v>0.023548305733246504</v>
      </c>
      <c r="W36" s="92">
        <v>0.022693468304584172</v>
      </c>
      <c r="X36" s="92">
        <v>0.15213738201889232</v>
      </c>
      <c r="Y36" s="92">
        <v>0.07645375475498706</v>
      </c>
      <c r="Z36" s="92">
        <v>0.09131825054521947</v>
      </c>
      <c r="AA36" s="92">
        <v>0.10522971137641124</v>
      </c>
      <c r="AB36" s="92">
        <v>0.07610361664050536</v>
      </c>
      <c r="AC36" s="92">
        <v>0.13243897904683927</v>
      </c>
      <c r="AD36" s="92">
        <v>0.026455898745809017</v>
      </c>
      <c r="AE36" s="92">
        <v>0.07710403176713243</v>
      </c>
      <c r="AF36" s="92">
        <v>0.1673977145059598</v>
      </c>
      <c r="AG36" s="92">
        <v>0.08068037783888446</v>
      </c>
      <c r="AH36" s="92">
        <v>0.09121524037177374</v>
      </c>
      <c r="AI36" s="92">
        <v>0.09462625017506697</v>
      </c>
      <c r="AJ36" s="393">
        <v>0.08237743074820239</v>
      </c>
      <c r="AK36" s="93">
        <v>0.0801388879563122</v>
      </c>
      <c r="AL36" s="92">
        <v>0.05364424159293692</v>
      </c>
      <c r="AM36" s="92">
        <v>0.022407831080666296</v>
      </c>
      <c r="AN36" s="92">
        <v>0.008077063486544746</v>
      </c>
      <c r="AO36" s="92">
        <v>0.032357260868454</v>
      </c>
      <c r="AP36" s="92">
        <v>0</v>
      </c>
      <c r="AQ36" s="392">
        <v>0.023921781286229262</v>
      </c>
      <c r="AR36" s="92">
        <v>0.6761025497059873</v>
      </c>
      <c r="AS36" s="92">
        <v>0.25179840511584034</v>
      </c>
      <c r="AT36" s="92">
        <v>0.5782376848661693</v>
      </c>
      <c r="AU36" s="92">
        <v>0.07966554306695611</v>
      </c>
      <c r="AV36" s="92">
        <v>0</v>
      </c>
      <c r="AW36" s="398">
        <v>0.27826497500688374</v>
      </c>
      <c r="AX36" s="93">
        <v>0.26838025428388024</v>
      </c>
      <c r="AY36" s="93">
        <v>0.026474446262081727</v>
      </c>
      <c r="AZ36" s="93">
        <v>0.0840883683159249</v>
      </c>
      <c r="BA36" s="94">
        <v>0.22289426721577957</v>
      </c>
    </row>
    <row r="37" spans="1:53" ht="11.25">
      <c r="A37" s="33"/>
      <c r="B37" s="68"/>
      <c r="C37" s="57">
        <v>15</v>
      </c>
      <c r="D37" s="58" t="s">
        <v>32</v>
      </c>
      <c r="E37" s="95">
        <v>0.0026126610298460606</v>
      </c>
      <c r="F37" s="95">
        <v>0.0009970612930310662</v>
      </c>
      <c r="G37" s="95">
        <v>0.0015153602424576387</v>
      </c>
      <c r="H37" s="95">
        <v>0.004867972686726223</v>
      </c>
      <c r="I37" s="95">
        <v>0.0024021890614672305</v>
      </c>
      <c r="J37" s="95">
        <v>0.0013501791608626866</v>
      </c>
      <c r="K37" s="95">
        <v>0.0024573400095802373</v>
      </c>
      <c r="L37" s="95">
        <v>0.001874139997880751</v>
      </c>
      <c r="M37" s="95">
        <v>0.002556571316786616</v>
      </c>
      <c r="N37" s="95">
        <v>0.0015508712756089175</v>
      </c>
      <c r="O37" s="95">
        <v>0.0019586377071647084</v>
      </c>
      <c r="P37" s="95">
        <v>0.0016423745515673407</v>
      </c>
      <c r="Q37" s="95">
        <v>0.0016161334845984036</v>
      </c>
      <c r="R37" s="95">
        <v>0.0012262402109023665</v>
      </c>
      <c r="S37" s="95">
        <v>0</v>
      </c>
      <c r="T37" s="394">
        <v>0.001910420073622982</v>
      </c>
      <c r="U37" s="95">
        <v>0.006262686838331875</v>
      </c>
      <c r="V37" s="95">
        <v>0.002584969839643519</v>
      </c>
      <c r="W37" s="95">
        <v>0.0039105637118520735</v>
      </c>
      <c r="X37" s="95">
        <v>0.014798352582629957</v>
      </c>
      <c r="Y37" s="95">
        <v>0.005315110452793565</v>
      </c>
      <c r="Z37" s="95">
        <v>0.003959094416012482</v>
      </c>
      <c r="AA37" s="95">
        <v>0.005227314853245373</v>
      </c>
      <c r="AB37" s="95">
        <v>0.006445550850005507</v>
      </c>
      <c r="AC37" s="95">
        <v>0.00667346968216816</v>
      </c>
      <c r="AD37" s="95">
        <v>0.0040629983610271335</v>
      </c>
      <c r="AE37" s="95">
        <v>0.004945268828325539</v>
      </c>
      <c r="AF37" s="95">
        <v>0.004552694915937339</v>
      </c>
      <c r="AG37" s="95">
        <v>0.0003584908350014008</v>
      </c>
      <c r="AH37" s="95">
        <v>0.0032437290281498907</v>
      </c>
      <c r="AI37" s="95">
        <v>0</v>
      </c>
      <c r="AJ37" s="395">
        <v>0.004577876775651091</v>
      </c>
      <c r="AK37" s="96">
        <v>0.004472675607292865</v>
      </c>
      <c r="AL37" s="95">
        <v>0</v>
      </c>
      <c r="AM37" s="95">
        <v>4.322242798364957E-05</v>
      </c>
      <c r="AN37" s="95">
        <v>0</v>
      </c>
      <c r="AO37" s="95">
        <v>0</v>
      </c>
      <c r="AP37" s="95">
        <v>0</v>
      </c>
      <c r="AQ37" s="394">
        <v>2.407806437487363E-05</v>
      </c>
      <c r="AR37" s="95">
        <v>0</v>
      </c>
      <c r="AS37" s="95">
        <v>0.0001287139004467268</v>
      </c>
      <c r="AT37" s="95">
        <v>0</v>
      </c>
      <c r="AU37" s="95">
        <v>0</v>
      </c>
      <c r="AV37" s="95">
        <v>0</v>
      </c>
      <c r="AW37" s="399">
        <v>7.000451121817808E-05</v>
      </c>
      <c r="AX37" s="96">
        <v>6.821963899806855E-05</v>
      </c>
      <c r="AY37" s="96">
        <v>0.0003461321334457141</v>
      </c>
      <c r="AZ37" s="96">
        <v>0.004385816800103882</v>
      </c>
      <c r="BA37" s="97">
        <v>0.0042804674692491235</v>
      </c>
    </row>
    <row r="38" spans="1:53" ht="12" thickBot="1">
      <c r="A38" s="33"/>
      <c r="B38" s="69"/>
      <c r="C38" s="70">
        <v>16</v>
      </c>
      <c r="D38" s="71" t="s">
        <v>33</v>
      </c>
      <c r="E38" s="98">
        <v>0.24968206416184663</v>
      </c>
      <c r="F38" s="98">
        <v>0.09897145256087321</v>
      </c>
      <c r="G38" s="98">
        <v>0.19317399090783854</v>
      </c>
      <c r="H38" s="98">
        <v>0.22947886378886156</v>
      </c>
      <c r="I38" s="98">
        <v>0.3284880342300639</v>
      </c>
      <c r="J38" s="98">
        <v>0.27353832170607584</v>
      </c>
      <c r="K38" s="98">
        <v>0.13222742347487842</v>
      </c>
      <c r="L38" s="98">
        <v>0.08345013712897591</v>
      </c>
      <c r="M38" s="98">
        <v>0.09118744834761999</v>
      </c>
      <c r="N38" s="98">
        <v>0.017746131641440222</v>
      </c>
      <c r="O38" s="98">
        <v>0.12956474589978437</v>
      </c>
      <c r="P38" s="98">
        <v>0.08453011986113884</v>
      </c>
      <c r="Q38" s="98">
        <v>0.10064915650610452</v>
      </c>
      <c r="R38" s="98">
        <v>0.15288779113428458</v>
      </c>
      <c r="S38" s="98">
        <v>0.1375</v>
      </c>
      <c r="T38" s="396">
        <v>0.20847784972485886</v>
      </c>
      <c r="U38" s="98">
        <v>0.4545710099212599</v>
      </c>
      <c r="V38" s="98">
        <v>0.302866837002974</v>
      </c>
      <c r="W38" s="98">
        <v>0.38820142961092324</v>
      </c>
      <c r="X38" s="98">
        <v>0.517535475897117</v>
      </c>
      <c r="Y38" s="98">
        <v>0.638868778398061</v>
      </c>
      <c r="Z38" s="98">
        <v>0.5171674862029394</v>
      </c>
      <c r="AA38" s="98">
        <v>0.4291483362552778</v>
      </c>
      <c r="AB38" s="98">
        <v>0.2900627050583047</v>
      </c>
      <c r="AC38" s="98">
        <v>0.3160750229799113</v>
      </c>
      <c r="AD38" s="98">
        <v>0.139993126580572</v>
      </c>
      <c r="AE38" s="98">
        <v>0.3961693480282063</v>
      </c>
      <c r="AF38" s="98">
        <v>0.3992933446069406</v>
      </c>
      <c r="AG38" s="98">
        <v>0.2607897842481658</v>
      </c>
      <c r="AH38" s="98">
        <v>0.3705423878753279</v>
      </c>
      <c r="AI38" s="98">
        <v>0.6902169993533906</v>
      </c>
      <c r="AJ38" s="397">
        <v>0.444214255649883</v>
      </c>
      <c r="AK38" s="99">
        <v>0.434917105555928</v>
      </c>
      <c r="AL38" s="98">
        <v>0.25181483471969324</v>
      </c>
      <c r="AM38" s="98">
        <v>0.27965510471192473</v>
      </c>
      <c r="AN38" s="98">
        <v>0.011082330853209095</v>
      </c>
      <c r="AO38" s="98">
        <v>0.26466927015176517</v>
      </c>
      <c r="AP38" s="98">
        <v>0.7443824277632228</v>
      </c>
      <c r="AQ38" s="396">
        <v>0.22866613704895256</v>
      </c>
      <c r="AR38" s="98">
        <v>0.9863765669591406</v>
      </c>
      <c r="AS38" s="98">
        <v>0.9883807324337955</v>
      </c>
      <c r="AT38" s="98">
        <v>0.9995241915447939</v>
      </c>
      <c r="AU38" s="98">
        <v>0.9875518875410036</v>
      </c>
      <c r="AV38" s="98">
        <v>1.0301794753120432</v>
      </c>
      <c r="AW38" s="400">
        <v>0.9899847267649083</v>
      </c>
      <c r="AX38" s="99">
        <v>0.9603970600753161</v>
      </c>
      <c r="AY38" s="99">
        <v>0.9587380681349398</v>
      </c>
      <c r="AZ38" s="99">
        <v>0.9586900964135251</v>
      </c>
      <c r="BA38" s="100">
        <v>0.9605612461194817</v>
      </c>
    </row>
    <row r="39" spans="1:53" ht="12" thickBot="1">
      <c r="A39" s="78"/>
      <c r="B39" s="79"/>
      <c r="C39" s="79"/>
      <c r="D39" s="80" t="s">
        <v>57</v>
      </c>
      <c r="E39" s="98">
        <v>0.492787246382981</v>
      </c>
      <c r="F39" s="98">
        <v>0.2320528967254408</v>
      </c>
      <c r="G39" s="98">
        <v>0.38405772144923545</v>
      </c>
      <c r="H39" s="98">
        <v>0.5450419040351546</v>
      </c>
      <c r="I39" s="98">
        <v>0.6526571082212012</v>
      </c>
      <c r="J39" s="98">
        <v>0.5304772873684918</v>
      </c>
      <c r="K39" s="98">
        <v>0.4858462527625612</v>
      </c>
      <c r="L39" s="98">
        <v>0.2933345852739355</v>
      </c>
      <c r="M39" s="98">
        <v>0.32104000782493686</v>
      </c>
      <c r="N39" s="98">
        <v>0.13353195368968324</v>
      </c>
      <c r="O39" s="98">
        <v>0.40676252695280773</v>
      </c>
      <c r="P39" s="98">
        <v>0.3438526886637512</v>
      </c>
      <c r="Q39" s="98">
        <v>0.24964634281197398</v>
      </c>
      <c r="R39" s="98">
        <v>0.3641780912183499</v>
      </c>
      <c r="S39" s="98">
        <v>0.7017379679144385</v>
      </c>
      <c r="T39" s="396">
        <v>0.4680300502730173</v>
      </c>
      <c r="U39" s="98">
        <v>0.46240716936303716</v>
      </c>
      <c r="V39" s="98">
        <v>0.3055807703324123</v>
      </c>
      <c r="W39" s="98">
        <v>0.39474864101356844</v>
      </c>
      <c r="X39" s="98">
        <v>0.5225092024304396</v>
      </c>
      <c r="Y39" s="98">
        <v>0.6540415725880275</v>
      </c>
      <c r="Z39" s="98">
        <v>0.5283319518662959</v>
      </c>
      <c r="AA39" s="98">
        <v>0.43164905608053306</v>
      </c>
      <c r="AB39" s="98">
        <v>0.29198645045923705</v>
      </c>
      <c r="AC39" s="98">
        <v>0.31765834363357787</v>
      </c>
      <c r="AD39" s="98">
        <v>0.14019466281109705</v>
      </c>
      <c r="AE39" s="98">
        <v>0.39965979323175393</v>
      </c>
      <c r="AF39" s="98">
        <v>0.4016906478911768</v>
      </c>
      <c r="AG39" s="98">
        <v>0.26357717975725753</v>
      </c>
      <c r="AH39" s="98">
        <v>0.3759230147653812</v>
      </c>
      <c r="AI39" s="98">
        <v>0.6942458164225</v>
      </c>
      <c r="AJ39" s="397">
        <v>0.4520468337332705</v>
      </c>
      <c r="AK39" s="99">
        <v>0.4526771918766006</v>
      </c>
      <c r="AL39" s="98">
        <v>1</v>
      </c>
      <c r="AM39" s="98">
        <v>1</v>
      </c>
      <c r="AN39" s="98">
        <v>1</v>
      </c>
      <c r="AO39" s="98">
        <v>1</v>
      </c>
      <c r="AP39" s="98">
        <v>1</v>
      </c>
      <c r="AQ39" s="396">
        <v>1</v>
      </c>
      <c r="AR39" s="98">
        <v>1</v>
      </c>
      <c r="AS39" s="98">
        <v>1</v>
      </c>
      <c r="AT39" s="98">
        <v>1</v>
      </c>
      <c r="AU39" s="98">
        <v>1</v>
      </c>
      <c r="AV39" s="98">
        <v>1</v>
      </c>
      <c r="AW39" s="400">
        <v>1</v>
      </c>
      <c r="AX39" s="99">
        <v>1</v>
      </c>
      <c r="AY39" s="99">
        <v>1</v>
      </c>
      <c r="AZ39" s="99">
        <v>1</v>
      </c>
      <c r="BA39" s="100">
        <v>1</v>
      </c>
    </row>
    <row r="40" spans="1:53" ht="11.25">
      <c r="A40" s="81" t="s">
        <v>58</v>
      </c>
      <c r="B40" s="15"/>
      <c r="C40" s="15">
        <v>17</v>
      </c>
      <c r="D40" s="16" t="s">
        <v>59</v>
      </c>
      <c r="E40" s="92">
        <v>0.001133394703375175</v>
      </c>
      <c r="F40" s="92">
        <v>0.006244752308984047</v>
      </c>
      <c r="G40" s="92">
        <v>0.0195447031271525</v>
      </c>
      <c r="H40" s="92">
        <v>0.06866472824871393</v>
      </c>
      <c r="I40" s="92">
        <v>0.019016362109082627</v>
      </c>
      <c r="J40" s="92">
        <v>0.01673797615283848</v>
      </c>
      <c r="K40" s="92">
        <v>0.017851663856402685</v>
      </c>
      <c r="L40" s="92">
        <v>0.02232526849789376</v>
      </c>
      <c r="M40" s="92">
        <v>0.03339348517302041</v>
      </c>
      <c r="N40" s="92">
        <v>0.0035842281510114213</v>
      </c>
      <c r="O40" s="92">
        <v>0.027201514526658727</v>
      </c>
      <c r="P40" s="92">
        <v>0.06615742321093886</v>
      </c>
      <c r="Q40" s="92">
        <v>0.016411167949279784</v>
      </c>
      <c r="R40" s="92">
        <v>0.02054196767037954</v>
      </c>
      <c r="S40" s="92">
        <v>0.022459893048128343</v>
      </c>
      <c r="T40" s="392">
        <v>0.01998263278764596</v>
      </c>
      <c r="U40" s="92">
        <v>0.0009067500534522786</v>
      </c>
      <c r="V40" s="92">
        <v>0.006173859884374613</v>
      </c>
      <c r="W40" s="92">
        <v>0.04136455078542995</v>
      </c>
      <c r="X40" s="92">
        <v>0.04910777686936963</v>
      </c>
      <c r="Y40" s="92">
        <v>0.018158304734735262</v>
      </c>
      <c r="Z40" s="92">
        <v>0.016661093539693746</v>
      </c>
      <c r="AA40" s="92">
        <v>0.020109839487361697</v>
      </c>
      <c r="AB40" s="92">
        <v>0.024205525632323886</v>
      </c>
      <c r="AC40" s="92">
        <v>0.032865533018260625</v>
      </c>
      <c r="AD40" s="92">
        <v>0.003426004739667095</v>
      </c>
      <c r="AE40" s="92">
        <v>0.026514519646751368</v>
      </c>
      <c r="AF40" s="92">
        <v>0.061141906320929605</v>
      </c>
      <c r="AG40" s="92">
        <v>0.016684864502091255</v>
      </c>
      <c r="AH40" s="92">
        <v>0.02136013936041318</v>
      </c>
      <c r="AI40" s="92">
        <v>0.02246026133652462</v>
      </c>
      <c r="AJ40" s="393">
        <v>0.02020750699969331</v>
      </c>
      <c r="AK40" s="93">
        <v>0.0201986382409903</v>
      </c>
      <c r="AW40" s="3"/>
      <c r="AX40" s="3"/>
      <c r="AY40" s="3"/>
      <c r="AZ40" s="3"/>
      <c r="BA40" s="3"/>
    </row>
    <row r="41" spans="1:53" ht="11.25">
      <c r="A41" s="35" t="s">
        <v>60</v>
      </c>
      <c r="B41" s="15"/>
      <c r="C41" s="15">
        <v>18</v>
      </c>
      <c r="D41" s="16" t="s">
        <v>61</v>
      </c>
      <c r="E41" s="92">
        <v>0.06040514869819242</v>
      </c>
      <c r="F41" s="92">
        <v>0.21258396305625524</v>
      </c>
      <c r="G41" s="92">
        <v>0.1399814023970244</v>
      </c>
      <c r="H41" s="92">
        <v>0.12963279697922558</v>
      </c>
      <c r="I41" s="92">
        <v>0.17312016029710162</v>
      </c>
      <c r="J41" s="92">
        <v>0.34802427749494486</v>
      </c>
      <c r="K41" s="92">
        <v>0.18966396814158967</v>
      </c>
      <c r="L41" s="92">
        <v>0.5006008937800046</v>
      </c>
      <c r="M41" s="92">
        <v>0.33132157797223566</v>
      </c>
      <c r="N41" s="92">
        <v>0.03902184431936327</v>
      </c>
      <c r="O41" s="92">
        <v>0.3671308427426442</v>
      </c>
      <c r="P41" s="92">
        <v>0.27290854872055803</v>
      </c>
      <c r="Q41" s="92">
        <v>0.45902286587238855</v>
      </c>
      <c r="R41" s="92">
        <v>0.4334157561764665</v>
      </c>
      <c r="S41" s="92">
        <v>0.06446524064171123</v>
      </c>
      <c r="T41" s="392">
        <v>0.2795781912586634</v>
      </c>
      <c r="U41" s="92">
        <v>0.05616265076035174</v>
      </c>
      <c r="V41" s="92">
        <v>0.20788772053825513</v>
      </c>
      <c r="W41" s="92">
        <v>0.18818377348799384</v>
      </c>
      <c r="X41" s="92">
        <v>0.18341604965282177</v>
      </c>
      <c r="Y41" s="92">
        <v>0.17230235910492625</v>
      </c>
      <c r="Z41" s="92">
        <v>0.34653582675195826</v>
      </c>
      <c r="AA41" s="92">
        <v>0.17398364552389095</v>
      </c>
      <c r="AB41" s="92">
        <v>0.4870764153910576</v>
      </c>
      <c r="AC41" s="92">
        <v>0.32732882381777645</v>
      </c>
      <c r="AD41" s="92">
        <v>0.03578820630753606</v>
      </c>
      <c r="AE41" s="92">
        <v>0.38911359213867397</v>
      </c>
      <c r="AF41" s="92">
        <v>0.26437746531168055</v>
      </c>
      <c r="AG41" s="92">
        <v>0.4568071678969786</v>
      </c>
      <c r="AH41" s="92">
        <v>0.4089441357153487</v>
      </c>
      <c r="AI41" s="92">
        <v>0.06446599590275605</v>
      </c>
      <c r="AJ41" s="393">
        <v>0.29080160610386085</v>
      </c>
      <c r="AK41" s="93">
        <v>0.29035896860808214</v>
      </c>
      <c r="AL41" s="353"/>
      <c r="AW41" s="3"/>
      <c r="AX41" s="3"/>
      <c r="AY41" s="3"/>
      <c r="AZ41" s="3"/>
      <c r="BA41" s="3"/>
    </row>
    <row r="42" spans="1:53" ht="11.25">
      <c r="A42" s="35" t="s">
        <v>62</v>
      </c>
      <c r="B42" s="15"/>
      <c r="C42" s="15">
        <v>19</v>
      </c>
      <c r="D42" s="16" t="s">
        <v>63</v>
      </c>
      <c r="E42" s="92">
        <v>0.28866445663568013</v>
      </c>
      <c r="F42" s="92">
        <v>0.5446578505457599</v>
      </c>
      <c r="G42" s="92">
        <v>0.3007473481195757</v>
      </c>
      <c r="H42" s="92">
        <v>0.13928980225505547</v>
      </c>
      <c r="I42" s="92">
        <v>0.058543594720094586</v>
      </c>
      <c r="J42" s="92">
        <v>0.014048231435760193</v>
      </c>
      <c r="K42" s="92">
        <v>0.1032027850464037</v>
      </c>
      <c r="L42" s="92">
        <v>0.08477183948160609</v>
      </c>
      <c r="M42" s="92">
        <v>0.2274037227987758</v>
      </c>
      <c r="N42" s="92">
        <v>0.45512918508700995</v>
      </c>
      <c r="O42" s="92">
        <v>0.078829136717507</v>
      </c>
      <c r="P42" s="92">
        <v>0.07675492551348358</v>
      </c>
      <c r="Q42" s="92">
        <v>0</v>
      </c>
      <c r="R42" s="92">
        <v>0.07081364498892447</v>
      </c>
      <c r="S42" s="92">
        <v>0.09685828877005348</v>
      </c>
      <c r="T42" s="392">
        <v>0.09902717163285857</v>
      </c>
      <c r="U42" s="92">
        <v>0.3238723415569218</v>
      </c>
      <c r="V42" s="92">
        <v>0.4604723341251644</v>
      </c>
      <c r="W42" s="92">
        <v>0.23228020802123014</v>
      </c>
      <c r="X42" s="92">
        <v>0.11163901139604421</v>
      </c>
      <c r="Y42" s="92">
        <v>0.05452388897400624</v>
      </c>
      <c r="Z42" s="92">
        <v>0.01828411066370363</v>
      </c>
      <c r="AA42" s="92">
        <v>0.1311356637031979</v>
      </c>
      <c r="AB42" s="92">
        <v>0.10345529705890644</v>
      </c>
      <c r="AC42" s="92">
        <v>0.23670215068017</v>
      </c>
      <c r="AD42" s="92">
        <v>0.4497231509396299</v>
      </c>
      <c r="AE42" s="92">
        <v>0.06745844100624701</v>
      </c>
      <c r="AF42" s="92">
        <v>0.06947367504571302</v>
      </c>
      <c r="AG42" s="92">
        <v>0</v>
      </c>
      <c r="AH42" s="92">
        <v>0.0764748076118817</v>
      </c>
      <c r="AI42" s="92">
        <v>0.1043492665401672</v>
      </c>
      <c r="AJ42" s="393">
        <v>0.10180639980383721</v>
      </c>
      <c r="AK42" s="93">
        <v>0.10169679050802419</v>
      </c>
      <c r="AW42" s="3"/>
      <c r="AX42" s="3"/>
      <c r="AY42" s="3"/>
      <c r="AZ42" s="3"/>
      <c r="BA42" s="3"/>
    </row>
    <row r="43" spans="1:53" ht="11.25">
      <c r="A43" s="35" t="s">
        <v>64</v>
      </c>
      <c r="B43" s="15"/>
      <c r="C43" s="15">
        <v>20</v>
      </c>
      <c r="D43" s="16" t="s">
        <v>65</v>
      </c>
      <c r="E43" s="92">
        <v>0.11707488386695117</v>
      </c>
      <c r="F43" s="92">
        <v>0.02167296389588581</v>
      </c>
      <c r="G43" s="92">
        <v>0.1013569362171098</v>
      </c>
      <c r="H43" s="92">
        <v>0.06362571868380544</v>
      </c>
      <c r="I43" s="92">
        <v>0.05516500556467371</v>
      </c>
      <c r="J43" s="92">
        <v>0.05337774751649692</v>
      </c>
      <c r="K43" s="92">
        <v>0.15928564036009235</v>
      </c>
      <c r="L43" s="92">
        <v>0.05194761609015179</v>
      </c>
      <c r="M43" s="92">
        <v>0.09045598685637414</v>
      </c>
      <c r="N43" s="92">
        <v>0.311990752878139</v>
      </c>
      <c r="O43" s="92">
        <v>0.08175618004762764</v>
      </c>
      <c r="P43" s="92">
        <v>0.20571417530255115</v>
      </c>
      <c r="Q43" s="92">
        <v>0.27357871585784904</v>
      </c>
      <c r="R43" s="92">
        <v>0.08242610198350578</v>
      </c>
      <c r="S43" s="92">
        <v>0.10106951871657754</v>
      </c>
      <c r="T43" s="392">
        <v>0.09662808666401924</v>
      </c>
      <c r="U43" s="92">
        <v>0.11517045830112964</v>
      </c>
      <c r="V43" s="92">
        <v>0.03456577779234456</v>
      </c>
      <c r="W43" s="92">
        <v>0.09249668278902538</v>
      </c>
      <c r="X43" s="92">
        <v>0.09136027083357323</v>
      </c>
      <c r="Y43" s="92">
        <v>0.05406607971532874</v>
      </c>
      <c r="Z43" s="92">
        <v>0.052466565550754685</v>
      </c>
      <c r="AA43" s="92">
        <v>0.18742474444515067</v>
      </c>
      <c r="AB43" s="92">
        <v>0.04946148045581952</v>
      </c>
      <c r="AC43" s="92">
        <v>0.08995484586923676</v>
      </c>
      <c r="AD43" s="92">
        <v>0.3139299479185527</v>
      </c>
      <c r="AE43" s="92">
        <v>0.07975016679952589</v>
      </c>
      <c r="AF43" s="92">
        <v>0.17085052588868946</v>
      </c>
      <c r="AG43" s="92">
        <v>0.2612508887638848</v>
      </c>
      <c r="AH43" s="92">
        <v>0.09296728069482661</v>
      </c>
      <c r="AI43" s="92">
        <v>0.10106797619630736</v>
      </c>
      <c r="AJ43" s="393">
        <v>0.09842383625286259</v>
      </c>
      <c r="AK43" s="93">
        <v>0.09835301412679716</v>
      </c>
      <c r="AW43" s="3"/>
      <c r="AX43" s="3"/>
      <c r="AY43" s="3"/>
      <c r="AZ43" s="3"/>
      <c r="BA43" s="3"/>
    </row>
    <row r="44" spans="1:53" ht="11.25">
      <c r="A44" s="35" t="s">
        <v>66</v>
      </c>
      <c r="B44" s="15"/>
      <c r="C44" s="15">
        <v>21</v>
      </c>
      <c r="D44" s="16" t="s">
        <v>67</v>
      </c>
      <c r="E44" s="92">
        <v>0.050449367054929736</v>
      </c>
      <c r="F44" s="92">
        <v>0.021515533165407223</v>
      </c>
      <c r="G44" s="92">
        <v>0.054966248794599805</v>
      </c>
      <c r="H44" s="92">
        <v>0.05410028023734656</v>
      </c>
      <c r="I44" s="92">
        <v>0.04346148926540673</v>
      </c>
      <c r="J44" s="92">
        <v>0.04281013515621457</v>
      </c>
      <c r="K44" s="92">
        <v>0.05595554623380358</v>
      </c>
      <c r="L44" s="92">
        <v>0.048994242958682564</v>
      </c>
      <c r="M44" s="92">
        <v>0.038078524375670685</v>
      </c>
      <c r="N44" s="92">
        <v>0.05983063544909898</v>
      </c>
      <c r="O44" s="92">
        <v>0.04459203472015605</v>
      </c>
      <c r="P44" s="92">
        <v>0.03497549319541681</v>
      </c>
      <c r="Q44" s="92">
        <v>0.0013409075085086602</v>
      </c>
      <c r="R44" s="92">
        <v>0.036920297775495714</v>
      </c>
      <c r="S44" s="92">
        <v>0.01393048128342246</v>
      </c>
      <c r="T44" s="392">
        <v>0.04233290736778805</v>
      </c>
      <c r="U44" s="92">
        <v>0.051880744735181346</v>
      </c>
      <c r="V44" s="92">
        <v>0.025084467523288242</v>
      </c>
      <c r="W44" s="92">
        <v>0.05534766511150109</v>
      </c>
      <c r="X44" s="92">
        <v>0.04952001504630962</v>
      </c>
      <c r="Y44" s="92">
        <v>0.04884554557466373</v>
      </c>
      <c r="Z44" s="92">
        <v>0.04207554982316215</v>
      </c>
      <c r="AA44" s="92">
        <v>0.06496152306804054</v>
      </c>
      <c r="AB44" s="92">
        <v>0.04622296731065545</v>
      </c>
      <c r="AC44" s="92">
        <v>0.038528376549902134</v>
      </c>
      <c r="AD44" s="92">
        <v>0.06004605934329525</v>
      </c>
      <c r="AE44" s="92">
        <v>0.04310249699727897</v>
      </c>
      <c r="AF44" s="92">
        <v>0.03282232773402413</v>
      </c>
      <c r="AG44" s="92">
        <v>0.0016798990797878216</v>
      </c>
      <c r="AH44" s="92">
        <v>0.031165940186750563</v>
      </c>
      <c r="AI44" s="92">
        <v>0.013931269385051582</v>
      </c>
      <c r="AJ44" s="393">
        <v>0.04217904284526314</v>
      </c>
      <c r="AK44" s="93">
        <v>0.04218511107029794</v>
      </c>
      <c r="AW44" s="3"/>
      <c r="AX44" s="3"/>
      <c r="AY44" s="3"/>
      <c r="AZ44" s="3"/>
      <c r="BA44" s="3"/>
    </row>
    <row r="45" spans="1:53" ht="12" thickBot="1">
      <c r="A45" s="35"/>
      <c r="B45" s="82"/>
      <c r="C45" s="83">
        <v>22</v>
      </c>
      <c r="D45" s="84" t="s">
        <v>68</v>
      </c>
      <c r="E45" s="98">
        <v>-0.010514497342109604</v>
      </c>
      <c r="F45" s="98">
        <v>-0.038727959697732996</v>
      </c>
      <c r="G45" s="98">
        <v>-0.0006543601046976168</v>
      </c>
      <c r="H45" s="98">
        <v>-0.0003552304393016433</v>
      </c>
      <c r="I45" s="98">
        <v>-0.001963720177560423</v>
      </c>
      <c r="J45" s="98">
        <v>-0.005475655124746842</v>
      </c>
      <c r="K45" s="98">
        <v>-0.011805856400853246</v>
      </c>
      <c r="L45" s="98">
        <v>-0.0019744460822743687</v>
      </c>
      <c r="M45" s="98">
        <v>-0.04169330500101356</v>
      </c>
      <c r="N45" s="98">
        <v>-0.003088599574305895</v>
      </c>
      <c r="O45" s="98">
        <v>-0.006272235707401353</v>
      </c>
      <c r="P45" s="98">
        <v>-0.00036325460669960004</v>
      </c>
      <c r="Q45" s="98">
        <v>0</v>
      </c>
      <c r="R45" s="98">
        <v>-0.008295859813121878</v>
      </c>
      <c r="S45" s="98">
        <v>-0.0005213903743315508</v>
      </c>
      <c r="T45" s="396">
        <v>-0.0055790399839925646</v>
      </c>
      <c r="U45" s="98">
        <v>-0.010400114770073961</v>
      </c>
      <c r="V45" s="98">
        <v>-0.03976493019583925</v>
      </c>
      <c r="W45" s="98">
        <v>-0.004421521208748876</v>
      </c>
      <c r="X45" s="98">
        <v>-0.007552326228558049</v>
      </c>
      <c r="Y45" s="98">
        <v>-0.0019377506916877817</v>
      </c>
      <c r="Z45" s="98">
        <v>-0.004355098195568294</v>
      </c>
      <c r="AA45" s="98">
        <v>-0.009264472308174818</v>
      </c>
      <c r="AB45" s="98">
        <v>-0.0024081363079999944</v>
      </c>
      <c r="AC45" s="98">
        <v>-0.043038073568923814</v>
      </c>
      <c r="AD45" s="98">
        <v>-0.0031080320597781015</v>
      </c>
      <c r="AE45" s="98">
        <v>-0.005599009820231114</v>
      </c>
      <c r="AF45" s="98">
        <v>-0.00035654819221359973</v>
      </c>
      <c r="AG45" s="98">
        <v>0</v>
      </c>
      <c r="AH45" s="98">
        <v>-0.006835318334601995</v>
      </c>
      <c r="AI45" s="98">
        <v>-0.0005205857833068446</v>
      </c>
      <c r="AJ45" s="397">
        <v>-0.0054652257387875856</v>
      </c>
      <c r="AK45" s="99">
        <v>-0.005469714430792322</v>
      </c>
      <c r="AW45" s="3"/>
      <c r="AX45" s="3"/>
      <c r="AY45" s="3"/>
      <c r="AZ45" s="3"/>
      <c r="BA45" s="3"/>
    </row>
    <row r="46" spans="1:53" ht="12" thickBot="1">
      <c r="A46" s="85"/>
      <c r="B46" s="86"/>
      <c r="C46" s="86">
        <v>23</v>
      </c>
      <c r="D46" s="87" t="s">
        <v>69</v>
      </c>
      <c r="E46" s="98">
        <v>0.507212753617019</v>
      </c>
      <c r="F46" s="98">
        <v>0.7679471032745592</v>
      </c>
      <c r="G46" s="98">
        <v>0.6159422785507646</v>
      </c>
      <c r="H46" s="98">
        <v>0.4549580959648453</v>
      </c>
      <c r="I46" s="98">
        <v>0.34734289177879885</v>
      </c>
      <c r="J46" s="98">
        <v>0.4695227126315082</v>
      </c>
      <c r="K46" s="98">
        <v>0.5141537472374388</v>
      </c>
      <c r="L46" s="98">
        <v>0.7066654147260645</v>
      </c>
      <c r="M46" s="98">
        <v>0.6789599921750631</v>
      </c>
      <c r="N46" s="98">
        <v>0.8664680463103167</v>
      </c>
      <c r="O46" s="98">
        <v>0.5932374730471922</v>
      </c>
      <c r="P46" s="98">
        <v>0.6561473113362488</v>
      </c>
      <c r="Q46" s="98">
        <v>0.750353657188026</v>
      </c>
      <c r="R46" s="98">
        <v>0.6358219087816501</v>
      </c>
      <c r="S46" s="98">
        <v>0.2982620320855615</v>
      </c>
      <c r="T46" s="396">
        <v>0.5319699497269826</v>
      </c>
      <c r="U46" s="98">
        <v>0.5375928306369628</v>
      </c>
      <c r="V46" s="98">
        <v>0.6944192296675877</v>
      </c>
      <c r="W46" s="98">
        <v>0.6052513589864316</v>
      </c>
      <c r="X46" s="98">
        <v>0.4774907975695604</v>
      </c>
      <c r="Y46" s="98">
        <v>0.3459584274119724</v>
      </c>
      <c r="Z46" s="98">
        <v>0.47166804813370417</v>
      </c>
      <c r="AA46" s="98">
        <v>0.5683509439194669</v>
      </c>
      <c r="AB46" s="98">
        <v>0.7080135495407629</v>
      </c>
      <c r="AC46" s="98">
        <v>0.6823416563664222</v>
      </c>
      <c r="AD46" s="98">
        <v>0.859805337188903</v>
      </c>
      <c r="AE46" s="98">
        <v>0.6003402067682461</v>
      </c>
      <c r="AF46" s="98">
        <v>0.5983093521088232</v>
      </c>
      <c r="AG46" s="98">
        <v>0.7364228202427425</v>
      </c>
      <c r="AH46" s="98">
        <v>0.6240769852346187</v>
      </c>
      <c r="AI46" s="98">
        <v>0.30575418357749995</v>
      </c>
      <c r="AJ46" s="397">
        <v>0.5479531662667295</v>
      </c>
      <c r="AK46" s="99">
        <v>0.5473228081233994</v>
      </c>
      <c r="AW46" s="3"/>
      <c r="AX46" s="3"/>
      <c r="AY46" s="3"/>
      <c r="AZ46" s="3"/>
      <c r="BA46" s="3"/>
    </row>
    <row r="47" spans="1:53" ht="12" thickBot="1">
      <c r="A47" s="88"/>
      <c r="B47" s="89"/>
      <c r="C47" s="89">
        <v>24</v>
      </c>
      <c r="D47" s="90" t="s">
        <v>44</v>
      </c>
      <c r="E47" s="98">
        <v>1</v>
      </c>
      <c r="F47" s="98">
        <v>1</v>
      </c>
      <c r="G47" s="98">
        <v>1</v>
      </c>
      <c r="H47" s="98">
        <v>1</v>
      </c>
      <c r="I47" s="98">
        <v>1</v>
      </c>
      <c r="J47" s="98">
        <v>1</v>
      </c>
      <c r="K47" s="98">
        <v>1</v>
      </c>
      <c r="L47" s="98">
        <v>1</v>
      </c>
      <c r="M47" s="98">
        <v>1</v>
      </c>
      <c r="N47" s="98">
        <v>1</v>
      </c>
      <c r="O47" s="98">
        <v>1</v>
      </c>
      <c r="P47" s="98">
        <v>1</v>
      </c>
      <c r="Q47" s="98">
        <v>1</v>
      </c>
      <c r="R47" s="98">
        <v>1</v>
      </c>
      <c r="S47" s="98">
        <v>1</v>
      </c>
      <c r="T47" s="396">
        <v>1</v>
      </c>
      <c r="U47" s="98">
        <v>1</v>
      </c>
      <c r="V47" s="98">
        <v>1</v>
      </c>
      <c r="W47" s="98">
        <v>1</v>
      </c>
      <c r="X47" s="98">
        <v>1</v>
      </c>
      <c r="Y47" s="98">
        <v>1</v>
      </c>
      <c r="Z47" s="98">
        <v>1</v>
      </c>
      <c r="AA47" s="98">
        <v>1</v>
      </c>
      <c r="AB47" s="98">
        <v>1</v>
      </c>
      <c r="AC47" s="98">
        <v>1</v>
      </c>
      <c r="AD47" s="98">
        <v>1</v>
      </c>
      <c r="AE47" s="98">
        <v>1</v>
      </c>
      <c r="AF47" s="98">
        <v>1</v>
      </c>
      <c r="AG47" s="98">
        <v>1</v>
      </c>
      <c r="AH47" s="98">
        <v>1</v>
      </c>
      <c r="AI47" s="98">
        <v>1</v>
      </c>
      <c r="AJ47" s="397">
        <v>1</v>
      </c>
      <c r="AK47" s="99">
        <v>1</v>
      </c>
      <c r="AW47" s="3"/>
      <c r="AX47" s="3"/>
      <c r="AY47" s="3"/>
      <c r="AZ47" s="3"/>
      <c r="BA47" s="3"/>
    </row>
  </sheetData>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3:AM42"/>
  <sheetViews>
    <sheetView workbookViewId="0" topLeftCell="A1">
      <pane xSplit="3" ySplit="6" topLeftCell="D31" activePane="bottomRight" state="frozen"/>
      <selection pane="topLeft" activeCell="A1" sqref="A1"/>
      <selection pane="topRight" activeCell="D1" sqref="D1"/>
      <selection pane="bottomLeft" activeCell="A7" sqref="A7"/>
      <selection pane="bottomRight" activeCell="G49" sqref="G49"/>
    </sheetView>
  </sheetViews>
  <sheetFormatPr defaultColWidth="9.33203125" defaultRowHeight="11.25"/>
  <cols>
    <col min="1" max="2" width="4" style="102" bestFit="1" customWidth="1"/>
    <col min="3" max="3" width="21.33203125" style="2" bestFit="1" customWidth="1"/>
    <col min="4" max="4" width="11" style="3" bestFit="1" customWidth="1"/>
    <col min="5" max="20" width="11" style="3" customWidth="1"/>
    <col min="21" max="21" width="12" style="3" customWidth="1"/>
    <col min="22" max="26" width="11" style="3" customWidth="1"/>
    <col min="27" max="27" width="11.83203125" style="3" customWidth="1"/>
    <col min="28" max="34" width="11" style="3" customWidth="1"/>
    <col min="35" max="35" width="11" style="3" bestFit="1" customWidth="1"/>
    <col min="36" max="37" width="11" style="3" customWidth="1"/>
    <col min="38" max="38" width="11" style="2" bestFit="1" customWidth="1"/>
    <col min="39" max="40" width="10.66015625" style="2" bestFit="1" customWidth="1"/>
    <col min="41" max="41" width="10" style="2" bestFit="1" customWidth="1"/>
    <col min="42" max="16384" width="9.33203125" style="2" customWidth="1"/>
  </cols>
  <sheetData>
    <row r="1" ht="11.25"/>
    <row r="2" ht="11.25"/>
    <row r="3" ht="12" thickBot="1">
      <c r="A3" s="91" t="s">
        <v>187</v>
      </c>
    </row>
    <row r="4" spans="1:39" ht="11.25">
      <c r="A4" s="4"/>
      <c r="B4" s="5"/>
      <c r="C4" s="6"/>
      <c r="D4" s="17" t="s">
        <v>2</v>
      </c>
      <c r="E4" s="17"/>
      <c r="F4" s="17"/>
      <c r="G4" s="17"/>
      <c r="H4" s="17"/>
      <c r="I4" s="17"/>
      <c r="J4" s="17"/>
      <c r="K4" s="17"/>
      <c r="L4" s="17"/>
      <c r="M4" s="17"/>
      <c r="N4" s="17"/>
      <c r="O4" s="17"/>
      <c r="P4" s="17"/>
      <c r="Q4" s="17"/>
      <c r="R4" s="17"/>
      <c r="S4" s="382"/>
      <c r="T4" s="382"/>
      <c r="U4" s="19" t="s">
        <v>3</v>
      </c>
      <c r="V4" s="19"/>
      <c r="W4" s="19"/>
      <c r="X4" s="19"/>
      <c r="Y4" s="19"/>
      <c r="Z4" s="19"/>
      <c r="AA4" s="19"/>
      <c r="AB4" s="19"/>
      <c r="AC4" s="19"/>
      <c r="AD4" s="19"/>
      <c r="AE4" s="19"/>
      <c r="AF4" s="19"/>
      <c r="AG4" s="19"/>
      <c r="AH4" s="19"/>
      <c r="AI4" s="19"/>
      <c r="AJ4" s="354"/>
      <c r="AK4" s="370"/>
      <c r="AL4" s="355"/>
      <c r="AM4" s="6"/>
    </row>
    <row r="5" spans="1:39" ht="11.25">
      <c r="A5" s="14"/>
      <c r="B5" s="15"/>
      <c r="C5" s="29"/>
      <c r="D5" s="30" t="s">
        <v>4</v>
      </c>
      <c r="E5" s="30" t="s">
        <v>5</v>
      </c>
      <c r="F5" s="30" t="s">
        <v>6</v>
      </c>
      <c r="G5" s="30" t="s">
        <v>7</v>
      </c>
      <c r="H5" s="30" t="s">
        <v>8</v>
      </c>
      <c r="I5" s="30" t="s">
        <v>9</v>
      </c>
      <c r="J5" s="30" t="s">
        <v>10</v>
      </c>
      <c r="K5" s="30" t="s">
        <v>11</v>
      </c>
      <c r="L5" s="30" t="s">
        <v>12</v>
      </c>
      <c r="M5" s="30" t="s">
        <v>13</v>
      </c>
      <c r="N5" s="30" t="s">
        <v>14</v>
      </c>
      <c r="O5" s="30" t="s">
        <v>15</v>
      </c>
      <c r="P5" s="30" t="s">
        <v>16</v>
      </c>
      <c r="Q5" s="30" t="s">
        <v>17</v>
      </c>
      <c r="R5" s="30">
        <v>15</v>
      </c>
      <c r="S5" s="383"/>
      <c r="T5" s="384"/>
      <c r="U5" s="30" t="s">
        <v>4</v>
      </c>
      <c r="V5" s="30" t="s">
        <v>5</v>
      </c>
      <c r="W5" s="30" t="s">
        <v>6</v>
      </c>
      <c r="X5" s="30" t="s">
        <v>7</v>
      </c>
      <c r="Y5" s="30" t="s">
        <v>8</v>
      </c>
      <c r="Z5" s="30" t="s">
        <v>9</v>
      </c>
      <c r="AA5" s="30" t="s">
        <v>10</v>
      </c>
      <c r="AB5" s="30" t="s">
        <v>11</v>
      </c>
      <c r="AC5" s="30" t="s">
        <v>12</v>
      </c>
      <c r="AD5" s="30" t="s">
        <v>13</v>
      </c>
      <c r="AE5" s="30" t="s">
        <v>14</v>
      </c>
      <c r="AF5" s="30" t="s">
        <v>15</v>
      </c>
      <c r="AG5" s="30" t="s">
        <v>16</v>
      </c>
      <c r="AH5" s="30" t="s">
        <v>17</v>
      </c>
      <c r="AI5" s="30">
        <v>15</v>
      </c>
      <c r="AJ5" s="34"/>
      <c r="AK5" s="387"/>
      <c r="AL5" s="113"/>
      <c r="AM5" s="16"/>
    </row>
    <row r="6" spans="1:39" ht="23.25" thickBot="1">
      <c r="A6" s="38"/>
      <c r="B6" s="39"/>
      <c r="C6" s="40"/>
      <c r="D6" s="41" t="s">
        <v>18</v>
      </c>
      <c r="E6" s="41" t="s">
        <v>19</v>
      </c>
      <c r="F6" s="41" t="s">
        <v>20</v>
      </c>
      <c r="G6" s="41" t="s">
        <v>21</v>
      </c>
      <c r="H6" s="41" t="s">
        <v>22</v>
      </c>
      <c r="I6" s="41" t="s">
        <v>23</v>
      </c>
      <c r="J6" s="41" t="s">
        <v>24</v>
      </c>
      <c r="K6" s="41" t="s">
        <v>25</v>
      </c>
      <c r="L6" s="41" t="s">
        <v>26</v>
      </c>
      <c r="M6" s="41" t="s">
        <v>27</v>
      </c>
      <c r="N6" s="41" t="s">
        <v>28</v>
      </c>
      <c r="O6" s="41" t="s">
        <v>29</v>
      </c>
      <c r="P6" s="41" t="s">
        <v>30</v>
      </c>
      <c r="Q6" s="41" t="s">
        <v>31</v>
      </c>
      <c r="R6" s="41" t="s">
        <v>32</v>
      </c>
      <c r="S6" s="385" t="s">
        <v>270</v>
      </c>
      <c r="T6" s="386" t="s">
        <v>271</v>
      </c>
      <c r="U6" s="41" t="s">
        <v>18</v>
      </c>
      <c r="V6" s="41" t="s">
        <v>19</v>
      </c>
      <c r="W6" s="41" t="s">
        <v>20</v>
      </c>
      <c r="X6" s="41" t="s">
        <v>21</v>
      </c>
      <c r="Y6" s="41" t="s">
        <v>22</v>
      </c>
      <c r="Z6" s="41" t="s">
        <v>23</v>
      </c>
      <c r="AA6" s="41" t="s">
        <v>24</v>
      </c>
      <c r="AB6" s="41" t="s">
        <v>25</v>
      </c>
      <c r="AC6" s="41" t="s">
        <v>26</v>
      </c>
      <c r="AD6" s="41" t="s">
        <v>27</v>
      </c>
      <c r="AE6" s="41" t="s">
        <v>28</v>
      </c>
      <c r="AF6" s="41" t="s">
        <v>29</v>
      </c>
      <c r="AG6" s="41" t="s">
        <v>30</v>
      </c>
      <c r="AH6" s="41" t="s">
        <v>31</v>
      </c>
      <c r="AI6" s="41" t="s">
        <v>32</v>
      </c>
      <c r="AJ6" s="388" t="s">
        <v>270</v>
      </c>
      <c r="AK6" s="389" t="s">
        <v>271</v>
      </c>
      <c r="AL6" s="356" t="s">
        <v>273</v>
      </c>
      <c r="AM6" s="357" t="s">
        <v>271</v>
      </c>
    </row>
    <row r="7" spans="1:39" ht="11.25">
      <c r="A7" s="50" t="s">
        <v>46</v>
      </c>
      <c r="B7" s="15" t="s">
        <v>4</v>
      </c>
      <c r="C7" s="16" t="s">
        <v>18</v>
      </c>
      <c r="D7" s="105">
        <v>1.0361882593132046</v>
      </c>
      <c r="E7" s="105">
        <v>0.001005334012224146</v>
      </c>
      <c r="F7" s="105">
        <v>0.00047584839603618146</v>
      </c>
      <c r="G7" s="105">
        <v>0.0005649352269827175</v>
      </c>
      <c r="H7" s="105">
        <v>0.007680212860897694</v>
      </c>
      <c r="I7" s="105">
        <v>0.0013859531310530615</v>
      </c>
      <c r="J7" s="105">
        <v>0.0003946702341763624</v>
      </c>
      <c r="K7" s="105">
        <v>0.0002700850600295028</v>
      </c>
      <c r="L7" s="105">
        <v>0.0002664503966692364</v>
      </c>
      <c r="M7" s="105">
        <v>0.00010023982999619619</v>
      </c>
      <c r="N7" s="105">
        <v>0.000316107226353065</v>
      </c>
      <c r="O7" s="105">
        <v>0.00027091924066089925</v>
      </c>
      <c r="P7" s="105">
        <v>0.00027579037366854585</v>
      </c>
      <c r="Q7" s="105">
        <v>0.0018520061990135548</v>
      </c>
      <c r="R7" s="105">
        <v>0.000510134394173274</v>
      </c>
      <c r="S7" s="372">
        <v>1.0515569458951393</v>
      </c>
      <c r="T7" s="106">
        <v>0.8133573715925159</v>
      </c>
      <c r="U7" s="105">
        <v>0.000560777598412941</v>
      </c>
      <c r="V7" s="105">
        <v>5.420390102808101E-05</v>
      </c>
      <c r="W7" s="105">
        <v>0.00010526019722303951</v>
      </c>
      <c r="X7" s="105">
        <v>9.085231798782646E-05</v>
      </c>
      <c r="Y7" s="105">
        <v>0.0003059928159523372</v>
      </c>
      <c r="Z7" s="105">
        <v>0.00016965479219103422</v>
      </c>
      <c r="AA7" s="105">
        <v>5.3221220359234634E-05</v>
      </c>
      <c r="AB7" s="105">
        <v>3.274762024616119E-05</v>
      </c>
      <c r="AC7" s="105">
        <v>3.44206271904884E-05</v>
      </c>
      <c r="AD7" s="105">
        <v>1.3712998579667545E-05</v>
      </c>
      <c r="AE7" s="105">
        <v>5.1582124814950864E-05</v>
      </c>
      <c r="AF7" s="105">
        <v>3.645669202290398E-05</v>
      </c>
      <c r="AG7" s="105">
        <v>5.1951892217080786E-05</v>
      </c>
      <c r="AH7" s="105">
        <v>9.889083467558087E-05</v>
      </c>
      <c r="AI7" s="105">
        <v>7.757471563724128E-05</v>
      </c>
      <c r="AJ7" s="372">
        <v>0.0017373003485385689</v>
      </c>
      <c r="AK7" s="107">
        <v>0.1340370955603473</v>
      </c>
      <c r="AL7" s="358">
        <v>1.0532942462436778</v>
      </c>
      <c r="AM7" s="107">
        <v>0.8066145631395569</v>
      </c>
    </row>
    <row r="8" spans="1:39" ht="11.25">
      <c r="A8" s="50" t="s">
        <v>48</v>
      </c>
      <c r="B8" s="15" t="s">
        <v>5</v>
      </c>
      <c r="C8" s="16" t="s">
        <v>19</v>
      </c>
      <c r="D8" s="105">
        <v>0.00011976165878243726</v>
      </c>
      <c r="E8" s="105">
        <v>1.0472767708183248</v>
      </c>
      <c r="F8" s="105">
        <v>0.00041116827204538075</v>
      </c>
      <c r="G8" s="105">
        <v>6.610255195156334E-05</v>
      </c>
      <c r="H8" s="105">
        <v>0.000515155728118211</v>
      </c>
      <c r="I8" s="105">
        <v>0.00011944405937102678</v>
      </c>
      <c r="J8" s="105">
        <v>2.7209183562692773E-05</v>
      </c>
      <c r="K8" s="105">
        <v>1.5287885007007336E-05</v>
      </c>
      <c r="L8" s="105">
        <v>1.746939663341783E-05</v>
      </c>
      <c r="M8" s="105">
        <v>7.475176030391688E-06</v>
      </c>
      <c r="N8" s="105">
        <v>2.0414566084792694E-05</v>
      </c>
      <c r="O8" s="105">
        <v>1.7880648967920176E-05</v>
      </c>
      <c r="P8" s="105">
        <v>1.8956296642513206E-05</v>
      </c>
      <c r="Q8" s="105">
        <v>0.00012073901851146178</v>
      </c>
      <c r="R8" s="105">
        <v>3.359477195774553E-05</v>
      </c>
      <c r="S8" s="372">
        <v>1.0487874300319913</v>
      </c>
      <c r="T8" s="106">
        <v>0.8112152088196607</v>
      </c>
      <c r="U8" s="105">
        <v>7.276116898155294E-06</v>
      </c>
      <c r="V8" s="105">
        <v>0.0001740550762772541</v>
      </c>
      <c r="W8" s="105">
        <v>6.980151273498224E-06</v>
      </c>
      <c r="X8" s="105">
        <v>6.046368417245383E-06</v>
      </c>
      <c r="Y8" s="105">
        <v>1.6185261222982483E-05</v>
      </c>
      <c r="Z8" s="105">
        <v>9.856249722870333E-06</v>
      </c>
      <c r="AA8" s="105">
        <v>3.0398804756798963E-06</v>
      </c>
      <c r="AB8" s="105">
        <v>1.8244619706028414E-06</v>
      </c>
      <c r="AC8" s="105">
        <v>1.9116549984480346E-06</v>
      </c>
      <c r="AD8" s="105">
        <v>7.747858045572223E-07</v>
      </c>
      <c r="AE8" s="105">
        <v>2.9016497908538074E-06</v>
      </c>
      <c r="AF8" s="105">
        <v>2.004428057927815E-06</v>
      </c>
      <c r="AG8" s="105">
        <v>2.9738352760792195E-06</v>
      </c>
      <c r="AH8" s="105">
        <v>5.071383275162865E-06</v>
      </c>
      <c r="AI8" s="105">
        <v>4.4729916779165764E-06</v>
      </c>
      <c r="AJ8" s="372">
        <v>0.00024537429513923404</v>
      </c>
      <c r="AK8" s="107">
        <v>0.018931244602176635</v>
      </c>
      <c r="AL8" s="358">
        <v>1.0490328043271304</v>
      </c>
      <c r="AM8" s="107">
        <v>0.8033511435185736</v>
      </c>
    </row>
    <row r="9" spans="1:39" ht="11.25">
      <c r="A9" s="50" t="s">
        <v>50</v>
      </c>
      <c r="B9" s="15" t="s">
        <v>6</v>
      </c>
      <c r="C9" s="16" t="s">
        <v>20</v>
      </c>
      <c r="D9" s="105">
        <v>0.00012715103655610408</v>
      </c>
      <c r="E9" s="105">
        <v>4.1984911531381466E-05</v>
      </c>
      <c r="F9" s="105">
        <v>1.0316053724162342</v>
      </c>
      <c r="G9" s="105">
        <v>0.00020633331166034679</v>
      </c>
      <c r="H9" s="105">
        <v>0.001504871244331963</v>
      </c>
      <c r="I9" s="105">
        <v>0.0002065253888770797</v>
      </c>
      <c r="J9" s="105">
        <v>0.00013902298015864398</v>
      </c>
      <c r="K9" s="105">
        <v>9.563856083983326E-05</v>
      </c>
      <c r="L9" s="105">
        <v>0.00012864268325164698</v>
      </c>
      <c r="M9" s="105">
        <v>3.582656883579969E-05</v>
      </c>
      <c r="N9" s="105">
        <v>0.0001126526883743357</v>
      </c>
      <c r="O9" s="105">
        <v>0.00014081581428473952</v>
      </c>
      <c r="P9" s="105">
        <v>0.00010109339110428689</v>
      </c>
      <c r="Q9" s="105">
        <v>0.0012116720474778684</v>
      </c>
      <c r="R9" s="105">
        <v>0.0001782946308096438</v>
      </c>
      <c r="S9" s="372">
        <v>1.035835897674328</v>
      </c>
      <c r="T9" s="106">
        <v>0.8011974685939451</v>
      </c>
      <c r="U9" s="105">
        <v>3.131911356364097E-05</v>
      </c>
      <c r="V9" s="105">
        <v>1.1851968083240737E-05</v>
      </c>
      <c r="W9" s="105">
        <v>0.0004650920699650198</v>
      </c>
      <c r="X9" s="105">
        <v>2.707975108920818E-05</v>
      </c>
      <c r="Y9" s="105">
        <v>9.969842470554506E-05</v>
      </c>
      <c r="Z9" s="105">
        <v>4.4096927679749194E-05</v>
      </c>
      <c r="AA9" s="105">
        <v>1.5988748965344764E-05</v>
      </c>
      <c r="AB9" s="105">
        <v>1.0090265926431933E-05</v>
      </c>
      <c r="AC9" s="105">
        <v>1.1221230296627048E-05</v>
      </c>
      <c r="AD9" s="105">
        <v>4.080978366038794E-06</v>
      </c>
      <c r="AE9" s="105">
        <v>1.5690394451424144E-05</v>
      </c>
      <c r="AF9" s="105">
        <v>1.2571948718326998E-05</v>
      </c>
      <c r="AG9" s="105">
        <v>1.5299389045564824E-05</v>
      </c>
      <c r="AH9" s="105">
        <v>3.776857410176658E-05</v>
      </c>
      <c r="AI9" s="105">
        <v>2.2839893221003312E-05</v>
      </c>
      <c r="AJ9" s="372">
        <v>0.0008246896781789325</v>
      </c>
      <c r="AK9" s="107">
        <v>0.0636268848358247</v>
      </c>
      <c r="AL9" s="358">
        <v>1.036660587352507</v>
      </c>
      <c r="AM9" s="107">
        <v>0.7938764782712853</v>
      </c>
    </row>
    <row r="10" spans="1:39" ht="11.25">
      <c r="A10" s="50" t="s">
        <v>52</v>
      </c>
      <c r="B10" s="15" t="s">
        <v>7</v>
      </c>
      <c r="C10" s="16" t="s">
        <v>21</v>
      </c>
      <c r="D10" s="105">
        <v>0.00027061096091749316</v>
      </c>
      <c r="E10" s="105">
        <v>0.00011399897151799911</v>
      </c>
      <c r="F10" s="105">
        <v>0.00020605294908895432</v>
      </c>
      <c r="G10" s="105">
        <v>1.0005543403441242</v>
      </c>
      <c r="H10" s="105">
        <v>0.0023475307736194146</v>
      </c>
      <c r="I10" s="105">
        <v>0.0015740328637920877</v>
      </c>
      <c r="J10" s="105">
        <v>0.0127352202922634</v>
      </c>
      <c r="K10" s="105">
        <v>0.0002647847004357932</v>
      </c>
      <c r="L10" s="105">
        <v>0.0001656001876925185</v>
      </c>
      <c r="M10" s="105">
        <v>0.00010921170546891799</v>
      </c>
      <c r="N10" s="105">
        <v>0.00039561738500367685</v>
      </c>
      <c r="O10" s="105">
        <v>0.000282031338121926</v>
      </c>
      <c r="P10" s="105">
        <v>0.0004587200938659678</v>
      </c>
      <c r="Q10" s="105">
        <v>0.00046780853366939254</v>
      </c>
      <c r="R10" s="105">
        <v>0.0005161382035423374</v>
      </c>
      <c r="S10" s="372">
        <v>1.0204616993031241</v>
      </c>
      <c r="T10" s="106">
        <v>0.789305846721865</v>
      </c>
      <c r="U10" s="105">
        <v>5.9163425312549206E-05</v>
      </c>
      <c r="V10" s="105">
        <v>2.437093987711774E-05</v>
      </c>
      <c r="W10" s="105">
        <v>5.528327423079095E-05</v>
      </c>
      <c r="X10" s="105">
        <v>6.559673145603735E-05</v>
      </c>
      <c r="Y10" s="105">
        <v>0.0001965195055607604</v>
      </c>
      <c r="Z10" s="105">
        <v>0.00011010511707741808</v>
      </c>
      <c r="AA10" s="105">
        <v>0.0002960112150509144</v>
      </c>
      <c r="AB10" s="105">
        <v>2.08768654546131E-05</v>
      </c>
      <c r="AC10" s="105">
        <v>1.9396282594032537E-05</v>
      </c>
      <c r="AD10" s="105">
        <v>9.074547445953493E-06</v>
      </c>
      <c r="AE10" s="105">
        <v>3.5088320509708204E-05</v>
      </c>
      <c r="AF10" s="105">
        <v>2.3137769738706045E-05</v>
      </c>
      <c r="AG10" s="105">
        <v>3.48052300624082E-05</v>
      </c>
      <c r="AH10" s="105">
        <v>4.765219714876845E-05</v>
      </c>
      <c r="AI10" s="105">
        <v>4.567994969700258E-05</v>
      </c>
      <c r="AJ10" s="372">
        <v>0.0010427613712167807</v>
      </c>
      <c r="AK10" s="107">
        <v>0.08045166495131194</v>
      </c>
      <c r="AL10" s="358">
        <v>1.0215044606743409</v>
      </c>
      <c r="AM10" s="107">
        <v>0.7822698901379171</v>
      </c>
    </row>
    <row r="11" spans="1:39" ht="11.25">
      <c r="A11" s="50"/>
      <c r="B11" s="15" t="s">
        <v>8</v>
      </c>
      <c r="C11" s="16" t="s">
        <v>22</v>
      </c>
      <c r="D11" s="105">
        <v>0.06809294648265636</v>
      </c>
      <c r="E11" s="105">
        <v>0.0164492205352146</v>
      </c>
      <c r="F11" s="105">
        <v>0.06265652348254912</v>
      </c>
      <c r="G11" s="105">
        <v>0.05547865652214845</v>
      </c>
      <c r="H11" s="105">
        <v>1.1309570156609</v>
      </c>
      <c r="I11" s="105">
        <v>0.09411281889628006</v>
      </c>
      <c r="J11" s="105">
        <v>0.03595938498574831</v>
      </c>
      <c r="K11" s="105">
        <v>0.01938330958580649</v>
      </c>
      <c r="L11" s="105">
        <v>0.017890405363906736</v>
      </c>
      <c r="M11" s="105">
        <v>0.0060939408902660865</v>
      </c>
      <c r="N11" s="105">
        <v>0.029348661118176012</v>
      </c>
      <c r="O11" s="105">
        <v>0.014993180880988569</v>
      </c>
      <c r="P11" s="105">
        <v>0.024860978932598827</v>
      </c>
      <c r="Q11" s="105">
        <v>0.045361003578562376</v>
      </c>
      <c r="R11" s="105">
        <v>0.05234740370024915</v>
      </c>
      <c r="S11" s="372">
        <v>1.673985450616051</v>
      </c>
      <c r="T11" s="106">
        <v>1.2947928417116437</v>
      </c>
      <c r="U11" s="105">
        <v>0.013420233034876447</v>
      </c>
      <c r="V11" s="105">
        <v>0.004588086471285656</v>
      </c>
      <c r="W11" s="105">
        <v>0.011494054243096626</v>
      </c>
      <c r="X11" s="105">
        <v>0.009543761870860394</v>
      </c>
      <c r="Y11" s="105">
        <v>0.02586391823173981</v>
      </c>
      <c r="Z11" s="105">
        <v>0.01845799247528215</v>
      </c>
      <c r="AA11" s="105">
        <v>0.005551749748571914</v>
      </c>
      <c r="AB11" s="105">
        <v>0.0033180070758243745</v>
      </c>
      <c r="AC11" s="105">
        <v>0.0034691610928392273</v>
      </c>
      <c r="AD11" s="105">
        <v>0.0014232465664173832</v>
      </c>
      <c r="AE11" s="105">
        <v>0.0052395686267988975</v>
      </c>
      <c r="AF11" s="105">
        <v>0.0035466664047452113</v>
      </c>
      <c r="AG11" s="105">
        <v>0.005501597207024631</v>
      </c>
      <c r="AH11" s="105">
        <v>0.009146330183594323</v>
      </c>
      <c r="AI11" s="105">
        <v>0.008330930754887535</v>
      </c>
      <c r="AJ11" s="372">
        <v>0.12889530398784457</v>
      </c>
      <c r="AK11" s="107">
        <v>9.944597197848996</v>
      </c>
      <c r="AL11" s="358">
        <v>1.8028807546038956</v>
      </c>
      <c r="AM11" s="107">
        <v>1.3806492131270054</v>
      </c>
    </row>
    <row r="12" spans="1:39" ht="11.25">
      <c r="A12" s="50"/>
      <c r="B12" s="15" t="s">
        <v>9</v>
      </c>
      <c r="C12" s="16" t="s">
        <v>23</v>
      </c>
      <c r="D12" s="105">
        <v>0.006259166084927351</v>
      </c>
      <c r="E12" s="105">
        <v>0.0018799300675191588</v>
      </c>
      <c r="F12" s="105">
        <v>0.0020001261390764267</v>
      </c>
      <c r="G12" s="105">
        <v>0.007612642832627674</v>
      </c>
      <c r="H12" s="105">
        <v>0.006343199151193463</v>
      </c>
      <c r="I12" s="105">
        <v>1.0039040504802408</v>
      </c>
      <c r="J12" s="105">
        <v>0.03950360113906857</v>
      </c>
      <c r="K12" s="105">
        <v>0.007411391250406455</v>
      </c>
      <c r="L12" s="105">
        <v>0.00541569260557156</v>
      </c>
      <c r="M12" s="105">
        <v>0.0335951520833792</v>
      </c>
      <c r="N12" s="105">
        <v>0.01419464324695969</v>
      </c>
      <c r="O12" s="105">
        <v>0.01012731279611441</v>
      </c>
      <c r="P12" s="105">
        <v>0.015010984139601865</v>
      </c>
      <c r="Q12" s="105">
        <v>0.007997405935374513</v>
      </c>
      <c r="R12" s="105">
        <v>0.0062153410578326155</v>
      </c>
      <c r="S12" s="372">
        <v>1.1674706390098937</v>
      </c>
      <c r="T12" s="106">
        <v>0.9030141962955687</v>
      </c>
      <c r="U12" s="105">
        <v>9.99338105987052E-05</v>
      </c>
      <c r="V12" s="105">
        <v>4.0972960538807415E-05</v>
      </c>
      <c r="W12" s="105">
        <v>8.495335769148579E-05</v>
      </c>
      <c r="X12" s="105">
        <v>8.284199754758409E-05</v>
      </c>
      <c r="Y12" s="105">
        <v>0.00017475711516591722</v>
      </c>
      <c r="Z12" s="105">
        <v>0.0001323236667551499</v>
      </c>
      <c r="AA12" s="105">
        <v>5.284686782679772E-05</v>
      </c>
      <c r="AB12" s="105">
        <v>3.66436989542515E-05</v>
      </c>
      <c r="AC12" s="105">
        <v>3.430747892423159E-05</v>
      </c>
      <c r="AD12" s="105">
        <v>1.2292625759120941E-05</v>
      </c>
      <c r="AE12" s="105">
        <v>6.76395886903397E-05</v>
      </c>
      <c r="AF12" s="105">
        <v>4.806213065196091E-05</v>
      </c>
      <c r="AG12" s="105">
        <v>4.662329197747408E-05</v>
      </c>
      <c r="AH12" s="105">
        <v>7.165876897580984E-05</v>
      </c>
      <c r="AI12" s="105">
        <v>7.235466580028652E-05</v>
      </c>
      <c r="AJ12" s="372">
        <v>0.0010582120258579224</v>
      </c>
      <c r="AK12" s="107">
        <v>0.08164372185405</v>
      </c>
      <c r="AL12" s="358">
        <v>1.1685288510357517</v>
      </c>
      <c r="AM12" s="107">
        <v>0.894861423629303</v>
      </c>
    </row>
    <row r="13" spans="1:39" ht="11.25">
      <c r="A13" s="50"/>
      <c r="B13" s="15" t="s">
        <v>10</v>
      </c>
      <c r="C13" s="16" t="s">
        <v>24</v>
      </c>
      <c r="D13" s="105">
        <v>0.009954103466563611</v>
      </c>
      <c r="E13" s="105">
        <v>0.004668096473756945</v>
      </c>
      <c r="F13" s="105">
        <v>0.0059046535895486045</v>
      </c>
      <c r="G13" s="105">
        <v>0.030835350304408017</v>
      </c>
      <c r="H13" s="105">
        <v>0.026392898168406672</v>
      </c>
      <c r="I13" s="105">
        <v>0.011970479964758259</v>
      </c>
      <c r="J13" s="105">
        <v>1.063652151180573</v>
      </c>
      <c r="K13" s="105">
        <v>0.017987481355678344</v>
      </c>
      <c r="L13" s="105">
        <v>0.010073737630904692</v>
      </c>
      <c r="M13" s="105">
        <v>0.004593305217858518</v>
      </c>
      <c r="N13" s="105">
        <v>0.026360556908399557</v>
      </c>
      <c r="O13" s="105">
        <v>0.019867489134380186</v>
      </c>
      <c r="P13" s="105">
        <v>0.032326372521645774</v>
      </c>
      <c r="Q13" s="105">
        <v>0.030178811662924687</v>
      </c>
      <c r="R13" s="105">
        <v>0.032852143992797844</v>
      </c>
      <c r="S13" s="372">
        <v>1.327617631572605</v>
      </c>
      <c r="T13" s="106">
        <v>1.0268845558112598</v>
      </c>
      <c r="U13" s="105">
        <v>0.0004001251868965684</v>
      </c>
      <c r="V13" s="105">
        <v>0.00016296984599103399</v>
      </c>
      <c r="W13" s="105">
        <v>0.00034403434643350575</v>
      </c>
      <c r="X13" s="105">
        <v>0.000376022781955571</v>
      </c>
      <c r="Y13" s="105">
        <v>0.0007452466088874222</v>
      </c>
      <c r="Z13" s="105">
        <v>0.0005342086979188307</v>
      </c>
      <c r="AA13" s="105">
        <v>0.00028519696087240897</v>
      </c>
      <c r="AB13" s="105">
        <v>0.00014953001565188968</v>
      </c>
      <c r="AC13" s="105">
        <v>0.00013649525146459268</v>
      </c>
      <c r="AD13" s="105">
        <v>5.4742670141102175E-05</v>
      </c>
      <c r="AE13" s="105">
        <v>0.00025424281185432775</v>
      </c>
      <c r="AF13" s="105">
        <v>0.00018562668611124704</v>
      </c>
      <c r="AG13" s="105">
        <v>0.00020469858884014508</v>
      </c>
      <c r="AH13" s="105">
        <v>0.0003134222704954065</v>
      </c>
      <c r="AI13" s="105">
        <v>0.0002879766440263632</v>
      </c>
      <c r="AJ13" s="372">
        <v>0.004434539367540416</v>
      </c>
      <c r="AK13" s="107">
        <v>0.34213587620191566</v>
      </c>
      <c r="AL13" s="358">
        <v>1.3320521709401454</v>
      </c>
      <c r="AM13" s="107">
        <v>1.0200878660201196</v>
      </c>
    </row>
    <row r="14" spans="1:39" ht="11.25">
      <c r="A14" s="50"/>
      <c r="B14" s="15" t="s">
        <v>11</v>
      </c>
      <c r="C14" s="16" t="s">
        <v>25</v>
      </c>
      <c r="D14" s="105">
        <v>0.023809167686095176</v>
      </c>
      <c r="E14" s="105">
        <v>0.008105581502827534</v>
      </c>
      <c r="F14" s="105">
        <v>0.024844971246465324</v>
      </c>
      <c r="G14" s="105">
        <v>0.022636057479894982</v>
      </c>
      <c r="H14" s="105">
        <v>0.026625428653340052</v>
      </c>
      <c r="I14" s="105">
        <v>0.030371908139203013</v>
      </c>
      <c r="J14" s="105">
        <v>0.012448096870270531</v>
      </c>
      <c r="K14" s="105">
        <v>1.0084846732323518</v>
      </c>
      <c r="L14" s="105">
        <v>0.004830170045369453</v>
      </c>
      <c r="M14" s="105">
        <v>0.002118815169227438</v>
      </c>
      <c r="N14" s="105">
        <v>0.008796663863237566</v>
      </c>
      <c r="O14" s="105">
        <v>0.004923359025182372</v>
      </c>
      <c r="P14" s="105">
        <v>0.007393576724929537</v>
      </c>
      <c r="Q14" s="105">
        <v>0.01971551277250029</v>
      </c>
      <c r="R14" s="105">
        <v>0.010849843581939972</v>
      </c>
      <c r="S14" s="372">
        <v>1.2159538259928353</v>
      </c>
      <c r="T14" s="106">
        <v>0.9405149305019369</v>
      </c>
      <c r="U14" s="105">
        <v>0.0014391113369714176</v>
      </c>
      <c r="V14" s="105">
        <v>0.0006416100676480294</v>
      </c>
      <c r="W14" s="105">
        <v>0.0013913309028441502</v>
      </c>
      <c r="X14" s="105">
        <v>0.0012263406460671397</v>
      </c>
      <c r="Y14" s="105">
        <v>0.0019630402466936127</v>
      </c>
      <c r="Z14" s="105">
        <v>0.0018333389676210344</v>
      </c>
      <c r="AA14" s="105">
        <v>0.0006476177536726385</v>
      </c>
      <c r="AB14" s="105">
        <v>0.0005069842965108162</v>
      </c>
      <c r="AC14" s="105">
        <v>0.00036570620459125874</v>
      </c>
      <c r="AD14" s="105">
        <v>0.00015751425084933822</v>
      </c>
      <c r="AE14" s="105">
        <v>0.0006142480946307092</v>
      </c>
      <c r="AF14" s="105">
        <v>0.0004120947651215499</v>
      </c>
      <c r="AG14" s="105">
        <v>0.0005467418288429346</v>
      </c>
      <c r="AH14" s="105">
        <v>0.0010522509818283972</v>
      </c>
      <c r="AI14" s="105">
        <v>0.000889573391034345</v>
      </c>
      <c r="AJ14" s="372">
        <v>0.013687503734927373</v>
      </c>
      <c r="AK14" s="107">
        <v>1.0560253715739936</v>
      </c>
      <c r="AL14" s="358">
        <v>1.2296413297277626</v>
      </c>
      <c r="AM14" s="107">
        <v>0.9416614659520708</v>
      </c>
    </row>
    <row r="15" spans="1:39" ht="11.25">
      <c r="A15" s="50"/>
      <c r="B15" s="15" t="s">
        <v>12</v>
      </c>
      <c r="C15" s="16" t="s">
        <v>26</v>
      </c>
      <c r="D15" s="105">
        <v>0.05205777718162532</v>
      </c>
      <c r="E15" s="105">
        <v>0.01374183878811761</v>
      </c>
      <c r="F15" s="105">
        <v>0.030840771843602028</v>
      </c>
      <c r="G15" s="105">
        <v>0.08931146533463853</v>
      </c>
      <c r="H15" s="105">
        <v>0.02460529250605954</v>
      </c>
      <c r="I15" s="105">
        <v>0.020874882292954977</v>
      </c>
      <c r="J15" s="105">
        <v>0.0385853023125785</v>
      </c>
      <c r="K15" s="105">
        <v>0.0571096023489006</v>
      </c>
      <c r="L15" s="105">
        <v>1.0816566387028717</v>
      </c>
      <c r="M15" s="105">
        <v>0.054708728712549344</v>
      </c>
      <c r="N15" s="105">
        <v>0.07253330026453468</v>
      </c>
      <c r="O15" s="105">
        <v>0.03407391269180081</v>
      </c>
      <c r="P15" s="105">
        <v>0.009059265348041932</v>
      </c>
      <c r="Q15" s="105">
        <v>0.030347712228411903</v>
      </c>
      <c r="R15" s="105">
        <v>0.2275076105452572</v>
      </c>
      <c r="S15" s="372">
        <v>1.8370141011019447</v>
      </c>
      <c r="T15" s="106">
        <v>1.420892103545348</v>
      </c>
      <c r="U15" s="105">
        <v>0.0004734432097483369</v>
      </c>
      <c r="V15" s="105">
        <v>0.00019781935187167452</v>
      </c>
      <c r="W15" s="105">
        <v>0.00040043819200303264</v>
      </c>
      <c r="X15" s="105">
        <v>0.00041090612092210875</v>
      </c>
      <c r="Y15" s="105">
        <v>0.0007612295008388881</v>
      </c>
      <c r="Z15" s="105">
        <v>0.0005894445134632392</v>
      </c>
      <c r="AA15" s="105">
        <v>0.00025742199534887155</v>
      </c>
      <c r="AB15" s="105">
        <v>0.00018712518266457274</v>
      </c>
      <c r="AC15" s="105">
        <v>0.00017920053635871652</v>
      </c>
      <c r="AD15" s="105">
        <v>7.227190194784349E-05</v>
      </c>
      <c r="AE15" s="105">
        <v>0.0003346022170077028</v>
      </c>
      <c r="AF15" s="105">
        <v>0.00021548160122904025</v>
      </c>
      <c r="AG15" s="105">
        <v>0.00020470432511726224</v>
      </c>
      <c r="AH15" s="105">
        <v>0.00032361751986601585</v>
      </c>
      <c r="AI15" s="105">
        <v>0.00036723821909822186</v>
      </c>
      <c r="AJ15" s="372">
        <v>0.004974944387485527</v>
      </c>
      <c r="AK15" s="107">
        <v>0.3838294839655972</v>
      </c>
      <c r="AL15" s="358">
        <v>1.8419890454894303</v>
      </c>
      <c r="AM15" s="107">
        <v>1.410598410210602</v>
      </c>
    </row>
    <row r="16" spans="1:39" ht="11.25">
      <c r="A16" s="50"/>
      <c r="B16" s="15" t="s">
        <v>13</v>
      </c>
      <c r="C16" s="16" t="s">
        <v>27</v>
      </c>
      <c r="D16" s="105">
        <v>0.0037286001021620855</v>
      </c>
      <c r="E16" s="105">
        <v>0.002741723386535734</v>
      </c>
      <c r="F16" s="105">
        <v>0.002952389720350849</v>
      </c>
      <c r="G16" s="105">
        <v>0.012396143140881662</v>
      </c>
      <c r="H16" s="105">
        <v>0.0078065102020806205</v>
      </c>
      <c r="I16" s="105">
        <v>0.007593899513653219</v>
      </c>
      <c r="J16" s="105">
        <v>0.014857205084586976</v>
      </c>
      <c r="K16" s="105">
        <v>0.036433595422759465</v>
      </c>
      <c r="L16" s="105">
        <v>0.02429460907599206</v>
      </c>
      <c r="M16" s="105">
        <v>1.0104645496236697</v>
      </c>
      <c r="N16" s="105">
        <v>0.031144023475600167</v>
      </c>
      <c r="O16" s="105">
        <v>0.02290084879068674</v>
      </c>
      <c r="P16" s="105">
        <v>0.0036205409532374428</v>
      </c>
      <c r="Q16" s="105">
        <v>0.01747571583565623</v>
      </c>
      <c r="R16" s="105">
        <v>0.027721831541422208</v>
      </c>
      <c r="S16" s="372">
        <v>1.2261321858692753</v>
      </c>
      <c r="T16" s="106">
        <v>0.9483876796369605</v>
      </c>
      <c r="U16" s="105">
        <v>0.00016861797871027157</v>
      </c>
      <c r="V16" s="105">
        <v>7.748605828611154E-05</v>
      </c>
      <c r="W16" s="105">
        <v>0.00014943201568588623</v>
      </c>
      <c r="X16" s="105">
        <v>0.00016015042623501407</v>
      </c>
      <c r="Y16" s="105">
        <v>0.0002734704386713234</v>
      </c>
      <c r="Z16" s="105">
        <v>0.00022494245778756206</v>
      </c>
      <c r="AA16" s="105">
        <v>9.887067964587074E-05</v>
      </c>
      <c r="AB16" s="105">
        <v>9.508480966005302E-05</v>
      </c>
      <c r="AC16" s="105">
        <v>7.768996573295191E-05</v>
      </c>
      <c r="AD16" s="105">
        <v>2.7864220963777487E-05</v>
      </c>
      <c r="AE16" s="105">
        <v>0.0001450208190735511</v>
      </c>
      <c r="AF16" s="105">
        <v>0.0001095194069149534</v>
      </c>
      <c r="AG16" s="105">
        <v>8.213026304775071E-05</v>
      </c>
      <c r="AH16" s="105">
        <v>0.00013460910082962384</v>
      </c>
      <c r="AI16" s="105">
        <v>0.0001422292577088584</v>
      </c>
      <c r="AJ16" s="372">
        <v>0.001967117898953559</v>
      </c>
      <c r="AK16" s="107">
        <v>0.1517680981427917</v>
      </c>
      <c r="AL16" s="358">
        <v>1.2280993037682288</v>
      </c>
      <c r="AM16" s="107">
        <v>0.9404805797940623</v>
      </c>
    </row>
    <row r="17" spans="1:39" ht="11.25">
      <c r="A17" s="50"/>
      <c r="B17" s="15" t="s">
        <v>14</v>
      </c>
      <c r="C17" s="16" t="s">
        <v>28</v>
      </c>
      <c r="D17" s="105">
        <v>0.020700059847390366</v>
      </c>
      <c r="E17" s="105">
        <v>0.014777413591907547</v>
      </c>
      <c r="F17" s="105">
        <v>0.0122698092638319</v>
      </c>
      <c r="G17" s="105">
        <v>0.02593057526816671</v>
      </c>
      <c r="H17" s="105">
        <v>0.020778084450299376</v>
      </c>
      <c r="I17" s="105">
        <v>0.0226348067377967</v>
      </c>
      <c r="J17" s="105">
        <v>0.020614910054213866</v>
      </c>
      <c r="K17" s="105">
        <v>0.015725739153144406</v>
      </c>
      <c r="L17" s="105">
        <v>0.013181306661823712</v>
      </c>
      <c r="M17" s="105">
        <v>0.0022528118964601153</v>
      </c>
      <c r="N17" s="105">
        <v>1.0704663450380207</v>
      </c>
      <c r="O17" s="105">
        <v>0.014055857107722306</v>
      </c>
      <c r="P17" s="105">
        <v>0.014886008482986164</v>
      </c>
      <c r="Q17" s="105">
        <v>0.011200804364446952</v>
      </c>
      <c r="R17" s="105">
        <v>0.028153870072129324</v>
      </c>
      <c r="S17" s="372">
        <v>1.3076284019903404</v>
      </c>
      <c r="T17" s="106">
        <v>1.011423303525631</v>
      </c>
      <c r="U17" s="105">
        <v>0.001032275403569533</v>
      </c>
      <c r="V17" s="105">
        <v>0.0007448969234564795</v>
      </c>
      <c r="W17" s="105">
        <v>0.0008221693301414031</v>
      </c>
      <c r="X17" s="105">
        <v>0.0011267485198142085</v>
      </c>
      <c r="Y17" s="105">
        <v>0.0013531906786453554</v>
      </c>
      <c r="Z17" s="105">
        <v>0.0012595194212019663</v>
      </c>
      <c r="AA17" s="105">
        <v>0.0007156928055188256</v>
      </c>
      <c r="AB17" s="105">
        <v>0.0006614446958829167</v>
      </c>
      <c r="AC17" s="105">
        <v>0.0005211339213527672</v>
      </c>
      <c r="AD17" s="105">
        <v>0.00012667655053392004</v>
      </c>
      <c r="AE17" s="105">
        <v>0.0022425507538574884</v>
      </c>
      <c r="AF17" s="105">
        <v>0.0006240994105855585</v>
      </c>
      <c r="AG17" s="105">
        <v>0.0006672949100783157</v>
      </c>
      <c r="AH17" s="105">
        <v>0.0006380863151167538</v>
      </c>
      <c r="AI17" s="105">
        <v>0.0010040789002028017</v>
      </c>
      <c r="AJ17" s="372">
        <v>0.013539858539958292</v>
      </c>
      <c r="AK17" s="107">
        <v>1.0446341730839084</v>
      </c>
      <c r="AL17" s="358">
        <v>1.3211682605302986</v>
      </c>
      <c r="AM17" s="107">
        <v>1.0117529485250347</v>
      </c>
    </row>
    <row r="18" spans="1:39" ht="11.25">
      <c r="A18" s="50"/>
      <c r="B18" s="15" t="s">
        <v>15</v>
      </c>
      <c r="C18" s="16" t="s">
        <v>29</v>
      </c>
      <c r="D18" s="105">
        <v>0.002876171077891772</v>
      </c>
      <c r="E18" s="105">
        <v>0.0018244009594967862</v>
      </c>
      <c r="F18" s="105">
        <v>0.0050304947713770845</v>
      </c>
      <c r="G18" s="105">
        <v>0.008097191036768195</v>
      </c>
      <c r="H18" s="105">
        <v>0.006633680050327958</v>
      </c>
      <c r="I18" s="105">
        <v>0.013066320377297774</v>
      </c>
      <c r="J18" s="105">
        <v>0.008859597040299733</v>
      </c>
      <c r="K18" s="105">
        <v>0.02580965573943408</v>
      </c>
      <c r="L18" s="105">
        <v>0.02407512156831542</v>
      </c>
      <c r="M18" s="105">
        <v>0.0035785649206327135</v>
      </c>
      <c r="N18" s="105">
        <v>0.012537563595146744</v>
      </c>
      <c r="O18" s="105">
        <v>1.087910225306307</v>
      </c>
      <c r="P18" s="105">
        <v>0.014621128426978955</v>
      </c>
      <c r="Q18" s="105">
        <v>0.015481438268450705</v>
      </c>
      <c r="R18" s="105">
        <v>0.03826804965691244</v>
      </c>
      <c r="S18" s="372">
        <v>1.2686696027956375</v>
      </c>
      <c r="T18" s="106">
        <v>0.9812894846800617</v>
      </c>
      <c r="U18" s="105">
        <v>0.00019131192337387397</v>
      </c>
      <c r="V18" s="105">
        <v>9.508131447147175E-05</v>
      </c>
      <c r="W18" s="105">
        <v>0.00021021242379611673</v>
      </c>
      <c r="X18" s="105">
        <v>0.00026935676187368084</v>
      </c>
      <c r="Y18" s="105">
        <v>0.0003305587588085758</v>
      </c>
      <c r="Z18" s="105">
        <v>0.00035733051274342595</v>
      </c>
      <c r="AA18" s="105">
        <v>0.00017943971025595915</v>
      </c>
      <c r="AB18" s="105">
        <v>0.0003334485630565699</v>
      </c>
      <c r="AC18" s="105">
        <v>0.00030521510460162945</v>
      </c>
      <c r="AD18" s="105">
        <v>6.114482369105224E-05</v>
      </c>
      <c r="AE18" s="105">
        <v>0.0002312084352895094</v>
      </c>
      <c r="AF18" s="105">
        <v>0.0012169498749173165</v>
      </c>
      <c r="AG18" s="105">
        <v>0.0002313462771754162</v>
      </c>
      <c r="AH18" s="105">
        <v>0.00035606993018179377</v>
      </c>
      <c r="AI18" s="105">
        <v>0.00047668458811526526</v>
      </c>
      <c r="AJ18" s="372">
        <v>0.0048453590023516575</v>
      </c>
      <c r="AK18" s="107">
        <v>0.3738316452700463</v>
      </c>
      <c r="AL18" s="358">
        <v>1.273514961797989</v>
      </c>
      <c r="AM18" s="107">
        <v>0.9752599695913702</v>
      </c>
    </row>
    <row r="19" spans="1:39" ht="11.25">
      <c r="A19" s="50"/>
      <c r="B19" s="15" t="s">
        <v>16</v>
      </c>
      <c r="C19" s="16" t="s">
        <v>30</v>
      </c>
      <c r="D19" s="105">
        <v>0.0007697073636798029</v>
      </c>
      <c r="E19" s="105">
        <v>0.00028727379816162685</v>
      </c>
      <c r="F19" s="105">
        <v>0.00047102928936181297</v>
      </c>
      <c r="G19" s="105">
        <v>0.001353395450950998</v>
      </c>
      <c r="H19" s="105">
        <v>0.0007538259892944958</v>
      </c>
      <c r="I19" s="105">
        <v>0.0004627355655776306</v>
      </c>
      <c r="J19" s="105">
        <v>0.0007554989918254744</v>
      </c>
      <c r="K19" s="105">
        <v>0.0005681775742219883</v>
      </c>
      <c r="L19" s="105">
        <v>0.0007432777947150122</v>
      </c>
      <c r="M19" s="105">
        <v>0.0004411841490692053</v>
      </c>
      <c r="N19" s="105">
        <v>0.0006311747206074391</v>
      </c>
      <c r="O19" s="105">
        <v>0.0005283989124256694</v>
      </c>
      <c r="P19" s="105">
        <v>1.0004711707839533</v>
      </c>
      <c r="Q19" s="105">
        <v>0.00041317610404298193</v>
      </c>
      <c r="R19" s="105">
        <v>0.16015059217731004</v>
      </c>
      <c r="S19" s="372">
        <v>1.1688006186651974</v>
      </c>
      <c r="T19" s="106">
        <v>0.9040429078274853</v>
      </c>
      <c r="U19" s="105">
        <v>2.6142680747213562E-05</v>
      </c>
      <c r="V19" s="105">
        <v>1.0753947593703393E-05</v>
      </c>
      <c r="W19" s="105">
        <v>1.998051913169726E-05</v>
      </c>
      <c r="X19" s="105">
        <v>3.6582129565548086E-05</v>
      </c>
      <c r="Y19" s="105">
        <v>3.5315961050226084E-05</v>
      </c>
      <c r="Z19" s="105">
        <v>2.6558817857863372E-05</v>
      </c>
      <c r="AA19" s="105">
        <v>1.7369309126161452E-05</v>
      </c>
      <c r="AB19" s="105">
        <v>1.6195895265887323E-05</v>
      </c>
      <c r="AC19" s="105">
        <v>1.6720735593113764E-05</v>
      </c>
      <c r="AD19" s="105">
        <v>9.031987774131371E-06</v>
      </c>
      <c r="AE19" s="105">
        <v>1.746259122538007E-05</v>
      </c>
      <c r="AF19" s="105">
        <v>1.4902323469274829E-05</v>
      </c>
      <c r="AG19" s="105">
        <v>8.111095276841722E-06</v>
      </c>
      <c r="AH19" s="105">
        <v>1.663973151651436E-05</v>
      </c>
      <c r="AI19" s="105">
        <v>1.4015639573486302E-05</v>
      </c>
      <c r="AJ19" s="372">
        <v>0.0002857833647670429</v>
      </c>
      <c r="AK19" s="107">
        <v>0.022048906054189576</v>
      </c>
      <c r="AL19" s="358">
        <v>1.1690864020299645</v>
      </c>
      <c r="AM19" s="107">
        <v>0.8952883971490283</v>
      </c>
    </row>
    <row r="20" spans="1:39" ht="11.25">
      <c r="A20" s="50"/>
      <c r="B20" s="15" t="s">
        <v>17</v>
      </c>
      <c r="C20" s="16" t="s">
        <v>31</v>
      </c>
      <c r="D20" s="105">
        <v>0.028870216297543563</v>
      </c>
      <c r="E20" s="105">
        <v>0.01704204761875898</v>
      </c>
      <c r="F20" s="105">
        <v>0.024259287559722068</v>
      </c>
      <c r="G20" s="105">
        <v>0.11676612217454256</v>
      </c>
      <c r="H20" s="105">
        <v>0.07659897832667975</v>
      </c>
      <c r="I20" s="105">
        <v>0.06898743073008404</v>
      </c>
      <c r="J20" s="105">
        <v>0.0808268770425602</v>
      </c>
      <c r="K20" s="105">
        <v>0.06282395391042242</v>
      </c>
      <c r="L20" s="105">
        <v>0.09492982928012693</v>
      </c>
      <c r="M20" s="105">
        <v>0.024996574435049976</v>
      </c>
      <c r="N20" s="105">
        <v>0.0631563867135503</v>
      </c>
      <c r="O20" s="105">
        <v>0.10996436427685413</v>
      </c>
      <c r="P20" s="105">
        <v>0.05605684199355722</v>
      </c>
      <c r="Q20" s="105">
        <v>1.065750282454334</v>
      </c>
      <c r="R20" s="105">
        <v>0.09575621613558673</v>
      </c>
      <c r="S20" s="372">
        <v>1.9867854089493728</v>
      </c>
      <c r="T20" s="106">
        <v>1.5367370872775985</v>
      </c>
      <c r="U20" s="105">
        <v>0.0012054989193031635</v>
      </c>
      <c r="V20" s="105">
        <v>0.0004930047499014011</v>
      </c>
      <c r="W20" s="105">
        <v>0.0010572529253932079</v>
      </c>
      <c r="X20" s="105">
        <v>0.0012267911742590595</v>
      </c>
      <c r="Y20" s="105">
        <v>0.0022170402635762866</v>
      </c>
      <c r="Z20" s="105">
        <v>0.0017299326841476524</v>
      </c>
      <c r="AA20" s="105">
        <v>0.000791799734903231</v>
      </c>
      <c r="AB20" s="105">
        <v>0.0005658954038161231</v>
      </c>
      <c r="AC20" s="105">
        <v>0.0006579280039086589</v>
      </c>
      <c r="AD20" s="105">
        <v>0.00021747061483321553</v>
      </c>
      <c r="AE20" s="105">
        <v>0.0007908395921538568</v>
      </c>
      <c r="AF20" s="105">
        <v>0.0011704004284358483</v>
      </c>
      <c r="AG20" s="105">
        <v>0.0006927822254792892</v>
      </c>
      <c r="AH20" s="105">
        <v>0.0011016484218120742</v>
      </c>
      <c r="AI20" s="105">
        <v>0.0011749015662545625</v>
      </c>
      <c r="AJ20" s="372">
        <v>0.01509318670817763</v>
      </c>
      <c r="AK20" s="107">
        <v>1.164477351780866</v>
      </c>
      <c r="AL20" s="358">
        <v>2.0018785956575504</v>
      </c>
      <c r="AM20" s="107">
        <v>1.5330421054262329</v>
      </c>
    </row>
    <row r="21" spans="1:39" ht="11.25">
      <c r="A21" s="50"/>
      <c r="B21" s="168">
        <v>15</v>
      </c>
      <c r="C21" s="16" t="s">
        <v>32</v>
      </c>
      <c r="D21" s="105">
        <v>0.004816103626521331</v>
      </c>
      <c r="E21" s="105">
        <v>0.0017974888203178458</v>
      </c>
      <c r="F21" s="105">
        <v>0.0029472575887125024</v>
      </c>
      <c r="G21" s="105">
        <v>0.008468273849273048</v>
      </c>
      <c r="H21" s="105">
        <v>0.004716732945688091</v>
      </c>
      <c r="I21" s="105">
        <v>0.0028953632778624594</v>
      </c>
      <c r="J21" s="105">
        <v>0.0047272010195780235</v>
      </c>
      <c r="K21" s="105">
        <v>0.0035551200428127253</v>
      </c>
      <c r="L21" s="105">
        <v>0.004650732280286328</v>
      </c>
      <c r="M21" s="105">
        <v>0.002760514814536497</v>
      </c>
      <c r="N21" s="105">
        <v>0.003949296842313476</v>
      </c>
      <c r="O21" s="105">
        <v>0.0033062226483282506</v>
      </c>
      <c r="P21" s="105">
        <v>0.002948142928579521</v>
      </c>
      <c r="Q21" s="105">
        <v>0.0025852668520151448</v>
      </c>
      <c r="R21" s="105">
        <v>1.0020715458499134</v>
      </c>
      <c r="S21" s="372">
        <v>1.0561952633867386</v>
      </c>
      <c r="T21" s="106">
        <v>0.8169450134585181</v>
      </c>
      <c r="U21" s="105">
        <v>0.00016357627001477055</v>
      </c>
      <c r="V21" s="105">
        <v>6.728807394780324E-05</v>
      </c>
      <c r="W21" s="105">
        <v>0.0001250192673094613</v>
      </c>
      <c r="X21" s="105">
        <v>0.00022889650688050496</v>
      </c>
      <c r="Y21" s="105">
        <v>0.00022097401702763904</v>
      </c>
      <c r="Z21" s="105">
        <v>0.0001661800640568974</v>
      </c>
      <c r="AA21" s="105">
        <v>0.00010868077482428178</v>
      </c>
      <c r="AB21" s="105">
        <v>0.00010133865622889888</v>
      </c>
      <c r="AC21" s="105">
        <v>0.00010462261260319624</v>
      </c>
      <c r="AD21" s="105">
        <v>5.651367146304961E-05</v>
      </c>
      <c r="AE21" s="105">
        <v>0.00010926444633053907</v>
      </c>
      <c r="AF21" s="105">
        <v>9.32447024552894E-05</v>
      </c>
      <c r="AG21" s="105">
        <v>5.075159368503582E-05</v>
      </c>
      <c r="AH21" s="105">
        <v>0.00010411576539673545</v>
      </c>
      <c r="AI21" s="105">
        <v>8.769666988136478E-05</v>
      </c>
      <c r="AJ21" s="372">
        <v>0.0017881630921054677</v>
      </c>
      <c r="AK21" s="107">
        <v>0.13796128427398727</v>
      </c>
      <c r="AL21" s="358">
        <v>1.0579834264788441</v>
      </c>
      <c r="AM21" s="107">
        <v>0.8102055455078364</v>
      </c>
    </row>
    <row r="22" spans="1:39" ht="11.25">
      <c r="A22" s="350"/>
      <c r="B22" s="359"/>
      <c r="C22" s="360" t="s">
        <v>267</v>
      </c>
      <c r="D22" s="375">
        <v>1.2586398021865173</v>
      </c>
      <c r="E22" s="361">
        <v>1.1317531042562128</v>
      </c>
      <c r="F22" s="361">
        <v>1.2068757565280026</v>
      </c>
      <c r="G22" s="361">
        <v>1.3802775848290196</v>
      </c>
      <c r="H22" s="361">
        <v>1.3442594167112374</v>
      </c>
      <c r="I22" s="361">
        <v>1.2801606514188022</v>
      </c>
      <c r="J22" s="361">
        <v>1.3340859484114642</v>
      </c>
      <c r="K22" s="361">
        <v>1.255938495822251</v>
      </c>
      <c r="L22" s="361">
        <v>1.2823196836741304</v>
      </c>
      <c r="M22" s="361">
        <v>1.1458568951930304</v>
      </c>
      <c r="N22" s="361">
        <v>1.333963407652362</v>
      </c>
      <c r="O22" s="361">
        <v>1.3233628186128261</v>
      </c>
      <c r="P22" s="361">
        <v>1.1821095713913918</v>
      </c>
      <c r="Q22" s="361">
        <v>1.250159355855392</v>
      </c>
      <c r="R22" s="361">
        <v>1.683132610311834</v>
      </c>
      <c r="S22" s="373">
        <v>19.392895102854474</v>
      </c>
      <c r="T22" s="376"/>
      <c r="U22" s="361">
        <v>0.019278806008997586</v>
      </c>
      <c r="V22" s="361">
        <v>0.007384451650257867</v>
      </c>
      <c r="W22" s="361">
        <v>0.01673149321621892</v>
      </c>
      <c r="X22" s="361">
        <v>0.014877974104931134</v>
      </c>
      <c r="Y22" s="361">
        <v>0.034557137828546684</v>
      </c>
      <c r="Z22" s="361">
        <v>0.02564548536550685</v>
      </c>
      <c r="AA22" s="361">
        <v>0.009074947405418135</v>
      </c>
      <c r="AB22" s="361">
        <v>0.006037237507114163</v>
      </c>
      <c r="AC22" s="361">
        <v>0.00593513070304994</v>
      </c>
      <c r="AD22" s="361">
        <v>0.002246413194570151</v>
      </c>
      <c r="AE22" s="361">
        <v>0.01015191046647924</v>
      </c>
      <c r="AF22" s="361">
        <v>0.007711218573175116</v>
      </c>
      <c r="AG22" s="361">
        <v>0.008341811953146228</v>
      </c>
      <c r="AH22" s="361">
        <v>0.013447831978814726</v>
      </c>
      <c r="AI22" s="361">
        <v>0.012998247846816255</v>
      </c>
      <c r="AJ22" s="373">
        <v>0.19442009780304295</v>
      </c>
      <c r="AK22" s="377"/>
      <c r="AL22" s="362">
        <v>19.587315200657518</v>
      </c>
      <c r="AM22" s="363"/>
    </row>
    <row r="23" spans="1:39" ht="11.25">
      <c r="A23" s="65"/>
      <c r="B23" s="66"/>
      <c r="C23" s="351" t="s">
        <v>269</v>
      </c>
      <c r="D23" s="108">
        <v>0.9735316430406946</v>
      </c>
      <c r="E23" s="108">
        <v>0.8753874279113911</v>
      </c>
      <c r="F23" s="108">
        <v>0.9334932330580907</v>
      </c>
      <c r="G23" s="108">
        <v>1.067615931640233</v>
      </c>
      <c r="H23" s="108">
        <v>1.0397566296174416</v>
      </c>
      <c r="I23" s="108">
        <v>0.9901775711897496</v>
      </c>
      <c r="J23" s="108">
        <v>1.0318876640149754</v>
      </c>
      <c r="K23" s="108">
        <v>0.9714422388929854</v>
      </c>
      <c r="L23" s="108">
        <v>0.9918475376211751</v>
      </c>
      <c r="M23" s="108">
        <v>0.8862964161222913</v>
      </c>
      <c r="N23" s="108">
        <v>1.0317928812929125</v>
      </c>
      <c r="O23" s="108">
        <v>1.023593546704152</v>
      </c>
      <c r="P23" s="108">
        <v>0.9143371052556729</v>
      </c>
      <c r="Q23" s="108">
        <v>0.9669721946297065</v>
      </c>
      <c r="R23" s="108">
        <v>1.3018679790085266</v>
      </c>
      <c r="S23" s="378"/>
      <c r="T23" s="109"/>
      <c r="U23" s="108">
        <v>1.487408418176599</v>
      </c>
      <c r="V23" s="108">
        <v>0.5697290352465523</v>
      </c>
      <c r="W23" s="108">
        <v>1.290876823328888</v>
      </c>
      <c r="X23" s="108">
        <v>1.147873157640568</v>
      </c>
      <c r="Y23" s="108">
        <v>2.6661701814044</v>
      </c>
      <c r="Z23" s="108">
        <v>1.9786137587087558</v>
      </c>
      <c r="AA23" s="108">
        <v>0.7001550385967427</v>
      </c>
      <c r="AB23" s="108">
        <v>0.46578807247825116</v>
      </c>
      <c r="AC23" s="108">
        <v>0.4579102754898197</v>
      </c>
      <c r="AD23" s="108">
        <v>0.17331643332824653</v>
      </c>
      <c r="AE23" s="108">
        <v>0.7832454500226326</v>
      </c>
      <c r="AF23" s="108">
        <v>0.5949399259885382</v>
      </c>
      <c r="AG23" s="108">
        <v>0.6435917927783029</v>
      </c>
      <c r="AH23" s="108">
        <v>1.0375340922139158</v>
      </c>
      <c r="AI23" s="108">
        <v>1.00284754459779</v>
      </c>
      <c r="AJ23" s="378"/>
      <c r="AK23" s="110"/>
      <c r="AL23" s="115"/>
      <c r="AM23" s="58"/>
    </row>
    <row r="24" spans="1:39" ht="11.25">
      <c r="A24" s="68" t="s">
        <v>53</v>
      </c>
      <c r="B24" s="15" t="s">
        <v>4</v>
      </c>
      <c r="C24" s="16" t="s">
        <v>18</v>
      </c>
      <c r="D24" s="105">
        <v>0.09006182720041808</v>
      </c>
      <c r="E24" s="105">
        <v>0.0040031108415830375</v>
      </c>
      <c r="F24" s="105">
        <v>0.0065416835726528275</v>
      </c>
      <c r="G24" s="105">
        <v>0.006981224055859751</v>
      </c>
      <c r="H24" s="105">
        <v>0.028012356392300763</v>
      </c>
      <c r="I24" s="105">
        <v>0.010907696722060307</v>
      </c>
      <c r="J24" s="105">
        <v>0.0044731692350795296</v>
      </c>
      <c r="K24" s="105">
        <v>0.002469879827750412</v>
      </c>
      <c r="L24" s="105">
        <v>0.002532581996128253</v>
      </c>
      <c r="M24" s="105">
        <v>0.000857474921027592</v>
      </c>
      <c r="N24" s="105">
        <v>0.003798081135396476</v>
      </c>
      <c r="O24" s="105">
        <v>0.002347369432159393</v>
      </c>
      <c r="P24" s="105">
        <v>0.003262722218177438</v>
      </c>
      <c r="Q24" s="105">
        <v>0.008340683183863351</v>
      </c>
      <c r="R24" s="105">
        <v>0.005829571346644521</v>
      </c>
      <c r="S24" s="372">
        <v>0.18041943208110173</v>
      </c>
      <c r="T24" s="106">
        <v>0.4944048690465685</v>
      </c>
      <c r="U24" s="105">
        <v>1.1198470090013817</v>
      </c>
      <c r="V24" s="105">
        <v>0.005848270416003352</v>
      </c>
      <c r="W24" s="105">
        <v>0.0070979939168243555</v>
      </c>
      <c r="X24" s="105">
        <v>0.006643298034806927</v>
      </c>
      <c r="Y24" s="105">
        <v>0.03365650358061489</v>
      </c>
      <c r="Z24" s="105">
        <v>0.0115515316643626</v>
      </c>
      <c r="AA24" s="105">
        <v>0.003930734754486108</v>
      </c>
      <c r="AB24" s="105">
        <v>0.00255222566520794</v>
      </c>
      <c r="AC24" s="105">
        <v>0.002693700243821525</v>
      </c>
      <c r="AD24" s="105">
        <v>0.001021772853468619</v>
      </c>
      <c r="AE24" s="105">
        <v>0.004034376981235706</v>
      </c>
      <c r="AF24" s="105">
        <v>0.00289390391219423</v>
      </c>
      <c r="AG24" s="105">
        <v>0.0037316363803662467</v>
      </c>
      <c r="AH24" s="105">
        <v>0.00940901031745959</v>
      </c>
      <c r="AI24" s="105">
        <v>0.005322530003096605</v>
      </c>
      <c r="AJ24" s="372">
        <v>1.2202344977253305</v>
      </c>
      <c r="AK24" s="107">
        <v>0.7383650498876956</v>
      </c>
      <c r="AL24" s="358">
        <v>1.4006539298064322</v>
      </c>
      <c r="AM24" s="107">
        <v>0.6942387487182313</v>
      </c>
    </row>
    <row r="25" spans="1:39" ht="11.25">
      <c r="A25" s="68" t="s">
        <v>54</v>
      </c>
      <c r="B25" s="15" t="s">
        <v>5</v>
      </c>
      <c r="C25" s="16" t="s">
        <v>19</v>
      </c>
      <c r="D25" s="105">
        <v>0.0006759173457930544</v>
      </c>
      <c r="E25" s="105">
        <v>0.048735428600498475</v>
      </c>
      <c r="F25" s="105">
        <v>0.000940400050382311</v>
      </c>
      <c r="G25" s="105">
        <v>0.0005778191000436833</v>
      </c>
      <c r="H25" s="105">
        <v>0.0014722330342360364</v>
      </c>
      <c r="I25" s="105">
        <v>0.0008298082963225722</v>
      </c>
      <c r="J25" s="105">
        <v>0.0003503193523354077</v>
      </c>
      <c r="K25" s="105">
        <v>0.00017693779453000825</v>
      </c>
      <c r="L25" s="105">
        <v>0.00018026586534516045</v>
      </c>
      <c r="M25" s="105">
        <v>6.165371635327954E-05</v>
      </c>
      <c r="N25" s="105">
        <v>0.00029589470383565235</v>
      </c>
      <c r="O25" s="105">
        <v>0.00016349353338232598</v>
      </c>
      <c r="P25" s="105">
        <v>0.0002556012808567906</v>
      </c>
      <c r="Q25" s="105">
        <v>0.0004922618859690169</v>
      </c>
      <c r="R25" s="105">
        <v>0.0004558818591794327</v>
      </c>
      <c r="S25" s="372">
        <v>0.055663916419063195</v>
      </c>
      <c r="T25" s="106">
        <v>0.1525362927393271</v>
      </c>
      <c r="U25" s="105">
        <v>0.000828838850874504</v>
      </c>
      <c r="V25" s="105">
        <v>1.1220656957836015</v>
      </c>
      <c r="W25" s="105">
        <v>0.001207632149430386</v>
      </c>
      <c r="X25" s="105">
        <v>0.0009238083382670472</v>
      </c>
      <c r="Y25" s="105">
        <v>0.0031018210405542057</v>
      </c>
      <c r="Z25" s="105">
        <v>0.0010072766257569205</v>
      </c>
      <c r="AA25" s="105">
        <v>0.00032996366112534545</v>
      </c>
      <c r="AB25" s="105">
        <v>0.0002009016850486206</v>
      </c>
      <c r="AC25" s="105">
        <v>0.00020867242618428702</v>
      </c>
      <c r="AD25" s="105">
        <v>8.240836403588932E-05</v>
      </c>
      <c r="AE25" s="105">
        <v>0.00033816774518495997</v>
      </c>
      <c r="AF25" s="105">
        <v>0.00021504557602133135</v>
      </c>
      <c r="AG25" s="105">
        <v>0.00031728158673679374</v>
      </c>
      <c r="AH25" s="105">
        <v>0.0006124083073065197</v>
      </c>
      <c r="AI25" s="105">
        <v>0.00044664444339948006</v>
      </c>
      <c r="AJ25" s="372">
        <v>1.1318865665835276</v>
      </c>
      <c r="AK25" s="107">
        <v>0.6849056331062535</v>
      </c>
      <c r="AL25" s="358">
        <v>1.1875504830025907</v>
      </c>
      <c r="AM25" s="107">
        <v>0.588613321117363</v>
      </c>
    </row>
    <row r="26" spans="1:39" ht="11.25">
      <c r="A26" s="68" t="s">
        <v>55</v>
      </c>
      <c r="B26" s="15" t="s">
        <v>6</v>
      </c>
      <c r="C26" s="16" t="s">
        <v>20</v>
      </c>
      <c r="D26" s="105">
        <v>0.0011746213997977186</v>
      </c>
      <c r="E26" s="105">
        <v>0.0003288196613669147</v>
      </c>
      <c r="F26" s="105">
        <v>0.015996910895015922</v>
      </c>
      <c r="G26" s="105">
        <v>0.0012310311719952798</v>
      </c>
      <c r="H26" s="105">
        <v>0.00265786929368729</v>
      </c>
      <c r="I26" s="105">
        <v>0.0015893815503304149</v>
      </c>
      <c r="J26" s="105">
        <v>0.0007757150943205437</v>
      </c>
      <c r="K26" s="105">
        <v>0.0004245641087835286</v>
      </c>
      <c r="L26" s="105">
        <v>0.0004689417486546794</v>
      </c>
      <c r="M26" s="105">
        <v>0.00014735286855109737</v>
      </c>
      <c r="N26" s="105">
        <v>0.0006653337488382951</v>
      </c>
      <c r="O26" s="105">
        <v>0.00043451895247811017</v>
      </c>
      <c r="P26" s="105">
        <v>0.0005722906169110892</v>
      </c>
      <c r="Q26" s="105">
        <v>0.001363541919217358</v>
      </c>
      <c r="R26" s="105">
        <v>0.0010019061476456371</v>
      </c>
      <c r="S26" s="372">
        <v>0.028832799177593876</v>
      </c>
      <c r="T26" s="106">
        <v>0.07901075919159528</v>
      </c>
      <c r="U26" s="105">
        <v>0.0012986078301910604</v>
      </c>
      <c r="V26" s="105">
        <v>0.0005459255063858667</v>
      </c>
      <c r="W26" s="105">
        <v>1.0433441498251197</v>
      </c>
      <c r="X26" s="105">
        <v>0.0013487420923750674</v>
      </c>
      <c r="Y26" s="105">
        <v>0.006306185893314181</v>
      </c>
      <c r="Z26" s="105">
        <v>0.001877119473322786</v>
      </c>
      <c r="AA26" s="105">
        <v>0.0007992664034284515</v>
      </c>
      <c r="AB26" s="105">
        <v>0.0005196234938859485</v>
      </c>
      <c r="AC26" s="105">
        <v>0.0006011881043820706</v>
      </c>
      <c r="AD26" s="105">
        <v>0.00020168224537841714</v>
      </c>
      <c r="AE26" s="105">
        <v>0.0008090795019149853</v>
      </c>
      <c r="AF26" s="105">
        <v>0.0006692590572638385</v>
      </c>
      <c r="AG26" s="105">
        <v>0.0007480729246138361</v>
      </c>
      <c r="AH26" s="105">
        <v>0.002439468693321213</v>
      </c>
      <c r="AI26" s="105">
        <v>0.001089471018624756</v>
      </c>
      <c r="AJ26" s="372">
        <v>1.0625978420635218</v>
      </c>
      <c r="AK26" s="107">
        <v>0.6429789602968565</v>
      </c>
      <c r="AL26" s="358">
        <v>1.0914306412411157</v>
      </c>
      <c r="AM26" s="107">
        <v>0.540971203923787</v>
      </c>
    </row>
    <row r="27" spans="1:39" ht="11.25">
      <c r="A27" s="68" t="s">
        <v>56</v>
      </c>
      <c r="B27" s="15" t="s">
        <v>7</v>
      </c>
      <c r="C27" s="16" t="s">
        <v>21</v>
      </c>
      <c r="D27" s="105">
        <v>0.0011305798879201164</v>
      </c>
      <c r="E27" s="105">
        <v>0.0003251418542946709</v>
      </c>
      <c r="F27" s="105">
        <v>0.001023991341328844</v>
      </c>
      <c r="G27" s="105">
        <v>0.0012881894898976488</v>
      </c>
      <c r="H27" s="105">
        <v>0.003114385150444471</v>
      </c>
      <c r="I27" s="105">
        <v>0.002211288871090478</v>
      </c>
      <c r="J27" s="105">
        <v>0.008321919968132438</v>
      </c>
      <c r="K27" s="105">
        <v>0.000475988019235226</v>
      </c>
      <c r="L27" s="105">
        <v>0.0004007287711954159</v>
      </c>
      <c r="M27" s="105">
        <v>0.00016920377867497008</v>
      </c>
      <c r="N27" s="105">
        <v>0.0007716266194424287</v>
      </c>
      <c r="O27" s="105">
        <v>0.00045628803762201873</v>
      </c>
      <c r="P27" s="105">
        <v>0.0007236613539492551</v>
      </c>
      <c r="Q27" s="105">
        <v>0.0009712386840857475</v>
      </c>
      <c r="R27" s="105">
        <v>0.0010829244549052917</v>
      </c>
      <c r="S27" s="372">
        <v>0.022467156282219024</v>
      </c>
      <c r="T27" s="106">
        <v>0.06156693506587528</v>
      </c>
      <c r="U27" s="105">
        <v>0.0012029061663576086</v>
      </c>
      <c r="V27" s="105">
        <v>0.0005494525169998061</v>
      </c>
      <c r="W27" s="105">
        <v>0.001207343306723798</v>
      </c>
      <c r="X27" s="105">
        <v>1.0017123153574659</v>
      </c>
      <c r="Y27" s="105">
        <v>0.0055091548994112</v>
      </c>
      <c r="Z27" s="105">
        <v>0.002768767976101665</v>
      </c>
      <c r="AA27" s="105">
        <v>0.010906087940371017</v>
      </c>
      <c r="AB27" s="105">
        <v>0.0005148877337117363</v>
      </c>
      <c r="AC27" s="105">
        <v>0.00045376226767517193</v>
      </c>
      <c r="AD27" s="105">
        <v>0.00022983981064398346</v>
      </c>
      <c r="AE27" s="105">
        <v>0.0008863354734553594</v>
      </c>
      <c r="AF27" s="105">
        <v>0.0005700087086845324</v>
      </c>
      <c r="AG27" s="105">
        <v>0.0008811837826896723</v>
      </c>
      <c r="AH27" s="105">
        <v>0.0010839589103884594</v>
      </c>
      <c r="AI27" s="105">
        <v>0.0010765389649662709</v>
      </c>
      <c r="AJ27" s="372">
        <v>1.0295525438156463</v>
      </c>
      <c r="AK27" s="107">
        <v>0.622983219039885</v>
      </c>
      <c r="AL27" s="358">
        <v>1.0520197000978653</v>
      </c>
      <c r="AM27" s="107">
        <v>0.5214370407141216</v>
      </c>
    </row>
    <row r="28" spans="1:39" ht="11.25">
      <c r="A28" s="68" t="s">
        <v>52</v>
      </c>
      <c r="B28" s="15" t="s">
        <v>8</v>
      </c>
      <c r="C28" s="16" t="s">
        <v>22</v>
      </c>
      <c r="D28" s="105">
        <v>0.27186371086784944</v>
      </c>
      <c r="E28" s="105">
        <v>0.07254591627882652</v>
      </c>
      <c r="F28" s="105">
        <v>0.25726205573686045</v>
      </c>
      <c r="G28" s="105">
        <v>0.25330936091070383</v>
      </c>
      <c r="H28" s="105">
        <v>0.4792161614969084</v>
      </c>
      <c r="I28" s="105">
        <v>0.35829762856848574</v>
      </c>
      <c r="J28" s="105">
        <v>0.1591953349613139</v>
      </c>
      <c r="K28" s="105">
        <v>0.07856505166805171</v>
      </c>
      <c r="L28" s="105">
        <v>0.07704067655312845</v>
      </c>
      <c r="M28" s="105">
        <v>0.026025287016105018</v>
      </c>
      <c r="N28" s="105">
        <v>0.13676845338855276</v>
      </c>
      <c r="O28" s="105">
        <v>0.06857794362836624</v>
      </c>
      <c r="P28" s="105">
        <v>0.11712672265598352</v>
      </c>
      <c r="Q28" s="105">
        <v>0.18493138538684264</v>
      </c>
      <c r="R28" s="105">
        <v>0.21128651034802834</v>
      </c>
      <c r="S28" s="372">
        <v>2.752012199466007</v>
      </c>
      <c r="T28" s="106">
        <v>7.54136189986416</v>
      </c>
      <c r="U28" s="105">
        <v>0.3075812314113646</v>
      </c>
      <c r="V28" s="105">
        <v>0.12288407171517178</v>
      </c>
      <c r="W28" s="105">
        <v>0.3212241394095763</v>
      </c>
      <c r="X28" s="105">
        <v>0.2692286885805239</v>
      </c>
      <c r="Y28" s="105">
        <v>1.586356041745613</v>
      </c>
      <c r="Z28" s="105">
        <v>0.4287388476019422</v>
      </c>
      <c r="AA28" s="105">
        <v>0.15034866114467652</v>
      </c>
      <c r="AB28" s="105">
        <v>0.09261008886777618</v>
      </c>
      <c r="AC28" s="105">
        <v>0.09165975394433717</v>
      </c>
      <c r="AD28" s="105">
        <v>0.034913815549179786</v>
      </c>
      <c r="AE28" s="105">
        <v>0.16137612528975315</v>
      </c>
      <c r="AF28" s="105">
        <v>0.09001331353084038</v>
      </c>
      <c r="AG28" s="105">
        <v>0.1496816591455882</v>
      </c>
      <c r="AH28" s="105">
        <v>0.2176770194765923</v>
      </c>
      <c r="AI28" s="105">
        <v>0.21182131301977553</v>
      </c>
      <c r="AJ28" s="372">
        <v>4.236114770432711</v>
      </c>
      <c r="AK28" s="107">
        <v>2.563277058328674</v>
      </c>
      <c r="AL28" s="358">
        <v>6.988126969898718</v>
      </c>
      <c r="AM28" s="107">
        <v>3.4636882246402365</v>
      </c>
    </row>
    <row r="29" spans="1:39" ht="11.25">
      <c r="A29" s="68"/>
      <c r="B29" s="15" t="s">
        <v>9</v>
      </c>
      <c r="C29" s="16" t="s">
        <v>23</v>
      </c>
      <c r="D29" s="105">
        <v>0.003637055474854642</v>
      </c>
      <c r="E29" s="105">
        <v>0.0011551694425961925</v>
      </c>
      <c r="F29" s="105">
        <v>0.0026802789655686592</v>
      </c>
      <c r="G29" s="105">
        <v>0.003637729020037609</v>
      </c>
      <c r="H29" s="105">
        <v>0.0049371690789098</v>
      </c>
      <c r="I29" s="105">
        <v>0.003963047245207832</v>
      </c>
      <c r="J29" s="105">
        <v>0.002624236338496722</v>
      </c>
      <c r="K29" s="105">
        <v>0.0015378035025059944</v>
      </c>
      <c r="L29" s="105">
        <v>0.0016007028063315001</v>
      </c>
      <c r="M29" s="105">
        <v>0.0005025291169517797</v>
      </c>
      <c r="N29" s="105">
        <v>0.0024620642119869487</v>
      </c>
      <c r="O29" s="105">
        <v>0.001668121119048697</v>
      </c>
      <c r="P29" s="105">
        <v>0.0017198428823784527</v>
      </c>
      <c r="Q29" s="105">
        <v>0.002450407898162575</v>
      </c>
      <c r="R29" s="105">
        <v>0.002789128791169082</v>
      </c>
      <c r="S29" s="372">
        <v>0.03736528589420649</v>
      </c>
      <c r="T29" s="106">
        <v>0.10239240344747651</v>
      </c>
      <c r="U29" s="105">
        <v>0.012141121535101565</v>
      </c>
      <c r="V29" s="105">
        <v>0.0049679730139213524</v>
      </c>
      <c r="W29" s="105">
        <v>0.005296329261990364</v>
      </c>
      <c r="X29" s="105">
        <v>0.014332800136959468</v>
      </c>
      <c r="Y29" s="105">
        <v>0.01193383490925504</v>
      </c>
      <c r="Z29" s="105">
        <v>1.0087543633798648</v>
      </c>
      <c r="AA29" s="105">
        <v>0.053974163963881716</v>
      </c>
      <c r="AB29" s="105">
        <v>0.010519513826069147</v>
      </c>
      <c r="AC29" s="105">
        <v>0.008244695282460773</v>
      </c>
      <c r="AD29" s="105">
        <v>0.045330859723638484</v>
      </c>
      <c r="AE29" s="105">
        <v>0.018878649578905015</v>
      </c>
      <c r="AF29" s="105">
        <v>0.013946966672007627</v>
      </c>
      <c r="AG29" s="105">
        <v>0.020095278030265055</v>
      </c>
      <c r="AH29" s="105">
        <v>0.011925544874272685</v>
      </c>
      <c r="AI29" s="105">
        <v>0.009814043780323977</v>
      </c>
      <c r="AJ29" s="372">
        <v>1.2501561379689174</v>
      </c>
      <c r="AK29" s="107">
        <v>0.7564706627288027</v>
      </c>
      <c r="AL29" s="358">
        <v>1.2875214238631238</v>
      </c>
      <c r="AM29" s="107">
        <v>0.6381642483052032</v>
      </c>
    </row>
    <row r="30" spans="1:39" ht="11.25">
      <c r="A30" s="68"/>
      <c r="B30" s="15" t="s">
        <v>10</v>
      </c>
      <c r="C30" s="16" t="s">
        <v>24</v>
      </c>
      <c r="D30" s="105">
        <v>0.011687456578730222</v>
      </c>
      <c r="E30" s="105">
        <v>0.004109538647654997</v>
      </c>
      <c r="F30" s="105">
        <v>0.00949941887834985</v>
      </c>
      <c r="G30" s="105">
        <v>0.015843848387852768</v>
      </c>
      <c r="H30" s="105">
        <v>0.020232384980733778</v>
      </c>
      <c r="I30" s="105">
        <v>0.01422967701741528</v>
      </c>
      <c r="J30" s="105">
        <v>0.015582148572987377</v>
      </c>
      <c r="K30" s="105">
        <v>0.007189146650798652</v>
      </c>
      <c r="L30" s="105">
        <v>0.00604297910772392</v>
      </c>
      <c r="M30" s="105">
        <v>0.0022275944396042673</v>
      </c>
      <c r="N30" s="105">
        <v>0.01070080380969167</v>
      </c>
      <c r="O30" s="105">
        <v>0.007298843522810428</v>
      </c>
      <c r="P30" s="105">
        <v>0.008234921655493905</v>
      </c>
      <c r="Q30" s="105">
        <v>0.011261268286157654</v>
      </c>
      <c r="R30" s="105">
        <v>0.010912974963142377</v>
      </c>
      <c r="S30" s="372">
        <v>0.15505300549914713</v>
      </c>
      <c r="T30" s="106">
        <v>0.4248930394849217</v>
      </c>
      <c r="U30" s="105">
        <v>0.01991313696275059</v>
      </c>
      <c r="V30" s="105">
        <v>0.012924885008881646</v>
      </c>
      <c r="W30" s="105">
        <v>0.016936079401659265</v>
      </c>
      <c r="X30" s="105">
        <v>0.04951197074819336</v>
      </c>
      <c r="Y30" s="105">
        <v>0.042550104423907185</v>
      </c>
      <c r="Z30" s="105">
        <v>0.02465544291075507</v>
      </c>
      <c r="AA30" s="105">
        <v>1.0739774993452815</v>
      </c>
      <c r="AB30" s="105">
        <v>0.021041025312203414</v>
      </c>
      <c r="AC30" s="105">
        <v>0.015261030829547032</v>
      </c>
      <c r="AD30" s="105">
        <v>0.006758597556611518</v>
      </c>
      <c r="AE30" s="105">
        <v>0.03556109277928168</v>
      </c>
      <c r="AF30" s="105">
        <v>0.027135234834539834</v>
      </c>
      <c r="AG30" s="105">
        <v>0.038557608438846834</v>
      </c>
      <c r="AH30" s="105">
        <v>0.03757911800662114</v>
      </c>
      <c r="AI30" s="105">
        <v>0.03602065691794607</v>
      </c>
      <c r="AJ30" s="372">
        <v>1.4583834834770262</v>
      </c>
      <c r="AK30" s="107">
        <v>0.8824692266447404</v>
      </c>
      <c r="AL30" s="358">
        <v>1.6134364889761734</v>
      </c>
      <c r="AM30" s="107">
        <v>0.7997051273028964</v>
      </c>
    </row>
    <row r="31" spans="1:39" ht="11.25">
      <c r="A31" s="68"/>
      <c r="B31" s="15" t="s">
        <v>11</v>
      </c>
      <c r="C31" s="16" t="s">
        <v>25</v>
      </c>
      <c r="D31" s="105">
        <v>0.059443439136656666</v>
      </c>
      <c r="E31" s="105">
        <v>0.019278168403546212</v>
      </c>
      <c r="F31" s="105">
        <v>0.05627132975332</v>
      </c>
      <c r="G31" s="105">
        <v>0.055098565057023006</v>
      </c>
      <c r="H31" s="105">
        <v>0.07324040389090969</v>
      </c>
      <c r="I31" s="105">
        <v>0.07182192333101488</v>
      </c>
      <c r="J31" s="105">
        <v>0.03221357418969243</v>
      </c>
      <c r="K31" s="105">
        <v>0.020357335217626126</v>
      </c>
      <c r="L31" s="105">
        <v>0.015445857708634486</v>
      </c>
      <c r="M31" s="105">
        <v>0.005788932796087946</v>
      </c>
      <c r="N31" s="105">
        <v>0.02486273249990046</v>
      </c>
      <c r="O31" s="105">
        <v>0.014979587649502702</v>
      </c>
      <c r="P31" s="105">
        <v>0.020672758804809534</v>
      </c>
      <c r="Q31" s="105">
        <v>0.0443042858415747</v>
      </c>
      <c r="R31" s="105">
        <v>0.03246743067298008</v>
      </c>
      <c r="S31" s="372">
        <v>0.5462463249532789</v>
      </c>
      <c r="T31" s="106">
        <v>1.4968833436649736</v>
      </c>
      <c r="U31" s="105">
        <v>0.07912660091129943</v>
      </c>
      <c r="V31" s="105">
        <v>0.03748711255743741</v>
      </c>
      <c r="W31" s="105">
        <v>0.07892973366600432</v>
      </c>
      <c r="X31" s="105">
        <v>0.07033912105411044</v>
      </c>
      <c r="Y31" s="105">
        <v>0.09632063012135043</v>
      </c>
      <c r="Z31" s="105">
        <v>0.09928999724902804</v>
      </c>
      <c r="AA31" s="105">
        <v>0.03576540453557994</v>
      </c>
      <c r="AB31" s="105">
        <v>1.0298449662499751</v>
      </c>
      <c r="AC31" s="105">
        <v>0.019541496015774158</v>
      </c>
      <c r="AD31" s="105">
        <v>0.008650607524145235</v>
      </c>
      <c r="AE31" s="105">
        <v>0.033554493469909276</v>
      </c>
      <c r="AF31" s="105">
        <v>0.021905026138920442</v>
      </c>
      <c r="AG31" s="105">
        <v>0.029225579362644326</v>
      </c>
      <c r="AH31" s="105">
        <v>0.059016343171121526</v>
      </c>
      <c r="AI31" s="105">
        <v>0.04848833217029225</v>
      </c>
      <c r="AJ31" s="372">
        <v>1.7474854441975924</v>
      </c>
      <c r="AK31" s="107">
        <v>1.0574050967975617</v>
      </c>
      <c r="AL31" s="358">
        <v>2.293731769150871</v>
      </c>
      <c r="AM31" s="107">
        <v>1.1368957309323526</v>
      </c>
    </row>
    <row r="32" spans="1:39" ht="11.25">
      <c r="A32" s="68"/>
      <c r="B32" s="15" t="s">
        <v>12</v>
      </c>
      <c r="C32" s="16" t="s">
        <v>26</v>
      </c>
      <c r="D32" s="105">
        <v>0.018602377816065652</v>
      </c>
      <c r="E32" s="105">
        <v>0.005771108715096418</v>
      </c>
      <c r="F32" s="105">
        <v>0.01275212040559451</v>
      </c>
      <c r="G32" s="105">
        <v>0.018504414464744958</v>
      </c>
      <c r="H32" s="105">
        <v>0.020594819629458947</v>
      </c>
      <c r="I32" s="105">
        <v>0.017040767951841965</v>
      </c>
      <c r="J32" s="105">
        <v>0.011634606048664944</v>
      </c>
      <c r="K32" s="105">
        <v>0.008351496858709218</v>
      </c>
      <c r="L32" s="105">
        <v>0.009782260681314435</v>
      </c>
      <c r="M32" s="105">
        <v>0.004296397559571397</v>
      </c>
      <c r="N32" s="105">
        <v>0.01254514069422877</v>
      </c>
      <c r="O32" s="105">
        <v>0.0077982152340971105</v>
      </c>
      <c r="P32" s="105">
        <v>0.0070951165463562</v>
      </c>
      <c r="Q32" s="105">
        <v>0.010956586600614122</v>
      </c>
      <c r="R32" s="105">
        <v>0.019177297505704342</v>
      </c>
      <c r="S32" s="372">
        <v>0.18490272671206298</v>
      </c>
      <c r="T32" s="106">
        <v>0.5066904785806967</v>
      </c>
      <c r="U32" s="105">
        <v>0.06734179266288914</v>
      </c>
      <c r="V32" s="105">
        <v>0.02710901840952876</v>
      </c>
      <c r="W32" s="105">
        <v>0.04352569850394625</v>
      </c>
      <c r="X32" s="105">
        <v>0.09852257210259356</v>
      </c>
      <c r="Y32" s="105">
        <v>0.042656360985512266</v>
      </c>
      <c r="Z32" s="105">
        <v>0.038429101685508005</v>
      </c>
      <c r="AA32" s="105">
        <v>0.0485598880343177</v>
      </c>
      <c r="AB32" s="105">
        <v>0.07037672146394275</v>
      </c>
      <c r="AC32" s="105">
        <v>1.0949290620044976</v>
      </c>
      <c r="AD32" s="105">
        <v>0.05916326167222998</v>
      </c>
      <c r="AE32" s="105">
        <v>0.0826486365856226</v>
      </c>
      <c r="AF32" s="105">
        <v>0.04360756342286816</v>
      </c>
      <c r="AG32" s="105">
        <v>0.016021249874861677</v>
      </c>
      <c r="AH32" s="105">
        <v>0.04653614100722867</v>
      </c>
      <c r="AI32" s="105">
        <v>0.2656637637261723</v>
      </c>
      <c r="AJ32" s="372">
        <v>2.0450908321417196</v>
      </c>
      <c r="AK32" s="107">
        <v>1.2374863988143772</v>
      </c>
      <c r="AL32" s="358">
        <v>2.2299935588537827</v>
      </c>
      <c r="AM32" s="107">
        <v>1.1053036763780164</v>
      </c>
    </row>
    <row r="33" spans="1:39" ht="11.25">
      <c r="A33" s="68"/>
      <c r="B33" s="15" t="s">
        <v>13</v>
      </c>
      <c r="C33" s="16" t="s">
        <v>27</v>
      </c>
      <c r="D33" s="105">
        <v>0.004304261906163977</v>
      </c>
      <c r="E33" s="105">
        <v>0.0015543315853883616</v>
      </c>
      <c r="F33" s="105">
        <v>0.0037343057672152655</v>
      </c>
      <c r="G33" s="105">
        <v>0.005136131727936499</v>
      </c>
      <c r="H33" s="105">
        <v>0.005992569402545073</v>
      </c>
      <c r="I33" s="105">
        <v>0.005461930602325229</v>
      </c>
      <c r="J33" s="105">
        <v>0.003412675799402127</v>
      </c>
      <c r="K33" s="105">
        <v>0.0026607029888329435</v>
      </c>
      <c r="L33" s="105">
        <v>0.002633818974880281</v>
      </c>
      <c r="M33" s="105">
        <v>0.0008663098868750604</v>
      </c>
      <c r="N33" s="105">
        <v>0.0036042206285694096</v>
      </c>
      <c r="O33" s="105">
        <v>0.002670076985207424</v>
      </c>
      <c r="P33" s="105">
        <v>0.002237633651284116</v>
      </c>
      <c r="Q33" s="105">
        <v>0.003544446455805251</v>
      </c>
      <c r="R33" s="105">
        <v>0.004031799659437469</v>
      </c>
      <c r="S33" s="372">
        <v>0.05184521602186849</v>
      </c>
      <c r="T33" s="106">
        <v>0.14207187630687515</v>
      </c>
      <c r="U33" s="105">
        <v>0.0068310673197352085</v>
      </c>
      <c r="V33" s="105">
        <v>0.004898115441913468</v>
      </c>
      <c r="W33" s="105">
        <v>0.006460589273942617</v>
      </c>
      <c r="X33" s="105">
        <v>0.01859661897803481</v>
      </c>
      <c r="Y33" s="105">
        <v>0.011688622670260534</v>
      </c>
      <c r="Z33" s="105">
        <v>0.011864762210245327</v>
      </c>
      <c r="AA33" s="105">
        <v>0.014222500018279377</v>
      </c>
      <c r="AB33" s="105">
        <v>0.03474793331421992</v>
      </c>
      <c r="AC33" s="105">
        <v>0.021630083676908062</v>
      </c>
      <c r="AD33" s="105">
        <v>1.0084561893368071</v>
      </c>
      <c r="AE33" s="105">
        <v>0.02496233514400808</v>
      </c>
      <c r="AF33" s="105">
        <v>0.024771705549999464</v>
      </c>
      <c r="AG33" s="105">
        <v>0.005603152908154347</v>
      </c>
      <c r="AH33" s="105">
        <v>0.018445363083153286</v>
      </c>
      <c r="AI33" s="105">
        <v>0.02238556635425633</v>
      </c>
      <c r="AJ33" s="372">
        <v>1.2355646052799178</v>
      </c>
      <c r="AK33" s="107">
        <v>0.7476413124834729</v>
      </c>
      <c r="AL33" s="358">
        <v>1.2874098213017864</v>
      </c>
      <c r="AM33" s="107">
        <v>0.6381089321268897</v>
      </c>
    </row>
    <row r="34" spans="1:39" ht="11.25">
      <c r="A34" s="68"/>
      <c r="B34" s="15" t="s">
        <v>14</v>
      </c>
      <c r="C34" s="16" t="s">
        <v>28</v>
      </c>
      <c r="D34" s="105">
        <v>0.021848634395996252</v>
      </c>
      <c r="E34" s="105">
        <v>0.011515160176024808</v>
      </c>
      <c r="F34" s="105">
        <v>0.015048335036515077</v>
      </c>
      <c r="G34" s="105">
        <v>0.023018786442643675</v>
      </c>
      <c r="H34" s="105">
        <v>0.026151829716102852</v>
      </c>
      <c r="I34" s="105">
        <v>0.023713433996561332</v>
      </c>
      <c r="J34" s="105">
        <v>0.01698779294894823</v>
      </c>
      <c r="K34" s="105">
        <v>0.011625018960823652</v>
      </c>
      <c r="L34" s="105">
        <v>0.010491257935758612</v>
      </c>
      <c r="M34" s="105">
        <v>0.002383854070650768</v>
      </c>
      <c r="N34" s="105">
        <v>0.04153617414688685</v>
      </c>
      <c r="O34" s="105">
        <v>0.01083213782879442</v>
      </c>
      <c r="P34" s="105">
        <v>0.01204814912597252</v>
      </c>
      <c r="Q34" s="105">
        <v>0.012588511869776048</v>
      </c>
      <c r="R34" s="105">
        <v>0.022012660762798935</v>
      </c>
      <c r="S34" s="372">
        <v>0.26180173741425405</v>
      </c>
      <c r="T34" s="106">
        <v>0.7174174766511547</v>
      </c>
      <c r="U34" s="105">
        <v>0.03887906813499166</v>
      </c>
      <c r="V34" s="105">
        <v>0.033187644645687506</v>
      </c>
      <c r="W34" s="105">
        <v>0.030107736847850727</v>
      </c>
      <c r="X34" s="105">
        <v>0.04739826412043556</v>
      </c>
      <c r="Y34" s="105">
        <v>0.0437155688614418</v>
      </c>
      <c r="Z34" s="105">
        <v>0.045886209993038836</v>
      </c>
      <c r="AA34" s="105">
        <v>0.03033431017739001</v>
      </c>
      <c r="AB34" s="105">
        <v>0.029989555684047677</v>
      </c>
      <c r="AC34" s="105">
        <v>0.022757136747053083</v>
      </c>
      <c r="AD34" s="105">
        <v>0.0049093164358406235</v>
      </c>
      <c r="AE34" s="105">
        <v>1.1091222140645327</v>
      </c>
      <c r="AF34" s="105">
        <v>0.02715733267737983</v>
      </c>
      <c r="AG34" s="105">
        <v>0.02843229835745133</v>
      </c>
      <c r="AH34" s="105">
        <v>0.02305383944496078</v>
      </c>
      <c r="AI34" s="105">
        <v>0.04254499765405317</v>
      </c>
      <c r="AJ34" s="372">
        <v>1.5574754938461552</v>
      </c>
      <c r="AK34" s="107">
        <v>0.9424298959390971</v>
      </c>
      <c r="AL34" s="358">
        <v>1.8192772312604093</v>
      </c>
      <c r="AM34" s="107">
        <v>0.9017307714092809</v>
      </c>
    </row>
    <row r="35" spans="1:39" ht="11.25">
      <c r="A35" s="68"/>
      <c r="B35" s="15" t="s">
        <v>15</v>
      </c>
      <c r="C35" s="16" t="s">
        <v>29</v>
      </c>
      <c r="D35" s="105">
        <v>0.005846368142381695</v>
      </c>
      <c r="E35" s="105">
        <v>0.002196690767441681</v>
      </c>
      <c r="F35" s="105">
        <v>0.005543406298335517</v>
      </c>
      <c r="G35" s="105">
        <v>0.008288090985074536</v>
      </c>
      <c r="H35" s="105">
        <v>0.008747078861784338</v>
      </c>
      <c r="I35" s="105">
        <v>0.00921503695734784</v>
      </c>
      <c r="J35" s="105">
        <v>0.0058791098936769514</v>
      </c>
      <c r="K35" s="105">
        <v>0.007493264228989442</v>
      </c>
      <c r="L35" s="105">
        <v>0.0076987657034122215</v>
      </c>
      <c r="M35" s="105">
        <v>0.0017070911059021605</v>
      </c>
      <c r="N35" s="105">
        <v>0.006176137462523383</v>
      </c>
      <c r="O35" s="105">
        <v>0.018865962690587112</v>
      </c>
      <c r="P35" s="105">
        <v>0.005612261174766222</v>
      </c>
      <c r="Q35" s="105">
        <v>0.0070257275897963965</v>
      </c>
      <c r="R35" s="105">
        <v>0.01164541813515953</v>
      </c>
      <c r="S35" s="372">
        <v>0.11194040999717902</v>
      </c>
      <c r="T35" s="106">
        <v>0.3067512357582216</v>
      </c>
      <c r="U35" s="105">
        <v>0.00856529848188005</v>
      </c>
      <c r="V35" s="105">
        <v>0.00541833316650038</v>
      </c>
      <c r="W35" s="105">
        <v>0.012598324104938831</v>
      </c>
      <c r="X35" s="105">
        <v>0.020356908284920216</v>
      </c>
      <c r="Y35" s="105">
        <v>0.015727527431782563</v>
      </c>
      <c r="Z35" s="105">
        <v>0.02442452618759041</v>
      </c>
      <c r="AA35" s="105">
        <v>0.014592331894255585</v>
      </c>
      <c r="AB35" s="105">
        <v>0.03603102870182588</v>
      </c>
      <c r="AC35" s="105">
        <v>0.032877211143790656</v>
      </c>
      <c r="AD35" s="105">
        <v>0.005606880780927128</v>
      </c>
      <c r="AE35" s="105">
        <v>0.019507763523047995</v>
      </c>
      <c r="AF35" s="105">
        <v>1.1454138789464707</v>
      </c>
      <c r="AG35" s="105">
        <v>0.022125826698716922</v>
      </c>
      <c r="AH35" s="105">
        <v>0.033400305284955946</v>
      </c>
      <c r="AI35" s="105">
        <v>0.048715414774872554</v>
      </c>
      <c r="AJ35" s="372">
        <v>1.4453615594064757</v>
      </c>
      <c r="AK35" s="107">
        <v>0.8745896480605344</v>
      </c>
      <c r="AL35" s="358">
        <v>1.5573019694036547</v>
      </c>
      <c r="AM35" s="107">
        <v>0.7718818671823111</v>
      </c>
    </row>
    <row r="36" spans="1:39" ht="11.25">
      <c r="A36" s="68"/>
      <c r="B36" s="15" t="s">
        <v>16</v>
      </c>
      <c r="C36" s="16" t="s">
        <v>30</v>
      </c>
      <c r="D36" s="105">
        <v>0.0010043848680301637</v>
      </c>
      <c r="E36" s="105">
        <v>0.00034401250841832967</v>
      </c>
      <c r="F36" s="105">
        <v>0.0006846224578245466</v>
      </c>
      <c r="G36" s="105">
        <v>0.0013496261138628183</v>
      </c>
      <c r="H36" s="105">
        <v>0.001157955495121622</v>
      </c>
      <c r="I36" s="105">
        <v>0.0008224902020365344</v>
      </c>
      <c r="J36" s="105">
        <v>0.0008031761444574167</v>
      </c>
      <c r="K36" s="105">
        <v>0.0005486875930264064</v>
      </c>
      <c r="L36" s="105">
        <v>0.0006771683558600287</v>
      </c>
      <c r="M36" s="105">
        <v>0.0003589505141434495</v>
      </c>
      <c r="N36" s="105">
        <v>0.0006833754074413447</v>
      </c>
      <c r="O36" s="105">
        <v>0.0005239668461907892</v>
      </c>
      <c r="P36" s="105">
        <v>0.0005131328245645248</v>
      </c>
      <c r="Q36" s="105">
        <v>0.0005720761915751102</v>
      </c>
      <c r="R36" s="105">
        <v>0.0005517481778098284</v>
      </c>
      <c r="S36" s="372">
        <v>0.010595373700362913</v>
      </c>
      <c r="T36" s="106">
        <v>0.029034590600377386</v>
      </c>
      <c r="U36" s="105">
        <v>0.001646953654713372</v>
      </c>
      <c r="V36" s="105">
        <v>0.000716624648075035</v>
      </c>
      <c r="W36" s="105">
        <v>0.0011566779360329775</v>
      </c>
      <c r="X36" s="105">
        <v>0.0030051278141799754</v>
      </c>
      <c r="Y36" s="105">
        <v>0.0017294629794012135</v>
      </c>
      <c r="Z36" s="105">
        <v>0.0013349225821317904</v>
      </c>
      <c r="AA36" s="105">
        <v>0.0013008970329467279</v>
      </c>
      <c r="AB36" s="105">
        <v>0.001371554675050304</v>
      </c>
      <c r="AC36" s="105">
        <v>0.0014311651190154144</v>
      </c>
      <c r="AD36" s="105">
        <v>0.0008223266702299523</v>
      </c>
      <c r="AE36" s="105">
        <v>0.0012808487324674168</v>
      </c>
      <c r="AF36" s="105">
        <v>0.0011690944521224264</v>
      </c>
      <c r="AG36" s="105">
        <v>1.0003872443201287</v>
      </c>
      <c r="AH36" s="105">
        <v>0.0009952553997560317</v>
      </c>
      <c r="AI36" s="105">
        <v>0.1693269813967791</v>
      </c>
      <c r="AJ36" s="372">
        <v>1.1876751374130305</v>
      </c>
      <c r="AK36" s="107">
        <v>0.7186633501356252</v>
      </c>
      <c r="AL36" s="358">
        <v>1.1982705111133936</v>
      </c>
      <c r="AM36" s="107">
        <v>0.5939267384744231</v>
      </c>
    </row>
    <row r="37" spans="1:39" ht="11.25">
      <c r="A37" s="68"/>
      <c r="B37" s="15" t="s">
        <v>17</v>
      </c>
      <c r="C37" s="16" t="s">
        <v>31</v>
      </c>
      <c r="D37" s="105">
        <v>0.05758410594180186</v>
      </c>
      <c r="E37" s="105">
        <v>0.02364574537015511</v>
      </c>
      <c r="F37" s="105">
        <v>0.04653028790620375</v>
      </c>
      <c r="G37" s="105">
        <v>0.12180865288590036</v>
      </c>
      <c r="H37" s="105">
        <v>0.0885354619462098</v>
      </c>
      <c r="I37" s="105">
        <v>0.09233354207951315</v>
      </c>
      <c r="J37" s="105">
        <v>0.07485208623358396</v>
      </c>
      <c r="K37" s="105">
        <v>0.057700610954206887</v>
      </c>
      <c r="L37" s="105">
        <v>0.08249948071082734</v>
      </c>
      <c r="M37" s="105">
        <v>0.02252579664622916</v>
      </c>
      <c r="N37" s="105">
        <v>0.06589528783468689</v>
      </c>
      <c r="O37" s="105">
        <v>0.07677299063945392</v>
      </c>
      <c r="P37" s="105">
        <v>0.05683213818891339</v>
      </c>
      <c r="Q37" s="105">
        <v>0.06264556879169841</v>
      </c>
      <c r="R37" s="105">
        <v>0.08167607678152215</v>
      </c>
      <c r="S37" s="372">
        <v>1.0118378329109061</v>
      </c>
      <c r="T37" s="106">
        <v>2.77274762206216</v>
      </c>
      <c r="U37" s="105">
        <v>0.08149489335296736</v>
      </c>
      <c r="V37" s="105">
        <v>0.052167364919221075</v>
      </c>
      <c r="W37" s="105">
        <v>0.0734911447211889</v>
      </c>
      <c r="X37" s="105">
        <v>0.22346871291548423</v>
      </c>
      <c r="Y37" s="105">
        <v>0.16111504811990174</v>
      </c>
      <c r="Z37" s="105">
        <v>0.16151428984194913</v>
      </c>
      <c r="AA37" s="105">
        <v>0.15753005620625668</v>
      </c>
      <c r="AB37" s="105">
        <v>0.11649070562090083</v>
      </c>
      <c r="AC37" s="105">
        <v>0.17721418787479487</v>
      </c>
      <c r="AD37" s="105">
        <v>0.0479899972274846</v>
      </c>
      <c r="AE37" s="105">
        <v>0.13119383302366594</v>
      </c>
      <c r="AF37" s="105">
        <v>0.2300506365601445</v>
      </c>
      <c r="AG37" s="105">
        <v>0.1172431676649746</v>
      </c>
      <c r="AH37" s="105">
        <v>1.1427451210823447</v>
      </c>
      <c r="AI37" s="105">
        <v>0.19464948454627765</v>
      </c>
      <c r="AJ37" s="372">
        <v>3.068358643677557</v>
      </c>
      <c r="AK37" s="107">
        <v>1.8566667204013854</v>
      </c>
      <c r="AL37" s="358">
        <v>4.080196476588463</v>
      </c>
      <c r="AM37" s="107">
        <v>2.0223628664810693</v>
      </c>
    </row>
    <row r="38" spans="1:39" ht="11.25">
      <c r="A38" s="68"/>
      <c r="B38" s="168">
        <v>15</v>
      </c>
      <c r="C38" s="16" t="s">
        <v>32</v>
      </c>
      <c r="D38" s="366">
        <v>0.005958148926913004</v>
      </c>
      <c r="E38" s="105">
        <v>0.002040729428647431</v>
      </c>
      <c r="F38" s="105">
        <v>0.004061274410105273</v>
      </c>
      <c r="G38" s="105">
        <v>0.008006167394592829</v>
      </c>
      <c r="H38" s="105">
        <v>0.006869150970188361</v>
      </c>
      <c r="I38" s="105">
        <v>0.0048791247963258485</v>
      </c>
      <c r="J38" s="105">
        <v>0.004764551155182641</v>
      </c>
      <c r="K38" s="105">
        <v>0.003254890129928344</v>
      </c>
      <c r="L38" s="105">
        <v>0.004017055653894722</v>
      </c>
      <c r="M38" s="105">
        <v>0.0021293437294143264</v>
      </c>
      <c r="N38" s="105">
        <v>0.004053876736027354</v>
      </c>
      <c r="O38" s="105">
        <v>0.0031082432658432733</v>
      </c>
      <c r="P38" s="105">
        <v>0.003043974362177611</v>
      </c>
      <c r="Q38" s="105">
        <v>0.0033936345074877775</v>
      </c>
      <c r="R38" s="105">
        <v>0.003273045939044461</v>
      </c>
      <c r="S38" s="372">
        <v>0.06285321140577325</v>
      </c>
      <c r="T38" s="106">
        <v>0.17223717753561535</v>
      </c>
      <c r="U38" s="105">
        <v>0.009769955186353155</v>
      </c>
      <c r="V38" s="105">
        <v>0.004251115796180482</v>
      </c>
      <c r="W38" s="105">
        <v>0.006861572314281285</v>
      </c>
      <c r="X38" s="105">
        <v>0.01782683076100975</v>
      </c>
      <c r="Y38" s="105">
        <v>0.010259411827922565</v>
      </c>
      <c r="Z38" s="105">
        <v>0.0079189440257493</v>
      </c>
      <c r="AA38" s="105">
        <v>0.007717099796691761</v>
      </c>
      <c r="AB38" s="105">
        <v>0.008136250630080244</v>
      </c>
      <c r="AC38" s="105">
        <v>0.00848986796746616</v>
      </c>
      <c r="AD38" s="105">
        <v>0.004878154703198287</v>
      </c>
      <c r="AE38" s="105">
        <v>0.007598170525862036</v>
      </c>
      <c r="AF38" s="105">
        <v>0.006935228792359692</v>
      </c>
      <c r="AG38" s="105">
        <v>0.0022971864709123904</v>
      </c>
      <c r="AH38" s="105">
        <v>0.005903991667746519</v>
      </c>
      <c r="AI38" s="105">
        <v>1.0044709001692556</v>
      </c>
      <c r="AJ38" s="372">
        <v>1.113314680635069</v>
      </c>
      <c r="AK38" s="107">
        <v>0.6736677673350394</v>
      </c>
      <c r="AL38" s="358">
        <v>1.1761678920408423</v>
      </c>
      <c r="AM38" s="107">
        <v>0.5829715022938169</v>
      </c>
    </row>
    <row r="39" spans="1:39" ht="11.25">
      <c r="A39" s="369"/>
      <c r="B39" s="367"/>
      <c r="C39" s="368" t="s">
        <v>266</v>
      </c>
      <c r="D39" s="361">
        <v>0.5548228898893727</v>
      </c>
      <c r="E39" s="361">
        <v>0.1975490722815392</v>
      </c>
      <c r="F39" s="361">
        <v>0.43857042147527286</v>
      </c>
      <c r="G39" s="361">
        <v>0.5240796372081691</v>
      </c>
      <c r="H39" s="361">
        <v>0.7709318293395413</v>
      </c>
      <c r="I39" s="361">
        <v>0.6173167781878793</v>
      </c>
      <c r="J39" s="361">
        <v>0.34187041593627465</v>
      </c>
      <c r="K39" s="361">
        <v>0.20283137850379857</v>
      </c>
      <c r="L39" s="361">
        <v>0.2215125425730895</v>
      </c>
      <c r="M39" s="361">
        <v>0.07004777216614226</v>
      </c>
      <c r="N39" s="361">
        <v>0.3148192030280087</v>
      </c>
      <c r="O39" s="361">
        <v>0.21649775936554397</v>
      </c>
      <c r="P39" s="361">
        <v>0.23995092734259454</v>
      </c>
      <c r="Q39" s="361">
        <v>0.3548416250926262</v>
      </c>
      <c r="R39" s="361">
        <v>0.4081943755451715</v>
      </c>
      <c r="S39" s="373">
        <v>5.473836627935024</v>
      </c>
      <c r="T39" s="376"/>
      <c r="U39" s="361">
        <v>1.7564684814628513</v>
      </c>
      <c r="V39" s="361">
        <v>1.4350216035455094</v>
      </c>
      <c r="W39" s="361">
        <v>1.6494451446395104</v>
      </c>
      <c r="X39" s="361">
        <v>1.8432157793193602</v>
      </c>
      <c r="Y39" s="361">
        <v>2.0726262794902426</v>
      </c>
      <c r="Z39" s="361">
        <v>1.8700161034073466</v>
      </c>
      <c r="AA39" s="361">
        <v>1.6042888649089686</v>
      </c>
      <c r="AB39" s="361">
        <v>1.4549469829239459</v>
      </c>
      <c r="AC39" s="361">
        <v>1.497993013647708</v>
      </c>
      <c r="AD39" s="361">
        <v>1.2290157104538195</v>
      </c>
      <c r="AE39" s="361">
        <v>1.631752122418847</v>
      </c>
      <c r="AF39" s="361">
        <v>1.6364541988318169</v>
      </c>
      <c r="AG39" s="361">
        <v>1.435348425946951</v>
      </c>
      <c r="AH39" s="361">
        <v>1.6108228887272296</v>
      </c>
      <c r="AI39" s="361">
        <v>2.0618366389400915</v>
      </c>
      <c r="AJ39" s="373">
        <v>24.789252238664197</v>
      </c>
      <c r="AK39" s="377"/>
      <c r="AL39" s="362">
        <v>30.263088866599222</v>
      </c>
      <c r="AM39" s="363"/>
    </row>
    <row r="40" spans="1:39" ht="12" thickBot="1">
      <c r="A40" s="69"/>
      <c r="B40" s="70"/>
      <c r="C40" s="71" t="s">
        <v>268</v>
      </c>
      <c r="D40" s="352">
        <v>1.520385775831996</v>
      </c>
      <c r="E40" s="352">
        <v>0.541345364437914</v>
      </c>
      <c r="F40" s="352">
        <v>1.2018181705599822</v>
      </c>
      <c r="G40" s="352">
        <v>1.4361397850282809</v>
      </c>
      <c r="H40" s="352">
        <v>2.11259089850761</v>
      </c>
      <c r="I40" s="352">
        <v>1.6916382972707356</v>
      </c>
      <c r="J40" s="352">
        <v>0.9368303417887449</v>
      </c>
      <c r="K40" s="352">
        <v>0.5558205120755922</v>
      </c>
      <c r="L40" s="352">
        <v>0.6070126612181718</v>
      </c>
      <c r="M40" s="352">
        <v>0.19195249217522065</v>
      </c>
      <c r="N40" s="352">
        <v>0.8627016782562595</v>
      </c>
      <c r="O40" s="352">
        <v>0.5932706091208734</v>
      </c>
      <c r="P40" s="352">
        <v>0.6575395202280125</v>
      </c>
      <c r="Q40" s="352">
        <v>0.9723754540327456</v>
      </c>
      <c r="R40" s="352">
        <v>1.11857843946786</v>
      </c>
      <c r="S40" s="379"/>
      <c r="T40" s="380"/>
      <c r="U40" s="352">
        <v>1.0628407411518805</v>
      </c>
      <c r="V40" s="352">
        <v>0.8683329309792268</v>
      </c>
      <c r="W40" s="352">
        <v>0.9980808187107258</v>
      </c>
      <c r="X40" s="352">
        <v>1.1153316132169167</v>
      </c>
      <c r="Y40" s="352">
        <v>1.2541481240754415</v>
      </c>
      <c r="Z40" s="352">
        <v>1.131548514697018</v>
      </c>
      <c r="AA40" s="352">
        <v>0.9707567110919546</v>
      </c>
      <c r="AB40" s="352">
        <v>0.8803897969064038</v>
      </c>
      <c r="AC40" s="352">
        <v>0.9064369908531957</v>
      </c>
      <c r="AD40" s="352">
        <v>0.7436785700237282</v>
      </c>
      <c r="AE40" s="352">
        <v>0.9873747542133059</v>
      </c>
      <c r="AF40" s="352">
        <v>0.9902199851027048</v>
      </c>
      <c r="AG40" s="352">
        <v>0.8685306915237734</v>
      </c>
      <c r="AH40" s="352">
        <v>0.974710455090777</v>
      </c>
      <c r="AI40" s="352">
        <v>1.247619302362948</v>
      </c>
      <c r="AJ40" s="379"/>
      <c r="AK40" s="381"/>
      <c r="AL40" s="117"/>
      <c r="AM40" s="84"/>
    </row>
    <row r="41" spans="1:39" ht="11.25">
      <c r="A41" s="364"/>
      <c r="B41" s="365"/>
      <c r="C41" s="401" t="s">
        <v>272</v>
      </c>
      <c r="D41" s="402">
        <v>1.8134626920758896</v>
      </c>
      <c r="E41" s="92">
        <v>1.329302176537752</v>
      </c>
      <c r="F41" s="92">
        <v>1.6454461780032752</v>
      </c>
      <c r="G41" s="92">
        <v>1.9043572220371887</v>
      </c>
      <c r="H41" s="92">
        <v>2.115191246050779</v>
      </c>
      <c r="I41" s="92">
        <v>1.8974774296066816</v>
      </c>
      <c r="J41" s="92">
        <v>1.6759563643477389</v>
      </c>
      <c r="K41" s="92">
        <v>1.4587698743260498</v>
      </c>
      <c r="L41" s="92">
        <v>1.5038322262472195</v>
      </c>
      <c r="M41" s="92">
        <v>1.2159046673591725</v>
      </c>
      <c r="N41" s="92">
        <v>1.6487826106803705</v>
      </c>
      <c r="O41" s="92">
        <v>1.5398605779783703</v>
      </c>
      <c r="P41" s="92">
        <v>1.422060498733986</v>
      </c>
      <c r="Q41" s="92">
        <v>1.6050009809480181</v>
      </c>
      <c r="R41" s="92">
        <v>2.0913269858570054</v>
      </c>
      <c r="S41" s="372">
        <v>24.866731730789496</v>
      </c>
      <c r="T41" s="101"/>
      <c r="U41" s="92">
        <v>1.775747287471849</v>
      </c>
      <c r="V41" s="92">
        <v>1.4424060551957671</v>
      </c>
      <c r="W41" s="92">
        <v>1.666176637855729</v>
      </c>
      <c r="X41" s="92">
        <v>1.8580937534242914</v>
      </c>
      <c r="Y41" s="92">
        <v>2.1071834173187893</v>
      </c>
      <c r="Z41" s="92">
        <v>1.8956615887728534</v>
      </c>
      <c r="AA41" s="92">
        <v>1.6133638123143867</v>
      </c>
      <c r="AB41" s="92">
        <v>1.4609842204310601</v>
      </c>
      <c r="AC41" s="92">
        <v>1.503928144350758</v>
      </c>
      <c r="AD41" s="92">
        <v>1.2312621236483896</v>
      </c>
      <c r="AE41" s="92">
        <v>1.6419040328853263</v>
      </c>
      <c r="AF41" s="92">
        <v>1.644165417404992</v>
      </c>
      <c r="AG41" s="92">
        <v>1.443690237900097</v>
      </c>
      <c r="AH41" s="92">
        <v>1.6242707207060443</v>
      </c>
      <c r="AI41" s="92">
        <v>2.074834886786908</v>
      </c>
      <c r="AJ41" s="372">
        <v>24.983672336467237</v>
      </c>
      <c r="AK41" s="94"/>
      <c r="AL41" s="390">
        <v>49.85040406725673</v>
      </c>
      <c r="AM41" s="16"/>
    </row>
    <row r="42" spans="1:39" ht="12" thickBot="1">
      <c r="A42" s="111"/>
      <c r="B42" s="112"/>
      <c r="C42" s="84" t="s">
        <v>268</v>
      </c>
      <c r="D42" s="403">
        <v>1.0939089493396288</v>
      </c>
      <c r="E42" s="98">
        <v>0.8018557832180875</v>
      </c>
      <c r="F42" s="98">
        <v>0.992558770378688</v>
      </c>
      <c r="G42" s="98">
        <v>1.1487379459355638</v>
      </c>
      <c r="H42" s="98">
        <v>1.2759163139833478</v>
      </c>
      <c r="I42" s="98">
        <v>1.1445879479553374</v>
      </c>
      <c r="J42" s="98">
        <v>1.0109629901258412</v>
      </c>
      <c r="K42" s="98">
        <v>0.8799527156114949</v>
      </c>
      <c r="L42" s="98">
        <v>0.9071350283550959</v>
      </c>
      <c r="M42" s="98">
        <v>0.7334526389652143</v>
      </c>
      <c r="N42" s="98">
        <v>0.9945713585506376</v>
      </c>
      <c r="O42" s="98">
        <v>0.9288678914356959</v>
      </c>
      <c r="P42" s="98">
        <v>0.8578090483277415</v>
      </c>
      <c r="Q42" s="98">
        <v>0.9681615973847928</v>
      </c>
      <c r="R42" s="98">
        <v>1.2615210204328333</v>
      </c>
      <c r="S42" s="76"/>
      <c r="T42" s="374"/>
      <c r="U42" s="98">
        <v>1.0661446785466515</v>
      </c>
      <c r="V42" s="98">
        <v>0.8660092294100232</v>
      </c>
      <c r="W42" s="98">
        <v>1.000359323931558</v>
      </c>
      <c r="X42" s="98">
        <v>1.1155848478160704</v>
      </c>
      <c r="Y42" s="98">
        <v>1.2651363191969907</v>
      </c>
      <c r="Z42" s="98">
        <v>1.138140280125591</v>
      </c>
      <c r="AA42" s="98">
        <v>0.9686509196404958</v>
      </c>
      <c r="AB42" s="98">
        <v>0.8771634134217401</v>
      </c>
      <c r="AC42" s="98">
        <v>0.9029466069459053</v>
      </c>
      <c r="AD42" s="98">
        <v>0.7392400767187377</v>
      </c>
      <c r="AE42" s="98">
        <v>0.9857862431749472</v>
      </c>
      <c r="AF42" s="98">
        <v>0.9871439606208919</v>
      </c>
      <c r="AG42" s="98">
        <v>0.8667802425863702</v>
      </c>
      <c r="AH42" s="98">
        <v>0.9751993414926371</v>
      </c>
      <c r="AI42" s="98">
        <v>1.2457145163713925</v>
      </c>
      <c r="AJ42" s="76"/>
      <c r="AK42" s="371"/>
      <c r="AL42" s="117"/>
      <c r="AM42" s="84"/>
    </row>
  </sheetData>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A1:Z37"/>
  <sheetViews>
    <sheetView workbookViewId="0" topLeftCell="A10">
      <selection activeCell="O32" sqref="O32"/>
    </sheetView>
  </sheetViews>
  <sheetFormatPr defaultColWidth="9.33203125" defaultRowHeight="11.25"/>
  <cols>
    <col min="1" max="2" width="4" style="0" bestFit="1" customWidth="1"/>
    <col min="3" max="3" width="16.83203125" style="0" bestFit="1" customWidth="1"/>
    <col min="4" max="5" width="12" style="0" customWidth="1"/>
    <col min="8" max="9" width="4" style="0" bestFit="1" customWidth="1"/>
    <col min="10" max="10" width="16.83203125" style="0" bestFit="1" customWidth="1"/>
    <col min="11" max="11" width="11.83203125" style="0" bestFit="1" customWidth="1"/>
    <col min="12" max="12" width="10.66015625" style="2" bestFit="1" customWidth="1"/>
    <col min="13" max="14" width="10" style="0" bestFit="1" customWidth="1"/>
    <col min="17" max="18" width="4" style="0" bestFit="1" customWidth="1"/>
    <col min="19" max="19" width="16.83203125" style="0" bestFit="1" customWidth="1"/>
    <col min="20" max="20" width="13.33203125" style="192" bestFit="1" customWidth="1"/>
    <col min="21" max="22" width="12.16015625" style="192" bestFit="1" customWidth="1"/>
    <col min="23" max="23" width="12.16015625" style="192" customWidth="1"/>
    <col min="24" max="24" width="12.16015625" style="192" bestFit="1" customWidth="1"/>
    <col min="25" max="25" width="12" style="192" customWidth="1"/>
    <col min="26" max="26" width="14" style="192" customWidth="1"/>
  </cols>
  <sheetData>
    <row r="1" spans="20:26" ht="11.25">
      <c r="T1" s="118"/>
      <c r="U1" s="118"/>
      <c r="V1" s="118"/>
      <c r="W1" s="118"/>
      <c r="X1" s="118"/>
      <c r="Y1" s="118"/>
      <c r="Z1" s="118"/>
    </row>
    <row r="2" spans="2:26" ht="11.25">
      <c r="B2" t="s">
        <v>71</v>
      </c>
      <c r="T2" s="118"/>
      <c r="U2" s="118"/>
      <c r="V2" s="118"/>
      <c r="W2" s="118"/>
      <c r="X2" s="118"/>
      <c r="Y2" s="118"/>
      <c r="Z2" s="118"/>
    </row>
    <row r="3" spans="8:26" ht="11.25">
      <c r="H3" t="s">
        <v>72</v>
      </c>
      <c r="Q3" t="s">
        <v>86</v>
      </c>
      <c r="T3" s="118"/>
      <c r="U3" s="118"/>
      <c r="V3" s="118"/>
      <c r="W3" s="118"/>
      <c r="X3" s="118"/>
      <c r="Y3" s="118"/>
      <c r="Z3" s="118"/>
    </row>
    <row r="4" spans="1:26" ht="11.25">
      <c r="A4" s="119"/>
      <c r="B4" s="120"/>
      <c r="C4" s="121"/>
      <c r="D4" s="120"/>
      <c r="E4" s="121"/>
      <c r="H4" s="119"/>
      <c r="I4" s="120"/>
      <c r="J4" s="120"/>
      <c r="K4" s="119"/>
      <c r="L4" s="122"/>
      <c r="M4" s="123"/>
      <c r="N4" s="121"/>
      <c r="Q4" s="119"/>
      <c r="R4" s="120"/>
      <c r="S4" s="121"/>
      <c r="T4" s="124"/>
      <c r="U4" s="125"/>
      <c r="V4" s="125"/>
      <c r="W4" s="125"/>
      <c r="X4" s="125"/>
      <c r="Y4" s="126"/>
      <c r="Z4" s="127"/>
    </row>
    <row r="5" spans="1:26" ht="22.5">
      <c r="A5" s="128"/>
      <c r="B5" s="129"/>
      <c r="C5" s="130" t="s">
        <v>73</v>
      </c>
      <c r="D5" s="131" t="s">
        <v>74</v>
      </c>
      <c r="E5" s="132" t="s">
        <v>75</v>
      </c>
      <c r="H5" s="128"/>
      <c r="I5" s="129"/>
      <c r="J5" s="133" t="s">
        <v>73</v>
      </c>
      <c r="K5" s="134" t="s">
        <v>76</v>
      </c>
      <c r="L5" s="135" t="s">
        <v>87</v>
      </c>
      <c r="M5" s="136" t="s">
        <v>88</v>
      </c>
      <c r="N5" s="132" t="s">
        <v>77</v>
      </c>
      <c r="Q5" s="128"/>
      <c r="R5" s="129"/>
      <c r="S5" s="130" t="s">
        <v>73</v>
      </c>
      <c r="T5" s="134" t="s">
        <v>61</v>
      </c>
      <c r="U5" s="131" t="s">
        <v>63</v>
      </c>
      <c r="V5" s="131" t="s">
        <v>65</v>
      </c>
      <c r="W5" s="131" t="s">
        <v>67</v>
      </c>
      <c r="X5" s="131" t="s">
        <v>78</v>
      </c>
      <c r="Y5" s="132" t="s">
        <v>79</v>
      </c>
      <c r="Z5" s="136" t="s">
        <v>80</v>
      </c>
    </row>
    <row r="6" spans="1:26" ht="11.25">
      <c r="A6" s="137"/>
      <c r="B6" s="138"/>
      <c r="C6" s="139"/>
      <c r="D6" s="140"/>
      <c r="E6" s="141"/>
      <c r="H6" s="137"/>
      <c r="I6" s="138"/>
      <c r="J6" s="142"/>
      <c r="K6" s="143" t="s">
        <v>81</v>
      </c>
      <c r="L6" s="144" t="s">
        <v>82</v>
      </c>
      <c r="M6" s="144" t="s">
        <v>83</v>
      </c>
      <c r="N6" s="145" t="s">
        <v>84</v>
      </c>
      <c r="Q6" s="137"/>
      <c r="R6" s="138"/>
      <c r="S6" s="139"/>
      <c r="T6" s="146" t="s">
        <v>85</v>
      </c>
      <c r="U6" s="147" t="s">
        <v>89</v>
      </c>
      <c r="V6" s="147" t="s">
        <v>90</v>
      </c>
      <c r="W6" s="147" t="s">
        <v>91</v>
      </c>
      <c r="X6" s="147" t="s">
        <v>92</v>
      </c>
      <c r="Y6" s="148" t="s">
        <v>93</v>
      </c>
      <c r="Z6" s="149" t="s">
        <v>94</v>
      </c>
    </row>
    <row r="7" spans="1:26" ht="11.25">
      <c r="A7" s="31" t="s">
        <v>46</v>
      </c>
      <c r="B7" s="15" t="s">
        <v>4</v>
      </c>
      <c r="C7" s="114" t="s">
        <v>18</v>
      </c>
      <c r="D7" s="150">
        <v>0.6060062495136764</v>
      </c>
      <c r="E7" s="151">
        <v>0.5060793589136439</v>
      </c>
      <c r="H7" s="152" t="s">
        <v>46</v>
      </c>
      <c r="I7" s="153" t="s">
        <v>4</v>
      </c>
      <c r="J7" s="154" t="s">
        <v>18</v>
      </c>
      <c r="K7" s="155">
        <v>244179</v>
      </c>
      <c r="L7" s="122">
        <v>96205</v>
      </c>
      <c r="M7" s="156">
        <v>0.39399375048632357</v>
      </c>
      <c r="N7" s="157">
        <v>0.6060062495136764</v>
      </c>
      <c r="Q7" s="31" t="s">
        <v>46</v>
      </c>
      <c r="R7" s="15" t="s">
        <v>4</v>
      </c>
      <c r="S7" s="113" t="s">
        <v>18</v>
      </c>
      <c r="T7" s="158">
        <v>11352</v>
      </c>
      <c r="U7" s="159">
        <v>54249</v>
      </c>
      <c r="V7" s="159">
        <v>22002</v>
      </c>
      <c r="W7" s="159">
        <v>9481</v>
      </c>
      <c r="X7" s="159">
        <v>-1976</v>
      </c>
      <c r="Y7" s="160">
        <v>187931</v>
      </c>
      <c r="Z7" s="161">
        <v>0.5060793589136439</v>
      </c>
    </row>
    <row r="8" spans="1:26" ht="11.25">
      <c r="A8" s="31" t="s">
        <v>48</v>
      </c>
      <c r="B8" s="15" t="s">
        <v>5</v>
      </c>
      <c r="C8" s="114" t="s">
        <v>19</v>
      </c>
      <c r="D8" s="150">
        <v>0.7042957861944581</v>
      </c>
      <c r="E8" s="151">
        <v>0.7617023509655751</v>
      </c>
      <c r="H8" s="31" t="s">
        <v>48</v>
      </c>
      <c r="I8" s="15" t="s">
        <v>5</v>
      </c>
      <c r="J8" s="113" t="s">
        <v>19</v>
      </c>
      <c r="K8" s="162">
        <v>24396</v>
      </c>
      <c r="L8" s="103">
        <v>7214</v>
      </c>
      <c r="M8" s="163">
        <v>0.2957042138055419</v>
      </c>
      <c r="N8" s="151">
        <v>0.7042957861944581</v>
      </c>
      <c r="Q8" s="31" t="s">
        <v>48</v>
      </c>
      <c r="R8" s="15" t="s">
        <v>5</v>
      </c>
      <c r="S8" s="113" t="s">
        <v>19</v>
      </c>
      <c r="T8" s="164">
        <v>4051</v>
      </c>
      <c r="U8" s="165">
        <v>10379</v>
      </c>
      <c r="V8" s="165">
        <v>413</v>
      </c>
      <c r="W8" s="165">
        <v>410</v>
      </c>
      <c r="X8" s="165">
        <v>-738</v>
      </c>
      <c r="Y8" s="166">
        <v>19056</v>
      </c>
      <c r="Z8" s="167">
        <v>0.7617023509655751</v>
      </c>
    </row>
    <row r="9" spans="1:26" ht="11.25">
      <c r="A9" s="31" t="s">
        <v>50</v>
      </c>
      <c r="B9" s="15" t="s">
        <v>6</v>
      </c>
      <c r="C9" s="114" t="s">
        <v>20</v>
      </c>
      <c r="D9" s="150">
        <v>0.7494955090412694</v>
      </c>
      <c r="E9" s="151">
        <v>0.596397575423612</v>
      </c>
      <c r="H9" s="31" t="s">
        <v>50</v>
      </c>
      <c r="I9" s="15" t="s">
        <v>6</v>
      </c>
      <c r="J9" s="113" t="s">
        <v>20</v>
      </c>
      <c r="K9" s="162">
        <v>50546</v>
      </c>
      <c r="L9" s="103">
        <v>12662</v>
      </c>
      <c r="M9" s="163">
        <v>0.2505044909587307</v>
      </c>
      <c r="N9" s="151">
        <v>0.7494955090412694</v>
      </c>
      <c r="Q9" s="31" t="s">
        <v>50</v>
      </c>
      <c r="R9" s="15" t="s">
        <v>6</v>
      </c>
      <c r="S9" s="113" t="s">
        <v>20</v>
      </c>
      <c r="T9" s="164">
        <v>8129</v>
      </c>
      <c r="U9" s="165">
        <v>17465</v>
      </c>
      <c r="V9" s="165">
        <v>5886</v>
      </c>
      <c r="W9" s="165">
        <v>3192</v>
      </c>
      <c r="X9" s="165">
        <v>-38</v>
      </c>
      <c r="Y9" s="166">
        <v>58072</v>
      </c>
      <c r="Z9" s="167">
        <v>0.596397575423612</v>
      </c>
    </row>
    <row r="10" spans="1:26" ht="11.25">
      <c r="A10" s="31" t="s">
        <v>52</v>
      </c>
      <c r="B10" s="15" t="s">
        <v>7</v>
      </c>
      <c r="C10" s="114" t="s">
        <v>21</v>
      </c>
      <c r="D10" s="150">
        <v>0.12363905897146743</v>
      </c>
      <c r="E10" s="151">
        <v>0.38629336771613143</v>
      </c>
      <c r="H10" s="31" t="s">
        <v>52</v>
      </c>
      <c r="I10" s="15" t="s">
        <v>7</v>
      </c>
      <c r="J10" s="113" t="s">
        <v>21</v>
      </c>
      <c r="K10" s="162">
        <v>346727</v>
      </c>
      <c r="L10" s="103">
        <v>303858</v>
      </c>
      <c r="M10" s="163">
        <v>0.8763609410285326</v>
      </c>
      <c r="N10" s="151">
        <v>0.12363905897146743</v>
      </c>
      <c r="Q10" s="31" t="s">
        <v>52</v>
      </c>
      <c r="R10" s="15" t="s">
        <v>7</v>
      </c>
      <c r="S10" s="113" t="s">
        <v>21</v>
      </c>
      <c r="T10" s="164">
        <v>9853</v>
      </c>
      <c r="U10" s="165">
        <v>10587</v>
      </c>
      <c r="V10" s="165">
        <v>4836</v>
      </c>
      <c r="W10" s="165">
        <v>4112</v>
      </c>
      <c r="X10" s="165">
        <v>-27</v>
      </c>
      <c r="Y10" s="166">
        <v>76007</v>
      </c>
      <c r="Z10" s="167">
        <v>0.38629336771613143</v>
      </c>
    </row>
    <row r="11" spans="1:26" ht="11.25">
      <c r="A11" s="31"/>
      <c r="B11" s="15" t="s">
        <v>8</v>
      </c>
      <c r="C11" s="114" t="s">
        <v>22</v>
      </c>
      <c r="D11" s="150">
        <v>0.695487424278385</v>
      </c>
      <c r="E11" s="151">
        <v>0.3283265296697162</v>
      </c>
      <c r="H11" s="31"/>
      <c r="I11" s="15" t="s">
        <v>8</v>
      </c>
      <c r="J11" s="113" t="s">
        <v>22</v>
      </c>
      <c r="K11" s="162">
        <v>4508290</v>
      </c>
      <c r="L11" s="103">
        <v>1372831</v>
      </c>
      <c r="M11" s="163">
        <v>0.30451257572161505</v>
      </c>
      <c r="N11" s="151">
        <v>0.695487424278385</v>
      </c>
      <c r="Q11" s="31"/>
      <c r="R11" s="15" t="s">
        <v>8</v>
      </c>
      <c r="S11" s="113" t="s">
        <v>22</v>
      </c>
      <c r="T11" s="164">
        <v>2489001</v>
      </c>
      <c r="U11" s="165">
        <v>841699</v>
      </c>
      <c r="V11" s="165">
        <v>793124</v>
      </c>
      <c r="W11" s="165">
        <v>624859</v>
      </c>
      <c r="X11" s="165">
        <v>-28233</v>
      </c>
      <c r="Y11" s="166">
        <v>14377303</v>
      </c>
      <c r="Z11" s="167">
        <v>0.3283265296697162</v>
      </c>
    </row>
    <row r="12" spans="1:26" ht="11.25">
      <c r="A12" s="31"/>
      <c r="B12" s="15" t="s">
        <v>9</v>
      </c>
      <c r="C12" s="114" t="s">
        <v>23</v>
      </c>
      <c r="D12" s="150">
        <v>1</v>
      </c>
      <c r="E12" s="151">
        <v>0.45278473647866974</v>
      </c>
      <c r="H12" s="31"/>
      <c r="I12" s="15" t="s">
        <v>9</v>
      </c>
      <c r="J12" s="113" t="s">
        <v>23</v>
      </c>
      <c r="K12" s="162">
        <v>3109217</v>
      </c>
      <c r="L12" s="103">
        <v>0</v>
      </c>
      <c r="M12" s="163">
        <v>0</v>
      </c>
      <c r="N12" s="151">
        <v>1</v>
      </c>
      <c r="Q12" s="31"/>
      <c r="R12" s="15" t="s">
        <v>9</v>
      </c>
      <c r="S12" s="113" t="s">
        <v>23</v>
      </c>
      <c r="T12" s="164">
        <v>1082083</v>
      </c>
      <c r="U12" s="165">
        <v>43679</v>
      </c>
      <c r="V12" s="165">
        <v>165963</v>
      </c>
      <c r="W12" s="165">
        <v>133106</v>
      </c>
      <c r="X12" s="165">
        <v>-17025</v>
      </c>
      <c r="Y12" s="166">
        <v>3109217</v>
      </c>
      <c r="Z12" s="167">
        <v>0.45278473647866974</v>
      </c>
    </row>
    <row r="13" spans="1:26" ht="11.25">
      <c r="A13" s="31"/>
      <c r="B13" s="15" t="s">
        <v>10</v>
      </c>
      <c r="C13" s="114" t="s">
        <v>24</v>
      </c>
      <c r="D13" s="150">
        <v>0.9999087238163333</v>
      </c>
      <c r="E13" s="151">
        <v>0.4963020833810361</v>
      </c>
      <c r="H13" s="31"/>
      <c r="I13" s="15" t="s">
        <v>10</v>
      </c>
      <c r="J13" s="113" t="s">
        <v>24</v>
      </c>
      <c r="K13" s="162">
        <v>1051753</v>
      </c>
      <c r="L13" s="103">
        <v>96</v>
      </c>
      <c r="M13" s="163">
        <v>9.127618366669741E-05</v>
      </c>
      <c r="N13" s="151">
        <v>0.9999087238163333</v>
      </c>
      <c r="Q13" s="31"/>
      <c r="R13" s="15" t="s">
        <v>10</v>
      </c>
      <c r="S13" s="113" t="s">
        <v>24</v>
      </c>
      <c r="T13" s="164">
        <v>207081</v>
      </c>
      <c r="U13" s="165">
        <v>112680</v>
      </c>
      <c r="V13" s="165">
        <v>173913</v>
      </c>
      <c r="W13" s="165">
        <v>61094</v>
      </c>
      <c r="X13" s="165">
        <v>-12890</v>
      </c>
      <c r="Y13" s="166">
        <v>1091831</v>
      </c>
      <c r="Z13" s="167">
        <v>0.4963020833810361</v>
      </c>
    </row>
    <row r="14" spans="1:26" ht="11.25">
      <c r="A14" s="31"/>
      <c r="B14" s="15" t="s">
        <v>11</v>
      </c>
      <c r="C14" s="114" t="s">
        <v>25</v>
      </c>
      <c r="D14" s="150">
        <v>0.9771353875701512</v>
      </c>
      <c r="E14" s="151">
        <v>0.6843401462281707</v>
      </c>
      <c r="H14" s="31"/>
      <c r="I14" s="15" t="s">
        <v>11</v>
      </c>
      <c r="J14" s="113" t="s">
        <v>25</v>
      </c>
      <c r="K14" s="162">
        <v>1369365</v>
      </c>
      <c r="L14" s="103">
        <v>31310</v>
      </c>
      <c r="M14" s="163">
        <v>0.02286461242984887</v>
      </c>
      <c r="N14" s="151">
        <v>0.9771353875701512</v>
      </c>
      <c r="Q14" s="31"/>
      <c r="R14" s="15" t="s">
        <v>11</v>
      </c>
      <c r="S14" s="113" t="s">
        <v>25</v>
      </c>
      <c r="T14" s="164">
        <v>1327535</v>
      </c>
      <c r="U14" s="165">
        <v>224805</v>
      </c>
      <c r="V14" s="165">
        <v>137759</v>
      </c>
      <c r="W14" s="165">
        <v>129927</v>
      </c>
      <c r="X14" s="165">
        <v>-5236</v>
      </c>
      <c r="Y14" s="166">
        <v>2651883</v>
      </c>
      <c r="Z14" s="167">
        <v>0.6843401462281707</v>
      </c>
    </row>
    <row r="15" spans="1:26" ht="11.25">
      <c r="A15" s="31"/>
      <c r="B15" s="15" t="s">
        <v>12</v>
      </c>
      <c r="C15" s="114" t="s">
        <v>26</v>
      </c>
      <c r="D15" s="150">
        <v>0.9883224328952527</v>
      </c>
      <c r="E15" s="151">
        <v>0.6455665070020427</v>
      </c>
      <c r="H15" s="31"/>
      <c r="I15" s="15" t="s">
        <v>12</v>
      </c>
      <c r="J15" s="113" t="s">
        <v>26</v>
      </c>
      <c r="K15" s="162">
        <v>1405601</v>
      </c>
      <c r="L15" s="103">
        <v>16414</v>
      </c>
      <c r="M15" s="163">
        <v>0.011677567104747365</v>
      </c>
      <c r="N15" s="151">
        <v>0.9883224328952527</v>
      </c>
      <c r="Q15" s="31"/>
      <c r="R15" s="15" t="s">
        <v>12</v>
      </c>
      <c r="S15" s="113" t="s">
        <v>26</v>
      </c>
      <c r="T15" s="164">
        <v>467453</v>
      </c>
      <c r="U15" s="165">
        <v>320838</v>
      </c>
      <c r="V15" s="165">
        <v>127622</v>
      </c>
      <c r="W15" s="165">
        <v>53724</v>
      </c>
      <c r="X15" s="165">
        <v>-58824</v>
      </c>
      <c r="Y15" s="166">
        <v>1410874</v>
      </c>
      <c r="Z15" s="167">
        <v>0.6455665070020427</v>
      </c>
    </row>
    <row r="16" spans="1:26" ht="11.25">
      <c r="A16" s="31"/>
      <c r="B16" s="15" t="s">
        <v>13</v>
      </c>
      <c r="C16" s="114" t="s">
        <v>27</v>
      </c>
      <c r="D16" s="150">
        <v>0.999990149890523</v>
      </c>
      <c r="E16" s="151">
        <v>0.8628838181593054</v>
      </c>
      <c r="H16" s="31"/>
      <c r="I16" s="15" t="s">
        <v>13</v>
      </c>
      <c r="J16" s="113" t="s">
        <v>27</v>
      </c>
      <c r="K16" s="162">
        <v>2842608</v>
      </c>
      <c r="L16" s="103">
        <v>28</v>
      </c>
      <c r="M16" s="163">
        <v>9.850109476931044E-06</v>
      </c>
      <c r="N16" s="151">
        <v>0.999990149890523</v>
      </c>
      <c r="Q16" s="31"/>
      <c r="R16" s="15" t="s">
        <v>13</v>
      </c>
      <c r="S16" s="113" t="s">
        <v>27</v>
      </c>
      <c r="T16" s="164">
        <v>112823</v>
      </c>
      <c r="U16" s="165">
        <v>1315905</v>
      </c>
      <c r="V16" s="165">
        <v>902052</v>
      </c>
      <c r="W16" s="165">
        <v>172987</v>
      </c>
      <c r="X16" s="165">
        <v>-8930</v>
      </c>
      <c r="Y16" s="166">
        <v>2891278</v>
      </c>
      <c r="Z16" s="167">
        <v>0.8628838181593054</v>
      </c>
    </row>
    <row r="17" spans="1:26" ht="11.25">
      <c r="A17" s="31"/>
      <c r="B17" s="15" t="s">
        <v>14</v>
      </c>
      <c r="C17" s="114" t="s">
        <v>28</v>
      </c>
      <c r="D17" s="150">
        <v>0.8669733499088468</v>
      </c>
      <c r="E17" s="151">
        <v>0.5660359585205336</v>
      </c>
      <c r="H17" s="31"/>
      <c r="I17" s="15" t="s">
        <v>14</v>
      </c>
      <c r="J17" s="113" t="s">
        <v>28</v>
      </c>
      <c r="K17" s="162">
        <v>1103636</v>
      </c>
      <c r="L17" s="103">
        <v>146813</v>
      </c>
      <c r="M17" s="163">
        <v>0.13302665009115325</v>
      </c>
      <c r="N17" s="151">
        <v>0.8669733499088468</v>
      </c>
      <c r="Q17" s="31"/>
      <c r="R17" s="15" t="s">
        <v>14</v>
      </c>
      <c r="S17" s="113" t="s">
        <v>28</v>
      </c>
      <c r="T17" s="164">
        <v>639177</v>
      </c>
      <c r="U17" s="165">
        <v>137242</v>
      </c>
      <c r="V17" s="165">
        <v>142338</v>
      </c>
      <c r="W17" s="165">
        <v>77635</v>
      </c>
      <c r="X17" s="165">
        <v>-10920</v>
      </c>
      <c r="Y17" s="166">
        <v>1741006</v>
      </c>
      <c r="Z17" s="167">
        <v>0.5660359585205336</v>
      </c>
    </row>
    <row r="18" spans="1:26" ht="11.25">
      <c r="A18" s="31"/>
      <c r="B18" s="15" t="s">
        <v>15</v>
      </c>
      <c r="C18" s="114" t="s">
        <v>29</v>
      </c>
      <c r="D18" s="150">
        <v>0.9906187669554845</v>
      </c>
      <c r="E18" s="151">
        <v>0.58998988812531</v>
      </c>
      <c r="H18" s="31"/>
      <c r="I18" s="15" t="s">
        <v>15</v>
      </c>
      <c r="J18" s="113" t="s">
        <v>29</v>
      </c>
      <c r="K18" s="162">
        <v>623692</v>
      </c>
      <c r="L18" s="103">
        <v>5851</v>
      </c>
      <c r="M18" s="163">
        <v>0.009381233044515562</v>
      </c>
      <c r="N18" s="151">
        <v>0.9906187669554845</v>
      </c>
      <c r="Q18" s="31"/>
      <c r="R18" s="15" t="s">
        <v>15</v>
      </c>
      <c r="S18" s="113" t="s">
        <v>29</v>
      </c>
      <c r="T18" s="164">
        <v>211863</v>
      </c>
      <c r="U18" s="165">
        <v>59586</v>
      </c>
      <c r="V18" s="165">
        <v>159699</v>
      </c>
      <c r="W18" s="165">
        <v>27152</v>
      </c>
      <c r="X18" s="165">
        <v>-282</v>
      </c>
      <c r="Y18" s="166">
        <v>776315</v>
      </c>
      <c r="Z18" s="167">
        <v>0.58998988812531</v>
      </c>
    </row>
    <row r="19" spans="1:26" ht="11.25">
      <c r="A19" s="31"/>
      <c r="B19" s="15" t="s">
        <v>16</v>
      </c>
      <c r="C19" s="114" t="s">
        <v>30</v>
      </c>
      <c r="D19" s="150">
        <v>1</v>
      </c>
      <c r="E19" s="151">
        <v>0.7339424892387463</v>
      </c>
      <c r="H19" s="31"/>
      <c r="I19" s="15" t="s">
        <v>16</v>
      </c>
      <c r="J19" s="113" t="s">
        <v>30</v>
      </c>
      <c r="K19" s="162">
        <v>1220815</v>
      </c>
      <c r="L19" s="103">
        <v>0</v>
      </c>
      <c r="M19" s="163">
        <v>0</v>
      </c>
      <c r="N19" s="151">
        <v>1</v>
      </c>
      <c r="Q19" s="31"/>
      <c r="R19" s="15" t="s">
        <v>16</v>
      </c>
      <c r="S19" s="113" t="s">
        <v>30</v>
      </c>
      <c r="T19" s="164">
        <v>560382</v>
      </c>
      <c r="U19" s="165">
        <v>0</v>
      </c>
      <c r="V19" s="165">
        <v>333989</v>
      </c>
      <c r="W19" s="165">
        <v>1637</v>
      </c>
      <c r="X19" s="165">
        <v>0</v>
      </c>
      <c r="Y19" s="166">
        <v>1220815</v>
      </c>
      <c r="Z19" s="167">
        <v>0.7339424892387463</v>
      </c>
    </row>
    <row r="20" spans="1:26" ht="11.25">
      <c r="A20" s="31"/>
      <c r="B20" s="15" t="s">
        <v>17</v>
      </c>
      <c r="C20" s="114" t="s">
        <v>31</v>
      </c>
      <c r="D20" s="150">
        <v>0.9675516092486453</v>
      </c>
      <c r="E20" s="151">
        <v>0.6152799411112706</v>
      </c>
      <c r="H20" s="31"/>
      <c r="I20" s="15" t="s">
        <v>17</v>
      </c>
      <c r="J20" s="113" t="s">
        <v>31</v>
      </c>
      <c r="K20" s="162">
        <v>7167320</v>
      </c>
      <c r="L20" s="103">
        <v>232568</v>
      </c>
      <c r="M20" s="163">
        <v>0.03244839075135476</v>
      </c>
      <c r="N20" s="151">
        <v>0.9675516092486453</v>
      </c>
      <c r="Q20" s="31"/>
      <c r="R20" s="15" t="s">
        <v>17</v>
      </c>
      <c r="S20" s="113" t="s">
        <v>31</v>
      </c>
      <c r="T20" s="164">
        <v>3324913</v>
      </c>
      <c r="U20" s="165">
        <v>543241</v>
      </c>
      <c r="V20" s="165">
        <v>632325</v>
      </c>
      <c r="W20" s="165">
        <v>283231</v>
      </c>
      <c r="X20" s="165">
        <v>-63641</v>
      </c>
      <c r="Y20" s="166">
        <v>7671417</v>
      </c>
      <c r="Z20" s="167">
        <v>0.6152799411112706</v>
      </c>
    </row>
    <row r="21" spans="1:26" ht="11.25">
      <c r="A21" s="31"/>
      <c r="B21" s="168">
        <v>15</v>
      </c>
      <c r="C21" s="114" t="s">
        <v>32</v>
      </c>
      <c r="D21" s="150">
        <v>0.9040769179630368</v>
      </c>
      <c r="E21" s="151">
        <v>0.27580213903743317</v>
      </c>
      <c r="H21" s="31"/>
      <c r="I21" s="57">
        <v>15</v>
      </c>
      <c r="J21" s="115" t="s">
        <v>32</v>
      </c>
      <c r="K21" s="169">
        <v>120336</v>
      </c>
      <c r="L21" s="104">
        <v>11543</v>
      </c>
      <c r="M21" s="170">
        <v>0.09592308203696318</v>
      </c>
      <c r="N21" s="171">
        <v>0.9040769179630368</v>
      </c>
      <c r="Q21" s="31"/>
      <c r="R21" s="57">
        <v>15</v>
      </c>
      <c r="S21" s="115" t="s">
        <v>32</v>
      </c>
      <c r="T21" s="172">
        <v>9644</v>
      </c>
      <c r="U21" s="173">
        <v>14490</v>
      </c>
      <c r="V21" s="173">
        <v>15120</v>
      </c>
      <c r="W21" s="173">
        <v>2084</v>
      </c>
      <c r="X21" s="173">
        <v>-78</v>
      </c>
      <c r="Y21" s="174">
        <v>149600</v>
      </c>
      <c r="Z21" s="175">
        <v>0.27580213903743317</v>
      </c>
    </row>
    <row r="22" spans="1:26" ht="11.25">
      <c r="A22" s="176" t="s">
        <v>53</v>
      </c>
      <c r="B22" s="153" t="s">
        <v>4</v>
      </c>
      <c r="C22" s="177" t="s">
        <v>18</v>
      </c>
      <c r="D22" s="178">
        <v>0.8871118586156221</v>
      </c>
      <c r="E22" s="157">
        <v>0.5366860805835105</v>
      </c>
      <c r="H22" s="179" t="s">
        <v>53</v>
      </c>
      <c r="I22" s="15" t="s">
        <v>4</v>
      </c>
      <c r="J22" s="113" t="s">
        <v>18</v>
      </c>
      <c r="K22" s="155">
        <v>11846231</v>
      </c>
      <c r="L22" s="122">
        <v>1337299</v>
      </c>
      <c r="M22" s="156">
        <v>0.11288814138437786</v>
      </c>
      <c r="N22" s="157">
        <v>0.8871118586156221</v>
      </c>
      <c r="Q22" s="179" t="s">
        <v>53</v>
      </c>
      <c r="R22" s="15" t="s">
        <v>4</v>
      </c>
      <c r="S22" s="113" t="s">
        <v>18</v>
      </c>
      <c r="T22" s="158">
        <v>608359</v>
      </c>
      <c r="U22" s="159">
        <v>3508215</v>
      </c>
      <c r="V22" s="159">
        <v>1247537</v>
      </c>
      <c r="W22" s="159">
        <v>561977</v>
      </c>
      <c r="X22" s="159">
        <v>-112655</v>
      </c>
      <c r="Y22" s="159">
        <v>10832092</v>
      </c>
      <c r="Z22" s="161">
        <v>0.5366860805835105</v>
      </c>
    </row>
    <row r="23" spans="1:26" ht="11.25">
      <c r="A23" s="179" t="s">
        <v>54</v>
      </c>
      <c r="B23" s="15" t="s">
        <v>5</v>
      </c>
      <c r="C23" s="114" t="s">
        <v>19</v>
      </c>
      <c r="D23" s="150">
        <v>0.8105343420392497</v>
      </c>
      <c r="E23" s="151">
        <v>0.688245369783213</v>
      </c>
      <c r="H23" s="179" t="s">
        <v>54</v>
      </c>
      <c r="I23" s="15" t="s">
        <v>5</v>
      </c>
      <c r="J23" s="113" t="s">
        <v>19</v>
      </c>
      <c r="K23" s="162">
        <v>1710178</v>
      </c>
      <c r="L23" s="103">
        <v>324020</v>
      </c>
      <c r="M23" s="163">
        <v>0.1894656579607503</v>
      </c>
      <c r="N23" s="151">
        <v>0.8105343420392497</v>
      </c>
      <c r="Q23" s="179" t="s">
        <v>54</v>
      </c>
      <c r="R23" s="15" t="s">
        <v>5</v>
      </c>
      <c r="S23" s="113" t="s">
        <v>19</v>
      </c>
      <c r="T23" s="164">
        <v>291770</v>
      </c>
      <c r="U23" s="165">
        <v>646272</v>
      </c>
      <c r="V23" s="165">
        <v>48513</v>
      </c>
      <c r="W23" s="165">
        <v>35206</v>
      </c>
      <c r="X23" s="165">
        <v>-55810</v>
      </c>
      <c r="Y23" s="180">
        <v>1403498</v>
      </c>
      <c r="Z23" s="167">
        <v>0.688245369783213</v>
      </c>
    </row>
    <row r="24" spans="1:26" ht="11.25">
      <c r="A24" s="179" t="s">
        <v>55</v>
      </c>
      <c r="B24" s="15" t="s">
        <v>6</v>
      </c>
      <c r="C24" s="114" t="s">
        <v>20</v>
      </c>
      <c r="D24" s="150">
        <v>0.8404152672498343</v>
      </c>
      <c r="E24" s="151">
        <v>0.5638868082010016</v>
      </c>
      <c r="H24" s="179" t="s">
        <v>55</v>
      </c>
      <c r="I24" s="15" t="s">
        <v>6</v>
      </c>
      <c r="J24" s="113" t="s">
        <v>20</v>
      </c>
      <c r="K24" s="162">
        <v>2138093</v>
      </c>
      <c r="L24" s="103">
        <v>341207</v>
      </c>
      <c r="M24" s="163">
        <v>0.1595847327501657</v>
      </c>
      <c r="N24" s="151">
        <v>0.8404152672498343</v>
      </c>
      <c r="Q24" s="179" t="s">
        <v>55</v>
      </c>
      <c r="R24" s="15" t="s">
        <v>6</v>
      </c>
      <c r="S24" s="113" t="s">
        <v>20</v>
      </c>
      <c r="T24" s="164">
        <v>351723</v>
      </c>
      <c r="U24" s="165">
        <v>434141</v>
      </c>
      <c r="V24" s="165">
        <v>172880</v>
      </c>
      <c r="W24" s="165">
        <v>103447</v>
      </c>
      <c r="X24" s="165">
        <v>-8264</v>
      </c>
      <c r="Y24" s="180">
        <v>1869040</v>
      </c>
      <c r="Z24" s="167">
        <v>0.5638868082010016</v>
      </c>
    </row>
    <row r="25" spans="1:26" ht="11.25">
      <c r="A25" s="179" t="s">
        <v>56</v>
      </c>
      <c r="B25" s="15" t="s">
        <v>7</v>
      </c>
      <c r="C25" s="114" t="s">
        <v>21</v>
      </c>
      <c r="D25" s="150">
        <v>0.13146316904469157</v>
      </c>
      <c r="E25" s="151">
        <v>0.42838302070019074</v>
      </c>
      <c r="H25" s="179" t="s">
        <v>56</v>
      </c>
      <c r="I25" s="15" t="s">
        <v>7</v>
      </c>
      <c r="J25" s="113" t="s">
        <v>21</v>
      </c>
      <c r="K25" s="162">
        <v>9631382</v>
      </c>
      <c r="L25" s="103">
        <v>8365210</v>
      </c>
      <c r="M25" s="163">
        <v>0.8685368309553084</v>
      </c>
      <c r="N25" s="151">
        <v>0.13146316904469157</v>
      </c>
      <c r="Q25" s="179" t="s">
        <v>56</v>
      </c>
      <c r="R25" s="15" t="s">
        <v>7</v>
      </c>
      <c r="S25" s="113" t="s">
        <v>21</v>
      </c>
      <c r="T25" s="164">
        <v>238926</v>
      </c>
      <c r="U25" s="165">
        <v>145426</v>
      </c>
      <c r="V25" s="165">
        <v>119010</v>
      </c>
      <c r="W25" s="165">
        <v>64507</v>
      </c>
      <c r="X25" s="165">
        <v>-9838</v>
      </c>
      <c r="Y25" s="180">
        <v>1302645</v>
      </c>
      <c r="Z25" s="167">
        <v>0.42838302070019074</v>
      </c>
    </row>
    <row r="26" spans="1:26" ht="11.25">
      <c r="A26" s="179" t="s">
        <v>52</v>
      </c>
      <c r="B26" s="15" t="s">
        <v>8</v>
      </c>
      <c r="C26" s="114" t="s">
        <v>22</v>
      </c>
      <c r="D26" s="150">
        <v>0.8801269253898936</v>
      </c>
      <c r="E26" s="151">
        <v>0.3278001226772372</v>
      </c>
      <c r="H26" s="179" t="s">
        <v>52</v>
      </c>
      <c r="I26" s="15" t="s">
        <v>8</v>
      </c>
      <c r="J26" s="113" t="s">
        <v>22</v>
      </c>
      <c r="K26" s="162">
        <v>274482198</v>
      </c>
      <c r="L26" s="103">
        <v>32903025</v>
      </c>
      <c r="M26" s="163">
        <v>0.1198730746101064</v>
      </c>
      <c r="N26" s="151">
        <v>0.8801269253898936</v>
      </c>
      <c r="Q26" s="179" t="s">
        <v>52</v>
      </c>
      <c r="R26" s="15" t="s">
        <v>8</v>
      </c>
      <c r="S26" s="113" t="s">
        <v>22</v>
      </c>
      <c r="T26" s="164">
        <v>50619663</v>
      </c>
      <c r="U26" s="165">
        <v>16018242</v>
      </c>
      <c r="V26" s="165">
        <v>15883745</v>
      </c>
      <c r="W26" s="165">
        <v>14350036</v>
      </c>
      <c r="X26" s="165">
        <v>-569280</v>
      </c>
      <c r="Y26" s="180">
        <v>293783923</v>
      </c>
      <c r="Z26" s="167">
        <v>0.3278001226772372</v>
      </c>
    </row>
    <row r="27" spans="1:26" ht="11.25">
      <c r="A27" s="179"/>
      <c r="B27" s="15" t="s">
        <v>9</v>
      </c>
      <c r="C27" s="114" t="s">
        <v>23</v>
      </c>
      <c r="D27" s="150">
        <v>1</v>
      </c>
      <c r="E27" s="151">
        <v>0.4550069545940104</v>
      </c>
      <c r="H27" s="179"/>
      <c r="I27" s="15" t="s">
        <v>9</v>
      </c>
      <c r="J27" s="113" t="s">
        <v>23</v>
      </c>
      <c r="K27" s="162">
        <v>74201312</v>
      </c>
      <c r="L27" s="103">
        <v>0</v>
      </c>
      <c r="M27" s="163">
        <v>0</v>
      </c>
      <c r="N27" s="151">
        <v>1</v>
      </c>
      <c r="Q27" s="179"/>
      <c r="R27" s="15" t="s">
        <v>9</v>
      </c>
      <c r="S27" s="113" t="s">
        <v>23</v>
      </c>
      <c r="T27" s="164">
        <v>25713413</v>
      </c>
      <c r="U27" s="165">
        <v>1356705</v>
      </c>
      <c r="V27" s="165">
        <v>3893088</v>
      </c>
      <c r="W27" s="165">
        <v>3122061</v>
      </c>
      <c r="X27" s="165">
        <v>-323154</v>
      </c>
      <c r="Y27" s="180">
        <v>74201312</v>
      </c>
      <c r="Z27" s="167">
        <v>0.4550069545940104</v>
      </c>
    </row>
    <row r="28" spans="1:26" ht="11.25">
      <c r="A28" s="179"/>
      <c r="B28" s="15" t="s">
        <v>10</v>
      </c>
      <c r="C28" s="114" t="s">
        <v>24</v>
      </c>
      <c r="D28" s="150">
        <v>0.9999249839862189</v>
      </c>
      <c r="E28" s="151">
        <v>0.5482411044321053</v>
      </c>
      <c r="H28" s="179"/>
      <c r="I28" s="15" t="s">
        <v>10</v>
      </c>
      <c r="J28" s="113" t="s">
        <v>24</v>
      </c>
      <c r="K28" s="162">
        <v>25727840</v>
      </c>
      <c r="L28" s="103">
        <v>1930</v>
      </c>
      <c r="M28" s="163">
        <v>7.501601378118023E-05</v>
      </c>
      <c r="N28" s="151">
        <v>0.9999249839862189</v>
      </c>
      <c r="Q28" s="179"/>
      <c r="R28" s="15" t="s">
        <v>10</v>
      </c>
      <c r="S28" s="113" t="s">
        <v>24</v>
      </c>
      <c r="T28" s="164">
        <v>4508358</v>
      </c>
      <c r="U28" s="165">
        <v>3398058</v>
      </c>
      <c r="V28" s="165">
        <v>4856651</v>
      </c>
      <c r="W28" s="165">
        <v>1683318</v>
      </c>
      <c r="X28" s="165">
        <v>-240066</v>
      </c>
      <c r="Y28" s="180">
        <v>25912539</v>
      </c>
      <c r="Z28" s="167">
        <v>0.5482411044321053</v>
      </c>
    </row>
    <row r="29" spans="1:26" ht="11.25">
      <c r="A29" s="179"/>
      <c r="B29" s="15" t="s">
        <v>11</v>
      </c>
      <c r="C29" s="114" t="s">
        <v>25</v>
      </c>
      <c r="D29" s="150">
        <v>0.9926962313688842</v>
      </c>
      <c r="E29" s="151">
        <v>0.6838080239084391</v>
      </c>
      <c r="H29" s="179"/>
      <c r="I29" s="15" t="s">
        <v>11</v>
      </c>
      <c r="J29" s="113" t="s">
        <v>25</v>
      </c>
      <c r="K29" s="162">
        <v>88459812</v>
      </c>
      <c r="L29" s="103">
        <v>646090</v>
      </c>
      <c r="M29" s="163">
        <v>0.0073037686311157885</v>
      </c>
      <c r="N29" s="151">
        <v>0.9926962313688842</v>
      </c>
      <c r="Q29" s="179"/>
      <c r="R29" s="15" t="s">
        <v>11</v>
      </c>
      <c r="S29" s="113" t="s">
        <v>25</v>
      </c>
      <c r="T29" s="164">
        <v>45929232</v>
      </c>
      <c r="U29" s="165">
        <v>9755394</v>
      </c>
      <c r="V29" s="165">
        <v>4664007</v>
      </c>
      <c r="W29" s="165">
        <v>4358629</v>
      </c>
      <c r="X29" s="165">
        <v>-227077</v>
      </c>
      <c r="Y29" s="180">
        <v>94295742</v>
      </c>
      <c r="Z29" s="167">
        <v>0.6838080239084391</v>
      </c>
    </row>
    <row r="30" spans="1:26" ht="11.25">
      <c r="A30" s="179"/>
      <c r="B30" s="15" t="s">
        <v>12</v>
      </c>
      <c r="C30" s="114" t="s">
        <v>26</v>
      </c>
      <c r="D30" s="150">
        <v>0.9903411942172627</v>
      </c>
      <c r="E30" s="151">
        <v>0.6494761233481615</v>
      </c>
      <c r="H30" s="179"/>
      <c r="I30" s="15" t="s">
        <v>12</v>
      </c>
      <c r="J30" s="113" t="s">
        <v>26</v>
      </c>
      <c r="K30" s="162">
        <v>36664367</v>
      </c>
      <c r="L30" s="103">
        <v>354134</v>
      </c>
      <c r="M30" s="163">
        <v>0.009658805782737229</v>
      </c>
      <c r="N30" s="151">
        <v>0.9903411942172627</v>
      </c>
      <c r="Q30" s="179"/>
      <c r="R30" s="15" t="s">
        <v>12</v>
      </c>
      <c r="S30" s="113" t="s">
        <v>26</v>
      </c>
      <c r="T30" s="164">
        <v>12025606</v>
      </c>
      <c r="U30" s="165">
        <v>8696108</v>
      </c>
      <c r="V30" s="165">
        <v>3304816</v>
      </c>
      <c r="W30" s="165">
        <v>1415479</v>
      </c>
      <c r="X30" s="165">
        <v>-1581159</v>
      </c>
      <c r="Y30" s="180">
        <v>36738610</v>
      </c>
      <c r="Z30" s="167">
        <v>0.6494761233481615</v>
      </c>
    </row>
    <row r="31" spans="1:26" ht="11.25">
      <c r="A31" s="179"/>
      <c r="B31" s="15" t="s">
        <v>13</v>
      </c>
      <c r="C31" s="114" t="s">
        <v>27</v>
      </c>
      <c r="D31" s="150">
        <v>0.9999895575613444</v>
      </c>
      <c r="E31" s="151">
        <v>0.8563793324492359</v>
      </c>
      <c r="H31" s="179"/>
      <c r="I31" s="15" t="s">
        <v>13</v>
      </c>
      <c r="J31" s="113" t="s">
        <v>27</v>
      </c>
      <c r="K31" s="162">
        <v>62916338</v>
      </c>
      <c r="L31" s="103">
        <v>657</v>
      </c>
      <c r="M31" s="163">
        <v>1.0442438655600077E-05</v>
      </c>
      <c r="N31" s="151">
        <v>0.9999895575613444</v>
      </c>
      <c r="Q31" s="179"/>
      <c r="R31" s="15" t="s">
        <v>13</v>
      </c>
      <c r="S31" s="113" t="s">
        <v>27</v>
      </c>
      <c r="T31" s="164">
        <v>2253275</v>
      </c>
      <c r="U31" s="165">
        <v>28315192</v>
      </c>
      <c r="V31" s="165">
        <v>19765464</v>
      </c>
      <c r="W31" s="165">
        <v>3780583</v>
      </c>
      <c r="X31" s="165">
        <v>-195686</v>
      </c>
      <c r="Y31" s="180">
        <v>62961384</v>
      </c>
      <c r="Z31" s="167">
        <v>0.8563793324492359</v>
      </c>
    </row>
    <row r="32" spans="1:26" ht="11.25">
      <c r="A32" s="179"/>
      <c r="B32" s="15" t="s">
        <v>14</v>
      </c>
      <c r="C32" s="114" t="s">
        <v>28</v>
      </c>
      <c r="D32" s="150">
        <v>0.9209665187985531</v>
      </c>
      <c r="E32" s="151">
        <v>0.5738256871214947</v>
      </c>
      <c r="H32" s="179"/>
      <c r="I32" s="15" t="s">
        <v>14</v>
      </c>
      <c r="J32" s="113" t="s">
        <v>28</v>
      </c>
      <c r="K32" s="162">
        <v>34641230</v>
      </c>
      <c r="L32" s="103">
        <v>2737817</v>
      </c>
      <c r="M32" s="163">
        <v>0.07903348120144695</v>
      </c>
      <c r="N32" s="151">
        <v>0.9209665187985531</v>
      </c>
      <c r="Q32" s="179"/>
      <c r="R32" s="15" t="s">
        <v>14</v>
      </c>
      <c r="S32" s="113" t="s">
        <v>28</v>
      </c>
      <c r="T32" s="164">
        <v>14168394</v>
      </c>
      <c r="U32" s="165">
        <v>2456295</v>
      </c>
      <c r="V32" s="165">
        <v>2903861</v>
      </c>
      <c r="W32" s="165">
        <v>1569447</v>
      </c>
      <c r="X32" s="165">
        <v>-203871</v>
      </c>
      <c r="Y32" s="180">
        <v>36411974</v>
      </c>
      <c r="Z32" s="167">
        <v>0.5738256871214947</v>
      </c>
    </row>
    <row r="33" spans="1:26" ht="11.25">
      <c r="A33" s="179"/>
      <c r="B33" s="15" t="s">
        <v>15</v>
      </c>
      <c r="C33" s="114" t="s">
        <v>29</v>
      </c>
      <c r="D33" s="150">
        <v>0.9943508888741303</v>
      </c>
      <c r="E33" s="151">
        <v>0.5371674457878935</v>
      </c>
      <c r="H33" s="179"/>
      <c r="I33" s="15" t="s">
        <v>15</v>
      </c>
      <c r="J33" s="113" t="s">
        <v>29</v>
      </c>
      <c r="K33" s="162">
        <v>21335923</v>
      </c>
      <c r="L33" s="103">
        <v>120529</v>
      </c>
      <c r="M33" s="163">
        <v>0.005649111125869737</v>
      </c>
      <c r="N33" s="151">
        <v>0.9943508888741303</v>
      </c>
      <c r="Q33" s="179"/>
      <c r="R33" s="15" t="s">
        <v>15</v>
      </c>
      <c r="S33" s="113" t="s">
        <v>29</v>
      </c>
      <c r="T33" s="164">
        <v>5647941</v>
      </c>
      <c r="U33" s="165">
        <v>1484178</v>
      </c>
      <c r="V33" s="165">
        <v>3649909</v>
      </c>
      <c r="W33" s="165">
        <v>701189</v>
      </c>
      <c r="X33" s="165">
        <v>-7617</v>
      </c>
      <c r="Y33" s="180">
        <v>21363171</v>
      </c>
      <c r="Z33" s="167">
        <v>0.5371674457878935</v>
      </c>
    </row>
    <row r="34" spans="1:26" ht="11.25">
      <c r="A34" s="179"/>
      <c r="B34" s="15" t="s">
        <v>16</v>
      </c>
      <c r="C34" s="114" t="s">
        <v>30</v>
      </c>
      <c r="D34" s="150">
        <v>1</v>
      </c>
      <c r="E34" s="151">
        <v>0.7197379557406512</v>
      </c>
      <c r="H34" s="179"/>
      <c r="I34" s="15" t="s">
        <v>16</v>
      </c>
      <c r="J34" s="113" t="s">
        <v>30</v>
      </c>
      <c r="K34" s="162">
        <v>35005079</v>
      </c>
      <c r="L34" s="103">
        <v>0</v>
      </c>
      <c r="M34" s="163">
        <v>0</v>
      </c>
      <c r="N34" s="151">
        <v>1</v>
      </c>
      <c r="Q34" s="179"/>
      <c r="R34" s="15" t="s">
        <v>16</v>
      </c>
      <c r="S34" s="113" t="s">
        <v>30</v>
      </c>
      <c r="T34" s="164">
        <v>15990571</v>
      </c>
      <c r="U34" s="165">
        <v>0</v>
      </c>
      <c r="V34" s="165">
        <v>9145108</v>
      </c>
      <c r="W34" s="165">
        <v>58805</v>
      </c>
      <c r="X34" s="165">
        <v>0</v>
      </c>
      <c r="Y34" s="180">
        <v>35005079</v>
      </c>
      <c r="Z34" s="167">
        <v>0.7197379557406512</v>
      </c>
    </row>
    <row r="35" spans="1:26" ht="11.25">
      <c r="A35" s="179"/>
      <c r="B35" s="15" t="s">
        <v>17</v>
      </c>
      <c r="C35" s="114" t="s">
        <v>31</v>
      </c>
      <c r="D35" s="150">
        <v>0.9786332201558128</v>
      </c>
      <c r="E35" s="151">
        <v>0.6027168458742056</v>
      </c>
      <c r="H35" s="179"/>
      <c r="I35" s="15" t="s">
        <v>17</v>
      </c>
      <c r="J35" s="113" t="s">
        <v>31</v>
      </c>
      <c r="K35" s="162">
        <v>213149807</v>
      </c>
      <c r="L35" s="103">
        <v>4554325</v>
      </c>
      <c r="M35" s="163">
        <v>0.02136677984418724</v>
      </c>
      <c r="N35" s="151">
        <v>0.9786332201558128</v>
      </c>
      <c r="Q35" s="179"/>
      <c r="R35" s="15" t="s">
        <v>17</v>
      </c>
      <c r="S35" s="113" t="s">
        <v>31</v>
      </c>
      <c r="T35" s="164">
        <v>86514669</v>
      </c>
      <c r="U35" s="165">
        <v>16178720</v>
      </c>
      <c r="V35" s="165">
        <v>19667805</v>
      </c>
      <c r="W35" s="165">
        <v>6593348</v>
      </c>
      <c r="X35" s="165">
        <v>-1446054</v>
      </c>
      <c r="Y35" s="180">
        <v>211556204</v>
      </c>
      <c r="Z35" s="167">
        <v>0.6027168458742056</v>
      </c>
    </row>
    <row r="36" spans="1:26" ht="11.25">
      <c r="A36" s="181"/>
      <c r="B36" s="57">
        <v>15</v>
      </c>
      <c r="C36" s="116" t="s">
        <v>32</v>
      </c>
      <c r="D36" s="182">
        <v>0.9435552263710089</v>
      </c>
      <c r="E36" s="171">
        <v>0.2832939222409753</v>
      </c>
      <c r="H36" s="179"/>
      <c r="I36" s="168">
        <v>15</v>
      </c>
      <c r="J36" s="113" t="s">
        <v>32</v>
      </c>
      <c r="K36" s="169">
        <v>4208379</v>
      </c>
      <c r="L36" s="104">
        <v>237541</v>
      </c>
      <c r="M36" s="170">
        <v>0.05644477362899111</v>
      </c>
      <c r="N36" s="171">
        <v>0.9435552263710089</v>
      </c>
      <c r="Q36" s="179"/>
      <c r="R36" s="168">
        <v>15</v>
      </c>
      <c r="S36" s="113" t="s">
        <v>32</v>
      </c>
      <c r="T36" s="172">
        <v>261908</v>
      </c>
      <c r="U36" s="173">
        <v>423943</v>
      </c>
      <c r="V36" s="173">
        <v>410612</v>
      </c>
      <c r="W36" s="173">
        <v>56599</v>
      </c>
      <c r="X36" s="173">
        <v>-2115</v>
      </c>
      <c r="Y36" s="183">
        <v>4062731</v>
      </c>
      <c r="Z36" s="175">
        <v>0.2832939222409753</v>
      </c>
    </row>
    <row r="37" spans="8:26" ht="11.25">
      <c r="H37" s="184"/>
      <c r="I37" s="185"/>
      <c r="J37" s="186" t="s">
        <v>70</v>
      </c>
      <c r="K37" s="187">
        <v>921306650</v>
      </c>
      <c r="L37" s="188">
        <v>54161177</v>
      </c>
      <c r="M37" s="189">
        <v>0.05878735055260917</v>
      </c>
      <c r="N37" s="190">
        <v>0.9412126494473908</v>
      </c>
      <c r="Q37" s="184"/>
      <c r="R37" s="185"/>
      <c r="S37" s="191" t="s">
        <v>70</v>
      </c>
      <c r="T37" s="172">
        <v>275589148</v>
      </c>
      <c r="U37" s="173">
        <v>96523734</v>
      </c>
      <c r="V37" s="173">
        <v>93350047</v>
      </c>
      <c r="W37" s="173">
        <v>40039262</v>
      </c>
      <c r="X37" s="173">
        <v>-5191484</v>
      </c>
      <c r="Y37" s="183">
        <v>949132549</v>
      </c>
      <c r="Z37" s="175">
        <v>0.5271241698824092</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O10" sqref="O10"/>
    </sheetView>
  </sheetViews>
  <sheetFormatPr defaultColWidth="9.33203125" defaultRowHeight="11.25"/>
  <cols>
    <col min="1" max="1" width="4.33203125" style="194" customWidth="1"/>
    <col min="2" max="2" width="20.5" style="194" customWidth="1"/>
    <col min="3" max="3" width="15.66015625" style="194" bestFit="1" customWidth="1"/>
    <col min="4" max="6" width="12.33203125" style="194" customWidth="1"/>
    <col min="7" max="7" width="9.16015625" style="194" customWidth="1"/>
    <col min="8" max="8" width="5.33203125" style="194" customWidth="1"/>
    <col min="9" max="9" width="14.66015625" style="194" hidden="1" customWidth="1"/>
    <col min="10" max="11" width="14.83203125" style="194" hidden="1" customWidth="1"/>
    <col min="12" max="12" width="12" style="194" hidden="1" customWidth="1"/>
    <col min="13" max="16384" width="12" style="194" customWidth="1"/>
  </cols>
  <sheetData>
    <row r="1" ht="13.5">
      <c r="A1" s="193" t="s">
        <v>138</v>
      </c>
    </row>
    <row r="2" spans="1:9" ht="13.5">
      <c r="A2" s="349" t="s">
        <v>264</v>
      </c>
      <c r="B2" s="228"/>
      <c r="C2" s="228"/>
      <c r="D2" s="228"/>
      <c r="E2" s="228"/>
      <c r="F2" s="228"/>
      <c r="G2" s="228"/>
      <c r="H2" s="229"/>
      <c r="I2" s="230"/>
    </row>
    <row r="3" spans="1:8" ht="13.5">
      <c r="A3" s="193" t="s">
        <v>139</v>
      </c>
      <c r="C3" s="231" t="s">
        <v>140</v>
      </c>
      <c r="H3" s="232"/>
    </row>
    <row r="4" spans="1:8" ht="13.5">
      <c r="A4" s="235"/>
      <c r="B4" s="236"/>
      <c r="C4" s="332" t="s">
        <v>166</v>
      </c>
      <c r="D4" s="412" t="s">
        <v>261</v>
      </c>
      <c r="E4" s="410"/>
      <c r="F4" s="411"/>
      <c r="G4" s="237" t="s">
        <v>142</v>
      </c>
      <c r="H4" s="232"/>
    </row>
    <row r="5" spans="1:8" ht="13.5">
      <c r="A5" s="238"/>
      <c r="B5" s="239"/>
      <c r="C5" s="240" t="s">
        <v>257</v>
      </c>
      <c r="D5" s="333" t="s">
        <v>258</v>
      </c>
      <c r="E5" s="335" t="s">
        <v>259</v>
      </c>
      <c r="F5" s="334" t="s">
        <v>260</v>
      </c>
      <c r="G5" s="241" t="s">
        <v>144</v>
      </c>
      <c r="H5" s="217"/>
    </row>
    <row r="6" spans="1:8" ht="13.5">
      <c r="A6" s="243">
        <v>1</v>
      </c>
      <c r="B6" s="244" t="s">
        <v>18</v>
      </c>
      <c r="C6" s="245"/>
      <c r="D6" s="336">
        <f>1!$J$20</f>
        <v>0</v>
      </c>
      <c r="E6" s="337">
        <f>1!$J$36</f>
        <v>0</v>
      </c>
      <c r="F6" s="338">
        <f>1!$J$37</f>
        <v>0</v>
      </c>
      <c r="G6" s="246">
        <v>1</v>
      </c>
      <c r="H6" s="247"/>
    </row>
    <row r="7" spans="1:11" ht="13.5">
      <c r="A7" s="250">
        <v>2</v>
      </c>
      <c r="B7" s="206" t="s">
        <v>19</v>
      </c>
      <c r="C7" s="251"/>
      <c r="D7" s="336">
        <f>2!$J$20</f>
        <v>0</v>
      </c>
      <c r="E7" s="337">
        <f>2!$J$36</f>
        <v>0</v>
      </c>
      <c r="F7" s="338">
        <f>2!$J$37</f>
        <v>0</v>
      </c>
      <c r="G7" s="246">
        <v>2</v>
      </c>
      <c r="H7" s="247"/>
      <c r="I7" s="233" t="s">
        <v>141</v>
      </c>
      <c r="J7" s="234"/>
      <c r="K7" s="234"/>
    </row>
    <row r="8" spans="1:12" ht="13.5">
      <c r="A8" s="250">
        <v>3</v>
      </c>
      <c r="B8" s="206" t="s">
        <v>20</v>
      </c>
      <c r="C8" s="251"/>
      <c r="D8" s="336">
        <f>3!$J$20</f>
        <v>0</v>
      </c>
      <c r="E8" s="337">
        <f>3!$J$36</f>
        <v>0</v>
      </c>
      <c r="F8" s="338">
        <f>3!$J$37</f>
        <v>0</v>
      </c>
      <c r="G8" s="246">
        <v>3</v>
      </c>
      <c r="H8" s="247"/>
      <c r="I8" s="197"/>
      <c r="J8" s="409" t="s">
        <v>143</v>
      </c>
      <c r="K8" s="410"/>
      <c r="L8" s="411"/>
    </row>
    <row r="9" spans="1:12" ht="13.5">
      <c r="A9" s="250">
        <v>4</v>
      </c>
      <c r="B9" s="206" t="s">
        <v>21</v>
      </c>
      <c r="C9" s="251"/>
      <c r="D9" s="336">
        <f>4!$J$20</f>
        <v>0</v>
      </c>
      <c r="E9" s="337">
        <f>4!$J$36</f>
        <v>0</v>
      </c>
      <c r="F9" s="338">
        <f>4!$J$37</f>
        <v>0</v>
      </c>
      <c r="G9" s="246">
        <v>4</v>
      </c>
      <c r="H9" s="247"/>
      <c r="I9" s="242"/>
      <c r="J9" s="242" t="s">
        <v>145</v>
      </c>
      <c r="K9" s="264" t="s">
        <v>146</v>
      </c>
      <c r="L9" s="328" t="s">
        <v>156</v>
      </c>
    </row>
    <row r="10" spans="1:12" ht="13.5">
      <c r="A10" s="250">
        <v>5</v>
      </c>
      <c r="B10" s="206" t="s">
        <v>22</v>
      </c>
      <c r="C10" s="251">
        <v>1000</v>
      </c>
      <c r="D10" s="336">
        <f>5!$J$20</f>
        <v>364.61207860236595</v>
      </c>
      <c r="E10" s="337">
        <f>5!$J$36</f>
        <v>1509.3907089322</v>
      </c>
      <c r="F10" s="338">
        <f>5!$J$37</f>
        <v>1874.0027875345659</v>
      </c>
      <c r="G10" s="246">
        <v>5</v>
      </c>
      <c r="H10" s="247"/>
      <c r="I10" s="248" t="s">
        <v>137</v>
      </c>
      <c r="J10" s="249">
        <v>0.756</v>
      </c>
      <c r="K10" s="197">
        <v>0.732</v>
      </c>
      <c r="L10" s="265">
        <v>0.72</v>
      </c>
    </row>
    <row r="11" spans="1:12" ht="13.5">
      <c r="A11" s="250">
        <v>6</v>
      </c>
      <c r="B11" s="206" t="s">
        <v>23</v>
      </c>
      <c r="C11" s="251"/>
      <c r="D11" s="336">
        <f>6!$J$20</f>
        <v>0</v>
      </c>
      <c r="E11" s="337">
        <f>6!$J$36</f>
        <v>0</v>
      </c>
      <c r="F11" s="338">
        <f>6!$J$37</f>
        <v>0</v>
      </c>
      <c r="G11" s="246">
        <v>6</v>
      </c>
      <c r="H11" s="247"/>
      <c r="I11" s="248" t="s">
        <v>147</v>
      </c>
      <c r="J11" s="249">
        <v>0.741</v>
      </c>
      <c r="K11" s="249">
        <v>0.711</v>
      </c>
      <c r="L11" s="265">
        <v>0.713</v>
      </c>
    </row>
    <row r="12" spans="1:12" ht="13.5">
      <c r="A12" s="250">
        <v>7</v>
      </c>
      <c r="B12" s="206" t="s">
        <v>24</v>
      </c>
      <c r="C12" s="251"/>
      <c r="D12" s="336">
        <f>7!$J$20</f>
        <v>0</v>
      </c>
      <c r="E12" s="337">
        <f>7!$J$36</f>
        <v>0</v>
      </c>
      <c r="F12" s="338">
        <f>7!$J$37</f>
        <v>0</v>
      </c>
      <c r="G12" s="246">
        <v>7</v>
      </c>
      <c r="H12" s="247"/>
      <c r="I12" s="248" t="s">
        <v>148</v>
      </c>
      <c r="J12" s="249">
        <v>0.905</v>
      </c>
      <c r="K12" s="249">
        <v>0.736</v>
      </c>
      <c r="L12" s="265">
        <v>0.715</v>
      </c>
    </row>
    <row r="13" spans="1:12" ht="13.5">
      <c r="A13" s="250">
        <v>8</v>
      </c>
      <c r="B13" s="206" t="s">
        <v>25</v>
      </c>
      <c r="C13" s="251"/>
      <c r="D13" s="336">
        <f>8!$J$20</f>
        <v>0</v>
      </c>
      <c r="E13" s="337">
        <f>8!$J$36</f>
        <v>0</v>
      </c>
      <c r="F13" s="338">
        <f>8!$J$37</f>
        <v>0</v>
      </c>
      <c r="G13" s="246">
        <v>8</v>
      </c>
      <c r="H13" s="247"/>
      <c r="I13" s="248" t="s">
        <v>149</v>
      </c>
      <c r="J13" s="249">
        <v>0.871</v>
      </c>
      <c r="K13" s="249">
        <v>0.743</v>
      </c>
      <c r="L13" s="265">
        <v>0.721</v>
      </c>
    </row>
    <row r="14" spans="1:12" ht="13.5">
      <c r="A14" s="250">
        <v>9</v>
      </c>
      <c r="B14" s="206" t="s">
        <v>26</v>
      </c>
      <c r="C14" s="251"/>
      <c r="D14" s="336">
        <f>9!$J$20</f>
        <v>0</v>
      </c>
      <c r="E14" s="337">
        <f>9!$J$36</f>
        <v>0</v>
      </c>
      <c r="F14" s="338">
        <f>9!$J$37</f>
        <v>0</v>
      </c>
      <c r="G14" s="246">
        <v>9</v>
      </c>
      <c r="H14" s="247"/>
      <c r="I14" s="248" t="s">
        <v>150</v>
      </c>
      <c r="J14" s="249">
        <v>0.825</v>
      </c>
      <c r="K14" s="249">
        <v>0.735</v>
      </c>
      <c r="L14" s="265">
        <v>0.721</v>
      </c>
    </row>
    <row r="15" spans="1:12" ht="13.5">
      <c r="A15" s="250">
        <v>10</v>
      </c>
      <c r="B15" s="206" t="s">
        <v>27</v>
      </c>
      <c r="C15" s="251"/>
      <c r="D15" s="336">
        <f>'10'!$J$20</f>
        <v>0</v>
      </c>
      <c r="E15" s="337">
        <f>'10'!$J$36</f>
        <v>0</v>
      </c>
      <c r="F15" s="338">
        <f>'10'!$J$37</f>
        <v>0</v>
      </c>
      <c r="G15" s="246">
        <v>10</v>
      </c>
      <c r="H15" s="247"/>
      <c r="I15" s="252" t="s">
        <v>151</v>
      </c>
      <c r="J15" s="249">
        <v>0.869</v>
      </c>
      <c r="K15" s="249">
        <v>0.765</v>
      </c>
      <c r="L15" s="265">
        <v>0.731</v>
      </c>
    </row>
    <row r="16" spans="1:12" ht="13.5">
      <c r="A16" s="250">
        <v>11</v>
      </c>
      <c r="B16" s="206" t="s">
        <v>28</v>
      </c>
      <c r="C16" s="251"/>
      <c r="D16" s="336">
        <f>'11'!$J$20</f>
        <v>0</v>
      </c>
      <c r="E16" s="337">
        <f>'11'!$J$36</f>
        <v>0</v>
      </c>
      <c r="F16" s="338">
        <f>'11'!$J$37</f>
        <v>0</v>
      </c>
      <c r="G16" s="246">
        <v>11</v>
      </c>
      <c r="H16" s="247"/>
      <c r="I16" s="241" t="s">
        <v>152</v>
      </c>
      <c r="J16" s="253">
        <v>0.804</v>
      </c>
      <c r="K16" s="253">
        <v>0.749</v>
      </c>
      <c r="L16" s="266">
        <v>0.74</v>
      </c>
    </row>
    <row r="17" spans="1:11" ht="13.5">
      <c r="A17" s="250">
        <v>12</v>
      </c>
      <c r="B17" s="206" t="s">
        <v>29</v>
      </c>
      <c r="C17" s="251"/>
      <c r="D17" s="336">
        <f>'12'!$J$20</f>
        <v>0</v>
      </c>
      <c r="E17" s="337">
        <f>'12'!$J$36</f>
        <v>0</v>
      </c>
      <c r="F17" s="338">
        <f>'12'!$J$37</f>
        <v>0</v>
      </c>
      <c r="G17" s="246">
        <v>12</v>
      </c>
      <c r="H17" s="247"/>
      <c r="I17" s="254" t="s">
        <v>153</v>
      </c>
      <c r="J17" s="234"/>
      <c r="K17" s="231" t="s">
        <v>140</v>
      </c>
    </row>
    <row r="18" spans="1:11" ht="13.5">
      <c r="A18" s="250">
        <v>13</v>
      </c>
      <c r="B18" s="206" t="s">
        <v>30</v>
      </c>
      <c r="C18" s="251"/>
      <c r="D18" s="336">
        <f>'13'!$J$20</f>
        <v>0</v>
      </c>
      <c r="E18" s="337">
        <f>'13'!$J$36</f>
        <v>0</v>
      </c>
      <c r="F18" s="338">
        <f>'13'!$J$37</f>
        <v>0</v>
      </c>
      <c r="G18" s="246">
        <v>13</v>
      </c>
      <c r="H18" s="247"/>
      <c r="I18" s="255" t="s">
        <v>154</v>
      </c>
      <c r="K18" s="256">
        <f>K13</f>
        <v>0.743</v>
      </c>
    </row>
    <row r="19" spans="1:8" ht="13.5">
      <c r="A19" s="250">
        <v>14</v>
      </c>
      <c r="B19" s="206" t="s">
        <v>31</v>
      </c>
      <c r="C19" s="251"/>
      <c r="D19" s="336">
        <f>'14'!$J$20</f>
        <v>0</v>
      </c>
      <c r="E19" s="337">
        <f>'14'!$J$36</f>
        <v>0</v>
      </c>
      <c r="F19" s="338">
        <f>'14'!$J$37</f>
        <v>0</v>
      </c>
      <c r="G19" s="246">
        <v>14</v>
      </c>
      <c r="H19" s="247"/>
    </row>
    <row r="20" spans="1:8" ht="13.5">
      <c r="A20" s="257"/>
      <c r="B20" s="258" t="s">
        <v>155</v>
      </c>
      <c r="C20" s="259">
        <f>SUM(C6:C19)</f>
        <v>1000</v>
      </c>
      <c r="D20" s="339">
        <f>SUM(D6:D19)</f>
        <v>364.61207860236595</v>
      </c>
      <c r="E20" s="340">
        <f>SUM(E6:E19)</f>
        <v>1509.3907089322</v>
      </c>
      <c r="F20" s="341">
        <f>SUM(F6:F19)</f>
        <v>1874.0027875345659</v>
      </c>
      <c r="G20" s="260"/>
      <c r="H20" s="247"/>
    </row>
    <row r="21" spans="1:9" ht="13.5">
      <c r="A21" s="261" t="s">
        <v>165</v>
      </c>
      <c r="B21" s="262"/>
      <c r="C21" s="262"/>
      <c r="D21" s="262"/>
      <c r="E21" s="262"/>
      <c r="F21" s="262"/>
      <c r="G21" s="262"/>
      <c r="H21" s="263"/>
      <c r="I21" s="263"/>
    </row>
    <row r="22" spans="1:9" ht="13.5">
      <c r="A22" s="261" t="s">
        <v>262</v>
      </c>
      <c r="B22" s="262"/>
      <c r="C22" s="262"/>
      <c r="D22" s="262"/>
      <c r="E22" s="262"/>
      <c r="F22" s="262"/>
      <c r="G22" s="262"/>
      <c r="H22" s="263"/>
      <c r="I22" s="263"/>
    </row>
  </sheetData>
  <mergeCells count="2">
    <mergeCell ref="J8:L8"/>
    <mergeCell ref="D4:F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F23" sqref="F23"/>
    </sheetView>
  </sheetViews>
  <sheetFormatPr defaultColWidth="9.33203125" defaultRowHeight="11.25"/>
  <cols>
    <col min="1" max="1" width="4.33203125" style="194" customWidth="1"/>
    <col min="2" max="2" width="20.5" style="194" customWidth="1"/>
    <col min="3" max="3" width="13.5" style="194" customWidth="1"/>
    <col min="4" max="4" width="12.83203125" style="194" customWidth="1"/>
    <col min="5" max="5" width="14.83203125" style="194" customWidth="1"/>
    <col min="6" max="12" width="12.83203125" style="194" customWidth="1"/>
    <col min="13" max="13" width="9.16015625" style="194" customWidth="1"/>
    <col min="14" max="16384" width="12" style="194" customWidth="1"/>
  </cols>
  <sheetData>
    <row r="1" ht="13.5">
      <c r="A1" s="193"/>
    </row>
    <row r="2" spans="1:13" ht="13.5">
      <c r="A2" s="349" t="s">
        <v>265</v>
      </c>
      <c r="B2" s="228"/>
      <c r="C2" s="228"/>
      <c r="D2" s="228"/>
      <c r="E2" s="228"/>
      <c r="F2" s="228"/>
      <c r="G2" s="229"/>
      <c r="H2" s="230"/>
      <c r="I2" s="230"/>
      <c r="J2" s="230"/>
      <c r="K2" s="230"/>
      <c r="L2" s="230"/>
      <c r="M2" s="230"/>
    </row>
    <row r="3" spans="1:12" ht="13.5">
      <c r="A3" s="268" t="s">
        <v>139</v>
      </c>
      <c r="B3" s="199"/>
      <c r="C3" s="269"/>
      <c r="D3" s="269"/>
      <c r="E3" s="269"/>
      <c r="F3" s="269"/>
      <c r="G3" s="269"/>
      <c r="H3" s="269"/>
      <c r="I3" s="269"/>
      <c r="J3" s="269"/>
      <c r="K3" s="269"/>
      <c r="L3" s="269"/>
    </row>
    <row r="4" spans="3:13" ht="22.5">
      <c r="C4" s="342" t="s">
        <v>166</v>
      </c>
      <c r="D4" s="342" t="s">
        <v>167</v>
      </c>
      <c r="E4" s="342" t="s">
        <v>168</v>
      </c>
      <c r="F4" s="342" t="s">
        <v>157</v>
      </c>
      <c r="G4" s="342" t="s">
        <v>158</v>
      </c>
      <c r="H4" s="342" t="s">
        <v>159</v>
      </c>
      <c r="I4" s="342" t="s">
        <v>160</v>
      </c>
      <c r="J4" s="342" t="s">
        <v>163</v>
      </c>
      <c r="K4" s="342"/>
      <c r="L4" s="342"/>
      <c r="M4" s="271" t="s">
        <v>142</v>
      </c>
    </row>
    <row r="5" spans="1:13" ht="13.5">
      <c r="A5" s="267"/>
      <c r="B5" s="232"/>
      <c r="C5" s="342"/>
      <c r="D5" s="342" t="s">
        <v>169</v>
      </c>
      <c r="E5" s="342" t="s">
        <v>170</v>
      </c>
      <c r="F5" s="342"/>
      <c r="G5" s="342"/>
      <c r="H5" s="342"/>
      <c r="I5" s="342"/>
      <c r="J5" s="342"/>
      <c r="K5" s="342" t="s">
        <v>161</v>
      </c>
      <c r="L5" s="342" t="s">
        <v>162</v>
      </c>
      <c r="M5" s="205" t="s">
        <v>171</v>
      </c>
    </row>
    <row r="6" spans="1:13" ht="13.5">
      <c r="A6" s="267"/>
      <c r="B6" s="232"/>
      <c r="C6" s="343" t="s">
        <v>172</v>
      </c>
      <c r="D6" s="344" t="s">
        <v>173</v>
      </c>
      <c r="E6" s="344" t="s">
        <v>174</v>
      </c>
      <c r="F6" s="344" t="s">
        <v>175</v>
      </c>
      <c r="G6" s="344" t="s">
        <v>176</v>
      </c>
      <c r="H6" s="344" t="s">
        <v>177</v>
      </c>
      <c r="I6" s="344" t="s">
        <v>178</v>
      </c>
      <c r="J6" s="344" t="s">
        <v>179</v>
      </c>
      <c r="K6" s="344" t="s">
        <v>180</v>
      </c>
      <c r="L6" s="344" t="s">
        <v>181</v>
      </c>
      <c r="M6" s="205"/>
    </row>
    <row r="7" spans="1:13" ht="13.5">
      <c r="A7" s="243">
        <v>1</v>
      </c>
      <c r="B7" s="244" t="s">
        <v>18</v>
      </c>
      <c r="C7" s="345">
        <f>'最終需要_まとめ'!C6</f>
        <v>0</v>
      </c>
      <c r="D7" s="346">
        <f>'取引基本表'!AQ7</f>
        <v>60389</v>
      </c>
      <c r="E7" s="346">
        <f>'取引基本表'!AQ23</f>
        <v>76653</v>
      </c>
      <c r="F7" s="347">
        <f>D7/SUM($D7:$E7)</f>
        <v>0.44066052742954714</v>
      </c>
      <c r="G7" s="347">
        <f aca="true" t="shared" si="0" ref="G7:G20">E7/SUM($D7:$E7)</f>
        <v>0.5593394725704528</v>
      </c>
      <c r="H7" s="348">
        <f>$C7*F7</f>
        <v>0</v>
      </c>
      <c r="I7" s="348">
        <f>$C7*G7</f>
        <v>0</v>
      </c>
      <c r="J7" s="347">
        <f>'分析係数'!D7</f>
        <v>0.6060062495136764</v>
      </c>
      <c r="K7" s="348">
        <f>H7*J7</f>
        <v>0</v>
      </c>
      <c r="L7" s="348">
        <f>H7-K7</f>
        <v>0</v>
      </c>
      <c r="M7" s="205">
        <v>1</v>
      </c>
    </row>
    <row r="8" spans="1:13" ht="13.5">
      <c r="A8" s="250">
        <v>2</v>
      </c>
      <c r="B8" s="206" t="s">
        <v>19</v>
      </c>
      <c r="C8" s="346">
        <f>'最終需要_まとめ'!C7</f>
        <v>0</v>
      </c>
      <c r="D8" s="346">
        <f>'取引基本表'!AQ8</f>
        <v>13160</v>
      </c>
      <c r="E8" s="346">
        <f>'取引基本表'!AQ24</f>
        <v>8492</v>
      </c>
      <c r="F8" s="347">
        <f aca="true" t="shared" si="1" ref="F8:F20">D8/SUM($D8:$E8)</f>
        <v>0.6077960465545909</v>
      </c>
      <c r="G8" s="347">
        <f t="shared" si="0"/>
        <v>0.3922039534454092</v>
      </c>
      <c r="H8" s="348">
        <f aca="true" t="shared" si="2" ref="H8:H20">$C8*F8</f>
        <v>0</v>
      </c>
      <c r="I8" s="348">
        <f aca="true" t="shared" si="3" ref="I8:I20">$C8*G8</f>
        <v>0</v>
      </c>
      <c r="J8" s="347">
        <f>'分析係数'!D8</f>
        <v>0.7042957861944581</v>
      </c>
      <c r="K8" s="348">
        <f aca="true" t="shared" si="4" ref="K8:K20">H8*J8</f>
        <v>0</v>
      </c>
      <c r="L8" s="348">
        <f aca="true" t="shared" si="5" ref="L8:L20">H8-K8</f>
        <v>0</v>
      </c>
      <c r="M8" s="205">
        <v>2</v>
      </c>
    </row>
    <row r="9" spans="1:13" ht="13.5">
      <c r="A9" s="250">
        <v>3</v>
      </c>
      <c r="B9" s="206" t="s">
        <v>20</v>
      </c>
      <c r="C9" s="346">
        <f>'最終需要_まとめ'!C8</f>
        <v>0</v>
      </c>
      <c r="D9" s="346">
        <f>'取引基本表'!AQ9</f>
        <v>14440</v>
      </c>
      <c r="E9" s="346">
        <f>'取引基本表'!AQ25</f>
        <v>4911</v>
      </c>
      <c r="F9" s="347">
        <f t="shared" si="1"/>
        <v>0.7462146659087385</v>
      </c>
      <c r="G9" s="347">
        <f t="shared" si="0"/>
        <v>0.2537853340912614</v>
      </c>
      <c r="H9" s="348">
        <f t="shared" si="2"/>
        <v>0</v>
      </c>
      <c r="I9" s="348">
        <f t="shared" si="3"/>
        <v>0</v>
      </c>
      <c r="J9" s="347">
        <f>'分析係数'!D9</f>
        <v>0.7494955090412694</v>
      </c>
      <c r="K9" s="348">
        <f t="shared" si="4"/>
        <v>0</v>
      </c>
      <c r="L9" s="348">
        <f t="shared" si="5"/>
        <v>0</v>
      </c>
      <c r="M9" s="205">
        <v>3</v>
      </c>
    </row>
    <row r="10" spans="1:13" ht="13.5">
      <c r="A10" s="250">
        <v>4</v>
      </c>
      <c r="B10" s="206" t="s">
        <v>21</v>
      </c>
      <c r="C10" s="346">
        <f>'最終需要_まとめ'!C9</f>
        <v>0</v>
      </c>
      <c r="D10" s="346">
        <f>'取引基本表'!AQ10</f>
        <v>7192</v>
      </c>
      <c r="E10" s="346">
        <f>'取引基本表'!AQ26</f>
        <v>536</v>
      </c>
      <c r="F10" s="347">
        <f t="shared" si="1"/>
        <v>0.9306418219461697</v>
      </c>
      <c r="G10" s="347">
        <f t="shared" si="0"/>
        <v>0.06935817805383022</v>
      </c>
      <c r="H10" s="348">
        <f t="shared" si="2"/>
        <v>0</v>
      </c>
      <c r="I10" s="348">
        <f t="shared" si="3"/>
        <v>0</v>
      </c>
      <c r="J10" s="347">
        <f>'分析係数'!D10</f>
        <v>0.12363905897146743</v>
      </c>
      <c r="K10" s="348">
        <f t="shared" si="4"/>
        <v>0</v>
      </c>
      <c r="L10" s="348">
        <f t="shared" si="5"/>
        <v>0</v>
      </c>
      <c r="M10" s="205">
        <v>4</v>
      </c>
    </row>
    <row r="11" spans="1:13" ht="13.5">
      <c r="A11" s="250">
        <v>5</v>
      </c>
      <c r="B11" s="206" t="s">
        <v>22</v>
      </c>
      <c r="C11" s="346">
        <f>'最終需要_まとめ'!C10</f>
        <v>1000</v>
      </c>
      <c r="D11" s="346">
        <f>'取引基本表'!AQ11</f>
        <v>1436202</v>
      </c>
      <c r="E11" s="346">
        <f>'取引基本表'!AQ27</f>
        <v>2481620</v>
      </c>
      <c r="F11" s="347">
        <f t="shared" si="1"/>
        <v>0.36658173852717146</v>
      </c>
      <c r="G11" s="347">
        <f t="shared" si="0"/>
        <v>0.6334182614728285</v>
      </c>
      <c r="H11" s="348">
        <f t="shared" si="2"/>
        <v>366.58173852717147</v>
      </c>
      <c r="I11" s="348">
        <f t="shared" si="3"/>
        <v>633.4182614728286</v>
      </c>
      <c r="J11" s="347">
        <f>'分析係数'!D11</f>
        <v>0.695487424278385</v>
      </c>
      <c r="K11" s="348">
        <f t="shared" si="4"/>
        <v>254.9529891157549</v>
      </c>
      <c r="L11" s="348">
        <f t="shared" si="5"/>
        <v>111.62874941141658</v>
      </c>
      <c r="M11" s="205">
        <v>5</v>
      </c>
    </row>
    <row r="12" spans="1:13" ht="13.5">
      <c r="A12" s="250">
        <v>6</v>
      </c>
      <c r="B12" s="206" t="s">
        <v>23</v>
      </c>
      <c r="C12" s="346">
        <f>'最終需要_まとめ'!C11</f>
        <v>0</v>
      </c>
      <c r="D12" s="346">
        <f>'取引基本表'!AQ12</f>
        <v>2817570</v>
      </c>
      <c r="E12" s="346">
        <f>'取引基本表'!AQ28</f>
        <v>0</v>
      </c>
      <c r="F12" s="347">
        <f t="shared" si="1"/>
        <v>1</v>
      </c>
      <c r="G12" s="347">
        <f t="shared" si="0"/>
        <v>0</v>
      </c>
      <c r="H12" s="348">
        <f t="shared" si="2"/>
        <v>0</v>
      </c>
      <c r="I12" s="348">
        <f t="shared" si="3"/>
        <v>0</v>
      </c>
      <c r="J12" s="347">
        <f>'分析係数'!D12</f>
        <v>1</v>
      </c>
      <c r="K12" s="348">
        <f t="shared" si="4"/>
        <v>0</v>
      </c>
      <c r="L12" s="348">
        <f t="shared" si="5"/>
        <v>0</v>
      </c>
      <c r="M12" s="205">
        <v>6</v>
      </c>
    </row>
    <row r="13" spans="1:13" ht="13.5">
      <c r="A13" s="250">
        <v>7</v>
      </c>
      <c r="B13" s="206" t="s">
        <v>24</v>
      </c>
      <c r="C13" s="346">
        <f>'最終需要_まとめ'!C12</f>
        <v>0</v>
      </c>
      <c r="D13" s="346">
        <f>'取引基本表'!AQ13</f>
        <v>365612</v>
      </c>
      <c r="E13" s="346">
        <f>'取引基本表'!AQ29</f>
        <v>48883</v>
      </c>
      <c r="F13" s="347">
        <f t="shared" si="1"/>
        <v>0.8820661286625894</v>
      </c>
      <c r="G13" s="347">
        <f t="shared" si="0"/>
        <v>0.11793387133741058</v>
      </c>
      <c r="H13" s="348">
        <f t="shared" si="2"/>
        <v>0</v>
      </c>
      <c r="I13" s="348">
        <f t="shared" si="3"/>
        <v>0</v>
      </c>
      <c r="J13" s="347">
        <f>'分析係数'!D13</f>
        <v>0.9999087238163333</v>
      </c>
      <c r="K13" s="348">
        <f t="shared" si="4"/>
        <v>0</v>
      </c>
      <c r="L13" s="348">
        <f t="shared" si="5"/>
        <v>0</v>
      </c>
      <c r="M13" s="205">
        <v>7</v>
      </c>
    </row>
    <row r="14" spans="1:13" ht="13.5">
      <c r="A14" s="250">
        <v>8</v>
      </c>
      <c r="B14" s="206" t="s">
        <v>25</v>
      </c>
      <c r="C14" s="346">
        <f>'最終需要_まとめ'!C13</f>
        <v>0</v>
      </c>
      <c r="D14" s="346">
        <f>'取引基本表'!AQ14</f>
        <v>788742</v>
      </c>
      <c r="E14" s="346">
        <f>'取引基本表'!AQ30</f>
        <v>1195851</v>
      </c>
      <c r="F14" s="347">
        <f t="shared" si="1"/>
        <v>0.3974326222051574</v>
      </c>
      <c r="G14" s="347">
        <f t="shared" si="0"/>
        <v>0.6025673777948426</v>
      </c>
      <c r="H14" s="348">
        <f t="shared" si="2"/>
        <v>0</v>
      </c>
      <c r="I14" s="348">
        <f t="shared" si="3"/>
        <v>0</v>
      </c>
      <c r="J14" s="347">
        <f>'分析係数'!D14</f>
        <v>0.9771353875701512</v>
      </c>
      <c r="K14" s="348">
        <f t="shared" si="4"/>
        <v>0</v>
      </c>
      <c r="L14" s="348">
        <f t="shared" si="5"/>
        <v>0</v>
      </c>
      <c r="M14" s="205">
        <v>8</v>
      </c>
    </row>
    <row r="15" spans="1:13" ht="13.5">
      <c r="A15" s="250">
        <v>9</v>
      </c>
      <c r="B15" s="206" t="s">
        <v>26</v>
      </c>
      <c r="C15" s="346">
        <f>'最終需要_まとめ'!C14</f>
        <v>0</v>
      </c>
      <c r="D15" s="346">
        <f>'取引基本表'!AQ15</f>
        <v>427560</v>
      </c>
      <c r="E15" s="346">
        <f>'取引基本表'!AQ31</f>
        <v>14614</v>
      </c>
      <c r="F15" s="347">
        <f t="shared" si="1"/>
        <v>0.9669496623501156</v>
      </c>
      <c r="G15" s="347">
        <f t="shared" si="0"/>
        <v>0.03305033764988444</v>
      </c>
      <c r="H15" s="348">
        <f t="shared" si="2"/>
        <v>0</v>
      </c>
      <c r="I15" s="348">
        <f t="shared" si="3"/>
        <v>0</v>
      </c>
      <c r="J15" s="347">
        <f>'分析係数'!D15</f>
        <v>0.9883224328952527</v>
      </c>
      <c r="K15" s="348">
        <f t="shared" si="4"/>
        <v>0</v>
      </c>
      <c r="L15" s="348">
        <f t="shared" si="5"/>
        <v>0</v>
      </c>
      <c r="M15" s="205">
        <v>9</v>
      </c>
    </row>
    <row r="16" spans="1:13" ht="13.5">
      <c r="A16" s="250">
        <v>10</v>
      </c>
      <c r="B16" s="206" t="s">
        <v>27</v>
      </c>
      <c r="C16" s="346">
        <f>'最終需要_まとめ'!C15</f>
        <v>0</v>
      </c>
      <c r="D16" s="346">
        <f>'取引基本表'!AQ16</f>
        <v>2455183</v>
      </c>
      <c r="E16" s="346">
        <f>'取引基本表'!AQ32</f>
        <v>37035</v>
      </c>
      <c r="F16" s="347">
        <f t="shared" si="1"/>
        <v>0.9851397429919855</v>
      </c>
      <c r="G16" s="347">
        <f t="shared" si="0"/>
        <v>0.014860257008014547</v>
      </c>
      <c r="H16" s="348">
        <f t="shared" si="2"/>
        <v>0</v>
      </c>
      <c r="I16" s="348">
        <f t="shared" si="3"/>
        <v>0</v>
      </c>
      <c r="J16" s="347">
        <f>'分析係数'!D16</f>
        <v>0.999990149890523</v>
      </c>
      <c r="K16" s="348">
        <f t="shared" si="4"/>
        <v>0</v>
      </c>
      <c r="L16" s="348">
        <f t="shared" si="5"/>
        <v>0</v>
      </c>
      <c r="M16" s="205">
        <v>10</v>
      </c>
    </row>
    <row r="17" spans="1:13" ht="13.5">
      <c r="A17" s="250">
        <v>11</v>
      </c>
      <c r="B17" s="206" t="s">
        <v>28</v>
      </c>
      <c r="C17" s="346">
        <f>'最終需要_まとめ'!C16</f>
        <v>0</v>
      </c>
      <c r="D17" s="346">
        <f>'取引基本表'!AQ17</f>
        <v>482883</v>
      </c>
      <c r="E17" s="346">
        <f>'取引基本表'!AQ33</f>
        <v>196319</v>
      </c>
      <c r="F17" s="347">
        <f t="shared" si="1"/>
        <v>0.7109563870542195</v>
      </c>
      <c r="G17" s="347">
        <f t="shared" si="0"/>
        <v>0.2890436129457805</v>
      </c>
      <c r="H17" s="348">
        <f t="shared" si="2"/>
        <v>0</v>
      </c>
      <c r="I17" s="348">
        <f t="shared" si="3"/>
        <v>0</v>
      </c>
      <c r="J17" s="347">
        <f>'分析係数'!D17</f>
        <v>0.8669733499088468</v>
      </c>
      <c r="K17" s="348">
        <f t="shared" si="4"/>
        <v>0</v>
      </c>
      <c r="L17" s="348">
        <f t="shared" si="5"/>
        <v>0</v>
      </c>
      <c r="M17" s="205">
        <v>11</v>
      </c>
    </row>
    <row r="18" spans="1:13" ht="13.5">
      <c r="A18" s="250">
        <v>12</v>
      </c>
      <c r="B18" s="206" t="s">
        <v>29</v>
      </c>
      <c r="C18" s="346">
        <f>'最終需要_まとめ'!C17</f>
        <v>0</v>
      </c>
      <c r="D18" s="346">
        <f>'取引基本表'!AQ18</f>
        <v>267427</v>
      </c>
      <c r="E18" s="346">
        <f>'取引基本表'!AQ34</f>
        <v>41724</v>
      </c>
      <c r="F18" s="347">
        <f t="shared" si="1"/>
        <v>0.8650368266639927</v>
      </c>
      <c r="G18" s="347">
        <f t="shared" si="0"/>
        <v>0.13496317333600732</v>
      </c>
      <c r="H18" s="348">
        <f t="shared" si="2"/>
        <v>0</v>
      </c>
      <c r="I18" s="348">
        <f t="shared" si="3"/>
        <v>0</v>
      </c>
      <c r="J18" s="347">
        <f>'分析係数'!D18</f>
        <v>0.9906187669554845</v>
      </c>
      <c r="K18" s="348">
        <f t="shared" si="4"/>
        <v>0</v>
      </c>
      <c r="L18" s="348">
        <f t="shared" si="5"/>
        <v>0</v>
      </c>
      <c r="M18" s="205">
        <v>12</v>
      </c>
    </row>
    <row r="19" spans="1:13" ht="13.5">
      <c r="A19" s="250">
        <v>13</v>
      </c>
      <c r="B19" s="206" t="s">
        <v>30</v>
      </c>
      <c r="C19" s="346">
        <f>'最終需要_まとめ'!C18</f>
        <v>0</v>
      </c>
      <c r="D19" s="346">
        <f>'取引基本表'!AQ19</f>
        <v>1196906</v>
      </c>
      <c r="E19" s="346">
        <f>'取引基本表'!AQ35</f>
        <v>0</v>
      </c>
      <c r="F19" s="347">
        <f t="shared" si="1"/>
        <v>1</v>
      </c>
      <c r="G19" s="347">
        <f t="shared" si="0"/>
        <v>0</v>
      </c>
      <c r="H19" s="348">
        <f t="shared" si="2"/>
        <v>0</v>
      </c>
      <c r="I19" s="348">
        <f t="shared" si="3"/>
        <v>0</v>
      </c>
      <c r="J19" s="347">
        <f>'分析係数'!D19</f>
        <v>1</v>
      </c>
      <c r="K19" s="348">
        <f t="shared" si="4"/>
        <v>0</v>
      </c>
      <c r="L19" s="348">
        <f t="shared" si="5"/>
        <v>0</v>
      </c>
      <c r="M19" s="205">
        <v>13</v>
      </c>
    </row>
    <row r="20" spans="1:13" ht="13.5">
      <c r="A20" s="250">
        <v>14</v>
      </c>
      <c r="B20" s="206" t="s">
        <v>31</v>
      </c>
      <c r="C20" s="346">
        <f>'最終需要_まとめ'!C19</f>
        <v>0</v>
      </c>
      <c r="D20" s="346">
        <f>'取引基本表'!AQ20</f>
        <v>5138692</v>
      </c>
      <c r="E20" s="346">
        <f>'取引基本表'!AQ36</f>
        <v>479865</v>
      </c>
      <c r="F20" s="347">
        <f t="shared" si="1"/>
        <v>0.9145928394069865</v>
      </c>
      <c r="G20" s="347">
        <f t="shared" si="0"/>
        <v>0.08540716059301347</v>
      </c>
      <c r="H20" s="348">
        <f t="shared" si="2"/>
        <v>0</v>
      </c>
      <c r="I20" s="348">
        <f t="shared" si="3"/>
        <v>0</v>
      </c>
      <c r="J20" s="347">
        <f>'分析係数'!D20</f>
        <v>0.9675516092486453</v>
      </c>
      <c r="K20" s="348">
        <f t="shared" si="4"/>
        <v>0</v>
      </c>
      <c r="L20" s="348">
        <f t="shared" si="5"/>
        <v>0</v>
      </c>
      <c r="M20" s="205">
        <v>14</v>
      </c>
    </row>
    <row r="21" spans="1:13" ht="13.5">
      <c r="A21" s="257"/>
      <c r="B21" s="258" t="s">
        <v>155</v>
      </c>
      <c r="C21" s="270">
        <f>SUM(C7:C20)</f>
        <v>1000</v>
      </c>
      <c r="D21" s="270"/>
      <c r="E21" s="270"/>
      <c r="F21" s="270"/>
      <c r="G21" s="270"/>
      <c r="H21" s="270">
        <f>SUM(H7:H20)</f>
        <v>366.58173852717147</v>
      </c>
      <c r="I21" s="270">
        <f>SUM(I7:I20)</f>
        <v>633.4182614728286</v>
      </c>
      <c r="J21" s="270"/>
      <c r="K21" s="270">
        <f>SUM(K7:K20)</f>
        <v>254.9529891157549</v>
      </c>
      <c r="L21" s="270">
        <f>SUM(L7:L20)</f>
        <v>111.62874941141658</v>
      </c>
      <c r="M21" s="272"/>
    </row>
  </sheetData>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7"/>
  <sheetViews>
    <sheetView workbookViewId="0" topLeftCell="A1">
      <pane xSplit="3" ySplit="4" topLeftCell="D17" activePane="bottomRight" state="frozen"/>
      <selection pane="topLeft" activeCell="K1" sqref="K1:IV16384"/>
      <selection pane="topRight" activeCell="K1" sqref="K1:IV16384"/>
      <selection pane="bottomLeft" activeCell="K1" sqref="K1:IV16384"/>
      <selection pane="bottomRight" activeCell="J37" sqref="J37"/>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202</v>
      </c>
      <c r="D1" s="282"/>
      <c r="E1" s="282"/>
    </row>
    <row r="2" spans="2:8" ht="11.25">
      <c r="B2" s="192"/>
      <c r="C2" s="192" t="s">
        <v>18</v>
      </c>
      <c r="D2" s="283"/>
      <c r="E2" s="283"/>
      <c r="H2" s="287" t="s">
        <v>255</v>
      </c>
    </row>
    <row r="3" spans="1:10" s="285" customFormat="1" ht="33.75">
      <c r="A3" s="413" t="s">
        <v>184</v>
      </c>
      <c r="B3" s="414"/>
      <c r="C3" s="415"/>
      <c r="D3" s="296" t="s">
        <v>191</v>
      </c>
      <c r="E3" s="296" t="s">
        <v>192</v>
      </c>
      <c r="F3" s="288" t="s">
        <v>185</v>
      </c>
      <c r="G3" s="288" t="s">
        <v>186</v>
      </c>
      <c r="H3" s="289" t="s">
        <v>188</v>
      </c>
      <c r="I3" s="289" t="s">
        <v>189</v>
      </c>
      <c r="J3" s="290" t="s">
        <v>256</v>
      </c>
    </row>
    <row r="4" spans="1:10" s="307" customFormat="1" ht="19.5" customHeight="1" thickBot="1">
      <c r="A4" s="416"/>
      <c r="B4" s="417"/>
      <c r="C4" s="418"/>
      <c r="D4" s="305" t="s">
        <v>197</v>
      </c>
      <c r="E4" s="323" t="s">
        <v>82</v>
      </c>
      <c r="F4" s="308" t="s">
        <v>193</v>
      </c>
      <c r="G4" s="308" t="s">
        <v>198</v>
      </c>
      <c r="H4" s="306" t="s">
        <v>199</v>
      </c>
      <c r="I4" s="309" t="s">
        <v>200</v>
      </c>
      <c r="J4" s="310" t="s">
        <v>201</v>
      </c>
    </row>
    <row r="5" spans="1:10" ht="12" thickTop="1">
      <c r="A5" s="31" t="s">
        <v>46</v>
      </c>
      <c r="B5" s="15" t="s">
        <v>4</v>
      </c>
      <c r="C5" s="114" t="s">
        <v>18</v>
      </c>
      <c r="D5" s="297"/>
      <c r="E5" s="324"/>
      <c r="F5" s="150">
        <f>'逆行列係数'!D7</f>
        <v>1.0361882593132046</v>
      </c>
      <c r="G5" s="150">
        <f>'逆行列係数'!U7</f>
        <v>0.000560777598412941</v>
      </c>
      <c r="H5" s="311">
        <f>$D$9*F5</f>
        <v>0</v>
      </c>
      <c r="I5" s="291">
        <f aca="true" t="shared" si="0" ref="I5:I19">E$9*G5</f>
        <v>0</v>
      </c>
      <c r="J5" s="292">
        <f aca="true" t="shared" si="1" ref="J5:J19">SUM(H5:I5)</f>
        <v>0</v>
      </c>
    </row>
    <row r="6" spans="1:10" ht="11.25">
      <c r="A6" s="31" t="s">
        <v>48</v>
      </c>
      <c r="B6" s="15" t="s">
        <v>5</v>
      </c>
      <c r="C6" s="114" t="s">
        <v>19</v>
      </c>
      <c r="D6" s="297"/>
      <c r="E6" s="324"/>
      <c r="F6" s="150">
        <f>'逆行列係数'!D8</f>
        <v>0.00011976165878243726</v>
      </c>
      <c r="G6" s="150">
        <f>'逆行列係数'!U8</f>
        <v>7.276116898155294E-06</v>
      </c>
      <c r="H6" s="312">
        <f aca="true" t="shared" si="2" ref="H6:H19">D$9*F6</f>
        <v>0</v>
      </c>
      <c r="I6" s="291">
        <f t="shared" si="0"/>
        <v>0</v>
      </c>
      <c r="J6" s="292">
        <f t="shared" si="1"/>
        <v>0</v>
      </c>
    </row>
    <row r="7" spans="1:10" ht="11.25">
      <c r="A7" s="31" t="s">
        <v>50</v>
      </c>
      <c r="B7" s="15" t="s">
        <v>6</v>
      </c>
      <c r="C7" s="114" t="s">
        <v>20</v>
      </c>
      <c r="D7" s="297"/>
      <c r="E7" s="324"/>
      <c r="F7" s="150">
        <f>'逆行列係数'!D9</f>
        <v>0.00012715103655610408</v>
      </c>
      <c r="G7" s="150">
        <f>'逆行列係数'!U9</f>
        <v>3.131911356364097E-05</v>
      </c>
      <c r="H7" s="312">
        <f t="shared" si="2"/>
        <v>0</v>
      </c>
      <c r="I7" s="291">
        <f t="shared" si="0"/>
        <v>0</v>
      </c>
      <c r="J7" s="292">
        <f t="shared" si="1"/>
        <v>0</v>
      </c>
    </row>
    <row r="8" spans="1:10" ht="11.25">
      <c r="A8" s="31" t="s">
        <v>52</v>
      </c>
      <c r="B8" s="15" t="s">
        <v>7</v>
      </c>
      <c r="C8" s="114" t="s">
        <v>21</v>
      </c>
      <c r="D8" s="297"/>
      <c r="E8" s="324"/>
      <c r="F8" s="150">
        <f>'逆行列係数'!D10</f>
        <v>0.00027061096091749316</v>
      </c>
      <c r="G8" s="150">
        <f>'逆行列係数'!U10</f>
        <v>5.9163425312549206E-05</v>
      </c>
      <c r="H8" s="312">
        <f t="shared" si="2"/>
        <v>0</v>
      </c>
      <c r="I8" s="291">
        <f t="shared" si="0"/>
        <v>0</v>
      </c>
      <c r="J8" s="292">
        <f t="shared" si="1"/>
        <v>0</v>
      </c>
    </row>
    <row r="9" spans="1:10" ht="11.25">
      <c r="A9" s="31"/>
      <c r="B9" s="15" t="s">
        <v>8</v>
      </c>
      <c r="C9" s="114" t="s">
        <v>22</v>
      </c>
      <c r="D9" s="298">
        <f>'地域別最終需要'!$K$7</f>
        <v>0</v>
      </c>
      <c r="E9" s="327">
        <f>'地域別最終需要'!$I$7</f>
        <v>0</v>
      </c>
      <c r="F9" s="150">
        <f>'逆行列係数'!D11</f>
        <v>0.06809294648265636</v>
      </c>
      <c r="G9" s="150">
        <f>'逆行列係数'!U11</f>
        <v>0.013420233034876447</v>
      </c>
      <c r="H9" s="312">
        <f t="shared" si="2"/>
        <v>0</v>
      </c>
      <c r="I9" s="291">
        <f t="shared" si="0"/>
        <v>0</v>
      </c>
      <c r="J9" s="292">
        <f t="shared" si="1"/>
        <v>0</v>
      </c>
    </row>
    <row r="10" spans="1:10" ht="11.25">
      <c r="A10" s="31"/>
      <c r="B10" s="15" t="s">
        <v>9</v>
      </c>
      <c r="C10" s="114" t="s">
        <v>23</v>
      </c>
      <c r="D10" s="297"/>
      <c r="E10" s="324"/>
      <c r="F10" s="150">
        <f>'逆行列係数'!D12</f>
        <v>0.006259166084927351</v>
      </c>
      <c r="G10" s="150">
        <f>'逆行列係数'!U12</f>
        <v>9.99338105987052E-05</v>
      </c>
      <c r="H10" s="312">
        <f t="shared" si="2"/>
        <v>0</v>
      </c>
      <c r="I10" s="291">
        <f t="shared" si="0"/>
        <v>0</v>
      </c>
      <c r="J10" s="292">
        <f t="shared" si="1"/>
        <v>0</v>
      </c>
    </row>
    <row r="11" spans="1:10" ht="11.25">
      <c r="A11" s="31"/>
      <c r="B11" s="15" t="s">
        <v>10</v>
      </c>
      <c r="C11" s="114" t="s">
        <v>24</v>
      </c>
      <c r="D11" s="297"/>
      <c r="E11" s="324"/>
      <c r="F11" s="150">
        <f>'逆行列係数'!D13</f>
        <v>0.009954103466563611</v>
      </c>
      <c r="G11" s="150">
        <f>'逆行列係数'!U13</f>
        <v>0.0004001251868965684</v>
      </c>
      <c r="H11" s="312">
        <f t="shared" si="2"/>
        <v>0</v>
      </c>
      <c r="I11" s="291">
        <f t="shared" si="0"/>
        <v>0</v>
      </c>
      <c r="J11" s="292">
        <f t="shared" si="1"/>
        <v>0</v>
      </c>
    </row>
    <row r="12" spans="1:10" ht="11.25">
      <c r="A12" s="31"/>
      <c r="B12" s="15" t="s">
        <v>11</v>
      </c>
      <c r="C12" s="114" t="s">
        <v>25</v>
      </c>
      <c r="D12" s="297"/>
      <c r="E12" s="324"/>
      <c r="F12" s="150">
        <f>'逆行列係数'!D14</f>
        <v>0.023809167686095176</v>
      </c>
      <c r="G12" s="150">
        <f>'逆行列係数'!U14</f>
        <v>0.0014391113369714176</v>
      </c>
      <c r="H12" s="312">
        <f t="shared" si="2"/>
        <v>0</v>
      </c>
      <c r="I12" s="291">
        <f t="shared" si="0"/>
        <v>0</v>
      </c>
      <c r="J12" s="292">
        <f t="shared" si="1"/>
        <v>0</v>
      </c>
    </row>
    <row r="13" spans="1:10" ht="11.25">
      <c r="A13" s="31"/>
      <c r="B13" s="15" t="s">
        <v>12</v>
      </c>
      <c r="C13" s="114" t="s">
        <v>26</v>
      </c>
      <c r="D13" s="297"/>
      <c r="E13" s="324"/>
      <c r="F13" s="150">
        <f>'逆行列係数'!D15</f>
        <v>0.05205777718162532</v>
      </c>
      <c r="G13" s="150">
        <f>'逆行列係数'!U15</f>
        <v>0.0004734432097483369</v>
      </c>
      <c r="H13" s="312">
        <f t="shared" si="2"/>
        <v>0</v>
      </c>
      <c r="I13" s="291">
        <f t="shared" si="0"/>
        <v>0</v>
      </c>
      <c r="J13" s="292">
        <f t="shared" si="1"/>
        <v>0</v>
      </c>
    </row>
    <row r="14" spans="1:10" ht="11.25">
      <c r="A14" s="31"/>
      <c r="B14" s="15" t="s">
        <v>13</v>
      </c>
      <c r="C14" s="114" t="s">
        <v>27</v>
      </c>
      <c r="D14" s="297"/>
      <c r="E14" s="324"/>
      <c r="F14" s="150">
        <f>'逆行列係数'!D16</f>
        <v>0.0037286001021620855</v>
      </c>
      <c r="G14" s="150">
        <f>'逆行列係数'!U16</f>
        <v>0.00016861797871027157</v>
      </c>
      <c r="H14" s="312">
        <f t="shared" si="2"/>
        <v>0</v>
      </c>
      <c r="I14" s="291">
        <f t="shared" si="0"/>
        <v>0</v>
      </c>
      <c r="J14" s="292">
        <f t="shared" si="1"/>
        <v>0</v>
      </c>
    </row>
    <row r="15" spans="1:10" ht="11.25">
      <c r="A15" s="31"/>
      <c r="B15" s="15" t="s">
        <v>14</v>
      </c>
      <c r="C15" s="114" t="s">
        <v>28</v>
      </c>
      <c r="D15" s="297"/>
      <c r="E15" s="324"/>
      <c r="F15" s="150">
        <f>'逆行列係数'!D17</f>
        <v>0.020700059847390366</v>
      </c>
      <c r="G15" s="150">
        <f>'逆行列係数'!U17</f>
        <v>0.001032275403569533</v>
      </c>
      <c r="H15" s="312">
        <f t="shared" si="2"/>
        <v>0</v>
      </c>
      <c r="I15" s="291">
        <f t="shared" si="0"/>
        <v>0</v>
      </c>
      <c r="J15" s="292">
        <f t="shared" si="1"/>
        <v>0</v>
      </c>
    </row>
    <row r="16" spans="1:10" ht="11.25">
      <c r="A16" s="31"/>
      <c r="B16" s="15" t="s">
        <v>15</v>
      </c>
      <c r="C16" s="114" t="s">
        <v>29</v>
      </c>
      <c r="D16" s="297"/>
      <c r="E16" s="324"/>
      <c r="F16" s="150">
        <f>'逆行列係数'!D18</f>
        <v>0.002876171077891772</v>
      </c>
      <c r="G16" s="150">
        <f>'逆行列係数'!U18</f>
        <v>0.00019131192337387397</v>
      </c>
      <c r="H16" s="312">
        <f t="shared" si="2"/>
        <v>0</v>
      </c>
      <c r="I16" s="291">
        <f t="shared" si="0"/>
        <v>0</v>
      </c>
      <c r="J16" s="292">
        <f t="shared" si="1"/>
        <v>0</v>
      </c>
    </row>
    <row r="17" spans="1:10" ht="11.25">
      <c r="A17" s="31"/>
      <c r="B17" s="15" t="s">
        <v>16</v>
      </c>
      <c r="C17" s="114" t="s">
        <v>30</v>
      </c>
      <c r="D17" s="297"/>
      <c r="E17" s="324"/>
      <c r="F17" s="150">
        <f>'逆行列係数'!D19</f>
        <v>0.0007697073636798029</v>
      </c>
      <c r="G17" s="150">
        <f>'逆行列係数'!U19</f>
        <v>2.6142680747213562E-05</v>
      </c>
      <c r="H17" s="312">
        <f t="shared" si="2"/>
        <v>0</v>
      </c>
      <c r="I17" s="291">
        <f t="shared" si="0"/>
        <v>0</v>
      </c>
      <c r="J17" s="292">
        <f t="shared" si="1"/>
        <v>0</v>
      </c>
    </row>
    <row r="18" spans="1:10" ht="11.25">
      <c r="A18" s="31"/>
      <c r="B18" s="15" t="s">
        <v>17</v>
      </c>
      <c r="C18" s="114" t="s">
        <v>31</v>
      </c>
      <c r="D18" s="297"/>
      <c r="E18" s="324"/>
      <c r="F18" s="150">
        <f>'逆行列係数'!D20</f>
        <v>0.028870216297543563</v>
      </c>
      <c r="G18" s="150">
        <f>'逆行列係数'!U20</f>
        <v>0.0012054989193031635</v>
      </c>
      <c r="H18" s="312">
        <f t="shared" si="2"/>
        <v>0</v>
      </c>
      <c r="I18" s="291">
        <f t="shared" si="0"/>
        <v>0</v>
      </c>
      <c r="J18" s="292">
        <f t="shared" si="1"/>
        <v>0</v>
      </c>
    </row>
    <row r="19" spans="1:10" ht="11.25">
      <c r="A19" s="31"/>
      <c r="B19" s="57">
        <v>15</v>
      </c>
      <c r="C19" s="116" t="s">
        <v>32</v>
      </c>
      <c r="D19" s="299"/>
      <c r="E19" s="325"/>
      <c r="F19" s="182">
        <f>'逆行列係数'!D21</f>
        <v>0.004816103626521331</v>
      </c>
      <c r="G19" s="182">
        <f>'逆行列係数'!U21</f>
        <v>0.00016357627001477055</v>
      </c>
      <c r="H19" s="313">
        <f t="shared" si="2"/>
        <v>0</v>
      </c>
      <c r="I19" s="294">
        <f t="shared" si="0"/>
        <v>0</v>
      </c>
      <c r="J19" s="295">
        <f t="shared" si="1"/>
        <v>0</v>
      </c>
    </row>
    <row r="20" spans="1:10" ht="12" thickBot="1">
      <c r="A20" s="277"/>
      <c r="B20" s="66">
        <v>16</v>
      </c>
      <c r="C20" s="278" t="s">
        <v>33</v>
      </c>
      <c r="D20" s="314">
        <f aca="true" t="shared" si="3" ref="D20:J20">SUM(D5:D19)</f>
        <v>0</v>
      </c>
      <c r="E20" s="314">
        <f t="shared" si="3"/>
        <v>0</v>
      </c>
      <c r="F20" s="315">
        <f>'逆行列係数'!D22</f>
        <v>1.2586398021865173</v>
      </c>
      <c r="G20" s="315">
        <f>'逆行列係数'!U22</f>
        <v>0.019278806008997586</v>
      </c>
      <c r="H20" s="316">
        <f t="shared" si="3"/>
        <v>0</v>
      </c>
      <c r="I20" s="317">
        <f t="shared" si="3"/>
        <v>0</v>
      </c>
      <c r="J20" s="318">
        <f t="shared" si="3"/>
        <v>0</v>
      </c>
    </row>
    <row r="21" spans="1:10" ht="12" thickTop="1">
      <c r="A21" s="179" t="s">
        <v>53</v>
      </c>
      <c r="B21" s="15" t="s">
        <v>4</v>
      </c>
      <c r="C21" s="114" t="s">
        <v>18</v>
      </c>
      <c r="D21" s="300"/>
      <c r="E21" s="326"/>
      <c r="F21" s="178">
        <f>'逆行列係数'!D24</f>
        <v>0.09006182720041808</v>
      </c>
      <c r="G21" s="178">
        <f>'逆行列係数'!U24</f>
        <v>1.1198470090013817</v>
      </c>
      <c r="H21" s="291">
        <f aca="true" t="shared" si="4" ref="H21:H35">D$9*F21</f>
        <v>0</v>
      </c>
      <c r="I21" s="301">
        <f aca="true" t="shared" si="5" ref="I21:I35">E$9*G21</f>
        <v>0</v>
      </c>
      <c r="J21" s="302">
        <f aca="true" t="shared" si="6" ref="J21:J35">SUM(H21:I21)</f>
        <v>0</v>
      </c>
    </row>
    <row r="22" spans="1:10" ht="11.25">
      <c r="A22" s="179" t="s">
        <v>54</v>
      </c>
      <c r="B22" s="15" t="s">
        <v>5</v>
      </c>
      <c r="C22" s="114" t="s">
        <v>19</v>
      </c>
      <c r="D22" s="297"/>
      <c r="E22" s="324"/>
      <c r="F22" s="150">
        <f>'逆行列係数'!D25</f>
        <v>0.0006759173457930544</v>
      </c>
      <c r="G22" s="150">
        <f>'逆行列係数'!U25</f>
        <v>0.000828838850874504</v>
      </c>
      <c r="H22" s="291">
        <f t="shared" si="4"/>
        <v>0</v>
      </c>
      <c r="I22" s="291">
        <f t="shared" si="5"/>
        <v>0</v>
      </c>
      <c r="J22" s="292">
        <f t="shared" si="6"/>
        <v>0</v>
      </c>
    </row>
    <row r="23" spans="1:10" ht="11.25">
      <c r="A23" s="179" t="s">
        <v>55</v>
      </c>
      <c r="B23" s="15" t="s">
        <v>6</v>
      </c>
      <c r="C23" s="114" t="s">
        <v>20</v>
      </c>
      <c r="D23" s="303"/>
      <c r="E23" s="327"/>
      <c r="F23" s="150">
        <f>'逆行列係数'!D26</f>
        <v>0.0011746213997977186</v>
      </c>
      <c r="G23" s="150">
        <f>'逆行列係数'!U26</f>
        <v>0.0012986078301910604</v>
      </c>
      <c r="H23" s="291">
        <f t="shared" si="4"/>
        <v>0</v>
      </c>
      <c r="I23" s="291">
        <f t="shared" si="5"/>
        <v>0</v>
      </c>
      <c r="J23" s="292">
        <f t="shared" si="6"/>
        <v>0</v>
      </c>
    </row>
    <row r="24" spans="1:10" ht="11.25">
      <c r="A24" s="179" t="s">
        <v>56</v>
      </c>
      <c r="B24" s="15" t="s">
        <v>7</v>
      </c>
      <c r="C24" s="114" t="s">
        <v>21</v>
      </c>
      <c r="D24" s="303"/>
      <c r="E24" s="327"/>
      <c r="F24" s="150">
        <f>'逆行列係数'!D27</f>
        <v>0.0011305798879201164</v>
      </c>
      <c r="G24" s="150">
        <f>'逆行列係数'!U27</f>
        <v>0.0012029061663576086</v>
      </c>
      <c r="H24" s="291">
        <f t="shared" si="4"/>
        <v>0</v>
      </c>
      <c r="I24" s="291">
        <f t="shared" si="5"/>
        <v>0</v>
      </c>
      <c r="J24" s="292">
        <f t="shared" si="6"/>
        <v>0</v>
      </c>
    </row>
    <row r="25" spans="1:10" ht="11.25">
      <c r="A25" s="179" t="s">
        <v>52</v>
      </c>
      <c r="B25" s="15" t="s">
        <v>8</v>
      </c>
      <c r="C25" s="114" t="s">
        <v>22</v>
      </c>
      <c r="E25" s="327"/>
      <c r="F25" s="150">
        <f>'逆行列係数'!D28</f>
        <v>0.27186371086784944</v>
      </c>
      <c r="G25" s="150">
        <f>'逆行列係数'!U28</f>
        <v>0.3075812314113646</v>
      </c>
      <c r="H25" s="291">
        <f t="shared" si="4"/>
        <v>0</v>
      </c>
      <c r="I25" s="291">
        <f t="shared" si="5"/>
        <v>0</v>
      </c>
      <c r="J25" s="292">
        <f t="shared" si="6"/>
        <v>0</v>
      </c>
    </row>
    <row r="26" spans="1:10" ht="11.25">
      <c r="A26" s="179"/>
      <c r="B26" s="15" t="s">
        <v>9</v>
      </c>
      <c r="C26" s="114" t="s">
        <v>23</v>
      </c>
      <c r="D26" s="303"/>
      <c r="E26" s="327"/>
      <c r="F26" s="150">
        <f>'逆行列係数'!D29</f>
        <v>0.003637055474854642</v>
      </c>
      <c r="G26" s="150">
        <f>'逆行列係数'!U29</f>
        <v>0.012141121535101565</v>
      </c>
      <c r="H26" s="291">
        <f t="shared" si="4"/>
        <v>0</v>
      </c>
      <c r="I26" s="291">
        <f t="shared" si="5"/>
        <v>0</v>
      </c>
      <c r="J26" s="292">
        <f t="shared" si="6"/>
        <v>0</v>
      </c>
    </row>
    <row r="27" spans="1:10" ht="11.25">
      <c r="A27" s="179"/>
      <c r="B27" s="15" t="s">
        <v>10</v>
      </c>
      <c r="C27" s="114" t="s">
        <v>24</v>
      </c>
      <c r="D27" s="303"/>
      <c r="E27" s="327"/>
      <c r="F27" s="150">
        <f>'逆行列係数'!D30</f>
        <v>0.011687456578730222</v>
      </c>
      <c r="G27" s="150">
        <f>'逆行列係数'!U30</f>
        <v>0.01991313696275059</v>
      </c>
      <c r="H27" s="291">
        <f t="shared" si="4"/>
        <v>0</v>
      </c>
      <c r="I27" s="291">
        <f t="shared" si="5"/>
        <v>0</v>
      </c>
      <c r="J27" s="292">
        <f t="shared" si="6"/>
        <v>0</v>
      </c>
    </row>
    <row r="28" spans="1:10" ht="11.25">
      <c r="A28" s="179"/>
      <c r="B28" s="15" t="s">
        <v>11</v>
      </c>
      <c r="C28" s="114" t="s">
        <v>25</v>
      </c>
      <c r="D28" s="303"/>
      <c r="E28" s="327"/>
      <c r="F28" s="150">
        <f>'逆行列係数'!D31</f>
        <v>0.059443439136656666</v>
      </c>
      <c r="G28" s="150">
        <f>'逆行列係数'!U31</f>
        <v>0.07912660091129943</v>
      </c>
      <c r="H28" s="291">
        <f t="shared" si="4"/>
        <v>0</v>
      </c>
      <c r="I28" s="291">
        <f t="shared" si="5"/>
        <v>0</v>
      </c>
      <c r="J28" s="292">
        <f t="shared" si="6"/>
        <v>0</v>
      </c>
    </row>
    <row r="29" spans="1:10" ht="11.25">
      <c r="A29" s="179"/>
      <c r="B29" s="15" t="s">
        <v>12</v>
      </c>
      <c r="C29" s="114" t="s">
        <v>26</v>
      </c>
      <c r="D29" s="303"/>
      <c r="E29" s="327"/>
      <c r="F29" s="150">
        <f>'逆行列係数'!D32</f>
        <v>0.018602377816065652</v>
      </c>
      <c r="G29" s="150">
        <f>'逆行列係数'!U32</f>
        <v>0.06734179266288914</v>
      </c>
      <c r="H29" s="291">
        <f t="shared" si="4"/>
        <v>0</v>
      </c>
      <c r="I29" s="291">
        <f t="shared" si="5"/>
        <v>0</v>
      </c>
      <c r="J29" s="292">
        <f t="shared" si="6"/>
        <v>0</v>
      </c>
    </row>
    <row r="30" spans="1:10" ht="11.25">
      <c r="A30" s="179"/>
      <c r="B30" s="15" t="s">
        <v>13</v>
      </c>
      <c r="C30" s="114" t="s">
        <v>27</v>
      </c>
      <c r="D30" s="303"/>
      <c r="E30" s="327"/>
      <c r="F30" s="150">
        <f>'逆行列係数'!D33</f>
        <v>0.004304261906163977</v>
      </c>
      <c r="G30" s="150">
        <f>'逆行列係数'!U33</f>
        <v>0.0068310673197352085</v>
      </c>
      <c r="H30" s="291">
        <f t="shared" si="4"/>
        <v>0</v>
      </c>
      <c r="I30" s="291">
        <f t="shared" si="5"/>
        <v>0</v>
      </c>
      <c r="J30" s="292">
        <f t="shared" si="6"/>
        <v>0</v>
      </c>
    </row>
    <row r="31" spans="1:10" ht="11.25">
      <c r="A31" s="179"/>
      <c r="B31" s="15" t="s">
        <v>14</v>
      </c>
      <c r="C31" s="114" t="s">
        <v>28</v>
      </c>
      <c r="D31" s="303"/>
      <c r="E31" s="327"/>
      <c r="F31" s="150">
        <f>'逆行列係数'!D34</f>
        <v>0.021848634395996252</v>
      </c>
      <c r="G31" s="150">
        <f>'逆行列係数'!U34</f>
        <v>0.03887906813499166</v>
      </c>
      <c r="H31" s="291">
        <f t="shared" si="4"/>
        <v>0</v>
      </c>
      <c r="I31" s="291">
        <f t="shared" si="5"/>
        <v>0</v>
      </c>
      <c r="J31" s="292">
        <f t="shared" si="6"/>
        <v>0</v>
      </c>
    </row>
    <row r="32" spans="1:10" ht="11.25">
      <c r="A32" s="179"/>
      <c r="B32" s="15" t="s">
        <v>15</v>
      </c>
      <c r="C32" s="114" t="s">
        <v>29</v>
      </c>
      <c r="D32" s="303"/>
      <c r="E32" s="327"/>
      <c r="F32" s="150">
        <f>'逆行列係数'!D35</f>
        <v>0.005846368142381695</v>
      </c>
      <c r="G32" s="150">
        <f>'逆行列係数'!U35</f>
        <v>0.00856529848188005</v>
      </c>
      <c r="H32" s="291">
        <f t="shared" si="4"/>
        <v>0</v>
      </c>
      <c r="I32" s="291">
        <f t="shared" si="5"/>
        <v>0</v>
      </c>
      <c r="J32" s="292">
        <f t="shared" si="6"/>
        <v>0</v>
      </c>
    </row>
    <row r="33" spans="1:10" ht="11.25">
      <c r="A33" s="179"/>
      <c r="B33" s="15" t="s">
        <v>16</v>
      </c>
      <c r="C33" s="114" t="s">
        <v>30</v>
      </c>
      <c r="D33" s="303"/>
      <c r="E33" s="327"/>
      <c r="F33" s="150">
        <f>'逆行列係数'!D36</f>
        <v>0.0010043848680301637</v>
      </c>
      <c r="G33" s="150">
        <f>'逆行列係数'!U36</f>
        <v>0.001646953654713372</v>
      </c>
      <c r="H33" s="291">
        <f t="shared" si="4"/>
        <v>0</v>
      </c>
      <c r="I33" s="291">
        <f t="shared" si="5"/>
        <v>0</v>
      </c>
      <c r="J33" s="292">
        <f t="shared" si="6"/>
        <v>0</v>
      </c>
    </row>
    <row r="34" spans="1:10" ht="11.25">
      <c r="A34" s="179"/>
      <c r="B34" s="15" t="s">
        <v>17</v>
      </c>
      <c r="C34" s="114" t="s">
        <v>31</v>
      </c>
      <c r="D34" s="303"/>
      <c r="E34" s="327"/>
      <c r="F34" s="150">
        <f>'逆行列係数'!D37</f>
        <v>0.05758410594180186</v>
      </c>
      <c r="G34" s="150">
        <f>'逆行列係数'!U37</f>
        <v>0.08149489335296736</v>
      </c>
      <c r="H34" s="291">
        <f t="shared" si="4"/>
        <v>0</v>
      </c>
      <c r="I34" s="291">
        <f t="shared" si="5"/>
        <v>0</v>
      </c>
      <c r="J34" s="292">
        <f t="shared" si="6"/>
        <v>0</v>
      </c>
    </row>
    <row r="35" spans="1:10" ht="11.25">
      <c r="A35" s="179"/>
      <c r="B35" s="57">
        <v>15</v>
      </c>
      <c r="C35" s="116" t="s">
        <v>32</v>
      </c>
      <c r="D35" s="304"/>
      <c r="E35" s="293"/>
      <c r="F35" s="182">
        <f>'逆行列係数'!D38</f>
        <v>0.005958148926913004</v>
      </c>
      <c r="G35" s="182">
        <f>'逆行列係数'!U38</f>
        <v>0.009769955186353155</v>
      </c>
      <c r="H35" s="294">
        <f t="shared" si="4"/>
        <v>0</v>
      </c>
      <c r="I35" s="294">
        <f t="shared" si="5"/>
        <v>0</v>
      </c>
      <c r="J35" s="295">
        <f t="shared" si="6"/>
        <v>0</v>
      </c>
    </row>
    <row r="36" spans="1:10" ht="11.25">
      <c r="A36" s="279"/>
      <c r="B36" s="280">
        <v>16</v>
      </c>
      <c r="C36" s="281" t="s">
        <v>33</v>
      </c>
      <c r="D36" s="319">
        <f aca="true" t="shared" si="7" ref="D36:J36">SUM(D21:D35)</f>
        <v>0</v>
      </c>
      <c r="E36" s="329">
        <f t="shared" si="7"/>
        <v>0</v>
      </c>
      <c r="F36" s="320">
        <f>'逆行列係数'!D39</f>
        <v>0.5548228898893727</v>
      </c>
      <c r="G36" s="320">
        <f>'逆行列係数'!U39</f>
        <v>1.7564684814628513</v>
      </c>
      <c r="H36" s="321">
        <f t="shared" si="7"/>
        <v>0</v>
      </c>
      <c r="I36" s="321">
        <f t="shared" si="7"/>
        <v>0</v>
      </c>
      <c r="J36" s="322">
        <f t="shared" si="7"/>
        <v>0</v>
      </c>
    </row>
    <row r="37" spans="1:10" ht="11.25">
      <c r="A37" s="274"/>
      <c r="B37" s="275"/>
      <c r="C37" s="276" t="s">
        <v>155</v>
      </c>
      <c r="D37" s="293">
        <f aca="true" t="shared" si="8" ref="D37:J37">SUM(D36,D20)</f>
        <v>0</v>
      </c>
      <c r="E37" s="293">
        <f t="shared" si="8"/>
        <v>0</v>
      </c>
      <c r="F37" s="182">
        <f>'逆行列係数'!D41</f>
        <v>1.8134626920758896</v>
      </c>
      <c r="G37" s="182">
        <f>'逆行列係数'!U41</f>
        <v>1.775747287471849</v>
      </c>
      <c r="H37" s="294">
        <f t="shared" si="8"/>
        <v>0</v>
      </c>
      <c r="I37" s="294">
        <f t="shared" si="8"/>
        <v>0</v>
      </c>
      <c r="J37" s="295">
        <f t="shared" si="8"/>
        <v>0</v>
      </c>
    </row>
  </sheetData>
  <mergeCells count="1">
    <mergeCell ref="A3:C4"/>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workbookViewId="0" topLeftCell="A1">
      <pane xSplit="3" ySplit="4" topLeftCell="D14"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243</v>
      </c>
      <c r="D1" s="282"/>
      <c r="E1" s="282"/>
    </row>
    <row r="2" spans="2:8" ht="11.25">
      <c r="B2" s="192"/>
      <c r="C2" s="192" t="s">
        <v>19</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203</v>
      </c>
      <c r="E4" s="323" t="s">
        <v>82</v>
      </c>
      <c r="F4" s="308" t="s">
        <v>193</v>
      </c>
      <c r="G4" s="308" t="s">
        <v>204</v>
      </c>
      <c r="H4" s="306" t="s">
        <v>205</v>
      </c>
      <c r="I4" s="309" t="s">
        <v>206</v>
      </c>
      <c r="J4" s="310" t="s">
        <v>207</v>
      </c>
    </row>
    <row r="5" spans="1:10" ht="12" thickTop="1">
      <c r="A5" s="31" t="s">
        <v>46</v>
      </c>
      <c r="B5" s="15" t="s">
        <v>4</v>
      </c>
      <c r="C5" s="114" t="s">
        <v>18</v>
      </c>
      <c r="D5" s="297"/>
      <c r="E5" s="324"/>
      <c r="F5" s="150">
        <f>'逆行列係数'!E7</f>
        <v>0.001005334012224146</v>
      </c>
      <c r="G5" s="150">
        <f>'逆行列係数'!V7</f>
        <v>5.420390102808101E-05</v>
      </c>
      <c r="H5" s="311">
        <f>$D$6*F5</f>
        <v>0</v>
      </c>
      <c r="I5" s="291">
        <f>E$6*G5</f>
        <v>0</v>
      </c>
      <c r="J5" s="292">
        <f aca="true" t="shared" si="0" ref="J5:J19">SUM(H5:I5)</f>
        <v>0</v>
      </c>
    </row>
    <row r="6" spans="1:10" ht="11.25">
      <c r="A6" s="31" t="s">
        <v>48</v>
      </c>
      <c r="B6" s="15" t="s">
        <v>5</v>
      </c>
      <c r="C6" s="114" t="s">
        <v>19</v>
      </c>
      <c r="D6" s="297">
        <f>'地域別最終需要'!$K$8</f>
        <v>0</v>
      </c>
      <c r="E6" s="324">
        <f>'地域別最終需要'!$I$8</f>
        <v>0</v>
      </c>
      <c r="F6" s="150">
        <f>'逆行列係数'!E8</f>
        <v>1.0472767708183248</v>
      </c>
      <c r="G6" s="150">
        <f>'逆行列係数'!V8</f>
        <v>0.0001740550762772541</v>
      </c>
      <c r="H6" s="312">
        <f aca="true" t="shared" si="1" ref="H6:H19">$D$6*F6</f>
        <v>0</v>
      </c>
      <c r="I6" s="291">
        <f aca="true" t="shared" si="2" ref="I6:I19">E$6*G6</f>
        <v>0</v>
      </c>
      <c r="J6" s="292">
        <f t="shared" si="0"/>
        <v>0</v>
      </c>
    </row>
    <row r="7" spans="1:10" ht="11.25">
      <c r="A7" s="31" t="s">
        <v>50</v>
      </c>
      <c r="B7" s="15" t="s">
        <v>6</v>
      </c>
      <c r="C7" s="114" t="s">
        <v>20</v>
      </c>
      <c r="D7" s="297"/>
      <c r="E7" s="324"/>
      <c r="F7" s="150">
        <f>'逆行列係数'!E9</f>
        <v>4.1984911531381466E-05</v>
      </c>
      <c r="G7" s="150">
        <f>'逆行列係数'!V9</f>
        <v>1.1851968083240737E-05</v>
      </c>
      <c r="H7" s="312">
        <f t="shared" si="1"/>
        <v>0</v>
      </c>
      <c r="I7" s="291">
        <f t="shared" si="2"/>
        <v>0</v>
      </c>
      <c r="J7" s="292">
        <f t="shared" si="0"/>
        <v>0</v>
      </c>
    </row>
    <row r="8" spans="1:10" ht="11.25">
      <c r="A8" s="31" t="s">
        <v>52</v>
      </c>
      <c r="B8" s="15" t="s">
        <v>7</v>
      </c>
      <c r="C8" s="114" t="s">
        <v>21</v>
      </c>
      <c r="D8" s="297"/>
      <c r="E8" s="324"/>
      <c r="F8" s="150">
        <f>'逆行列係数'!E10</f>
        <v>0.00011399897151799911</v>
      </c>
      <c r="G8" s="150">
        <f>'逆行列係数'!V10</f>
        <v>2.437093987711774E-05</v>
      </c>
      <c r="H8" s="312">
        <f t="shared" si="1"/>
        <v>0</v>
      </c>
      <c r="I8" s="291">
        <f t="shared" si="2"/>
        <v>0</v>
      </c>
      <c r="J8" s="292">
        <f t="shared" si="0"/>
        <v>0</v>
      </c>
    </row>
    <row r="9" spans="1:10" ht="11.25">
      <c r="A9" s="31"/>
      <c r="B9" s="15" t="s">
        <v>8</v>
      </c>
      <c r="C9" s="114" t="s">
        <v>22</v>
      </c>
      <c r="D9" s="298"/>
      <c r="E9" s="327"/>
      <c r="F9" s="150">
        <f>'逆行列係数'!E11</f>
        <v>0.0164492205352146</v>
      </c>
      <c r="G9" s="150">
        <f>'逆行列係数'!V11</f>
        <v>0.004588086471285656</v>
      </c>
      <c r="H9" s="312">
        <f t="shared" si="1"/>
        <v>0</v>
      </c>
      <c r="I9" s="291">
        <f t="shared" si="2"/>
        <v>0</v>
      </c>
      <c r="J9" s="292">
        <f t="shared" si="0"/>
        <v>0</v>
      </c>
    </row>
    <row r="10" spans="1:10" ht="11.25">
      <c r="A10" s="31"/>
      <c r="B10" s="15" t="s">
        <v>9</v>
      </c>
      <c r="C10" s="114" t="s">
        <v>23</v>
      </c>
      <c r="D10" s="297"/>
      <c r="E10" s="324"/>
      <c r="F10" s="150">
        <f>'逆行列係数'!E12</f>
        <v>0.0018799300675191588</v>
      </c>
      <c r="G10" s="150">
        <f>'逆行列係数'!V12</f>
        <v>4.0972960538807415E-05</v>
      </c>
      <c r="H10" s="312">
        <f t="shared" si="1"/>
        <v>0</v>
      </c>
      <c r="I10" s="291">
        <f t="shared" si="2"/>
        <v>0</v>
      </c>
      <c r="J10" s="292">
        <f t="shared" si="0"/>
        <v>0</v>
      </c>
    </row>
    <row r="11" spans="1:10" ht="11.25">
      <c r="A11" s="31"/>
      <c r="B11" s="15" t="s">
        <v>10</v>
      </c>
      <c r="C11" s="114" t="s">
        <v>24</v>
      </c>
      <c r="D11" s="297"/>
      <c r="E11" s="324"/>
      <c r="F11" s="150">
        <f>'逆行列係数'!E13</f>
        <v>0.004668096473756945</v>
      </c>
      <c r="G11" s="150">
        <f>'逆行列係数'!V13</f>
        <v>0.00016296984599103399</v>
      </c>
      <c r="H11" s="312">
        <f t="shared" si="1"/>
        <v>0</v>
      </c>
      <c r="I11" s="291">
        <f t="shared" si="2"/>
        <v>0</v>
      </c>
      <c r="J11" s="292">
        <f t="shared" si="0"/>
        <v>0</v>
      </c>
    </row>
    <row r="12" spans="1:10" ht="11.25">
      <c r="A12" s="31"/>
      <c r="B12" s="15" t="s">
        <v>11</v>
      </c>
      <c r="C12" s="114" t="s">
        <v>25</v>
      </c>
      <c r="D12" s="297"/>
      <c r="E12" s="324"/>
      <c r="F12" s="150">
        <f>'逆行列係数'!E14</f>
        <v>0.008105581502827534</v>
      </c>
      <c r="G12" s="150">
        <f>'逆行列係数'!V14</f>
        <v>0.0006416100676480294</v>
      </c>
      <c r="H12" s="312">
        <f t="shared" si="1"/>
        <v>0</v>
      </c>
      <c r="I12" s="291">
        <f t="shared" si="2"/>
        <v>0</v>
      </c>
      <c r="J12" s="292">
        <f t="shared" si="0"/>
        <v>0</v>
      </c>
    </row>
    <row r="13" spans="1:10" ht="11.25">
      <c r="A13" s="31"/>
      <c r="B13" s="15" t="s">
        <v>12</v>
      </c>
      <c r="C13" s="114" t="s">
        <v>26</v>
      </c>
      <c r="D13" s="297"/>
      <c r="E13" s="324"/>
      <c r="F13" s="150">
        <f>'逆行列係数'!E15</f>
        <v>0.01374183878811761</v>
      </c>
      <c r="G13" s="150">
        <f>'逆行列係数'!V15</f>
        <v>0.00019781935187167452</v>
      </c>
      <c r="H13" s="312">
        <f t="shared" si="1"/>
        <v>0</v>
      </c>
      <c r="I13" s="291">
        <f t="shared" si="2"/>
        <v>0</v>
      </c>
      <c r="J13" s="292">
        <f t="shared" si="0"/>
        <v>0</v>
      </c>
    </row>
    <row r="14" spans="1:10" ht="11.25">
      <c r="A14" s="31"/>
      <c r="B14" s="15" t="s">
        <v>13</v>
      </c>
      <c r="C14" s="114" t="s">
        <v>27</v>
      </c>
      <c r="D14" s="297"/>
      <c r="E14" s="324"/>
      <c r="F14" s="150">
        <f>'逆行列係数'!E16</f>
        <v>0.002741723386535734</v>
      </c>
      <c r="G14" s="150">
        <f>'逆行列係数'!V16</f>
        <v>7.748605828611154E-05</v>
      </c>
      <c r="H14" s="312">
        <f t="shared" si="1"/>
        <v>0</v>
      </c>
      <c r="I14" s="291">
        <f t="shared" si="2"/>
        <v>0</v>
      </c>
      <c r="J14" s="292">
        <f t="shared" si="0"/>
        <v>0</v>
      </c>
    </row>
    <row r="15" spans="1:10" ht="11.25">
      <c r="A15" s="31"/>
      <c r="B15" s="15" t="s">
        <v>14</v>
      </c>
      <c r="C15" s="114" t="s">
        <v>28</v>
      </c>
      <c r="D15" s="297"/>
      <c r="E15" s="324"/>
      <c r="F15" s="150">
        <f>'逆行列係数'!E17</f>
        <v>0.014777413591907547</v>
      </c>
      <c r="G15" s="150">
        <f>'逆行列係数'!V17</f>
        <v>0.0007448969234564795</v>
      </c>
      <c r="H15" s="312">
        <f t="shared" si="1"/>
        <v>0</v>
      </c>
      <c r="I15" s="291">
        <f t="shared" si="2"/>
        <v>0</v>
      </c>
      <c r="J15" s="292">
        <f t="shared" si="0"/>
        <v>0</v>
      </c>
    </row>
    <row r="16" spans="1:10" ht="11.25">
      <c r="A16" s="31"/>
      <c r="B16" s="15" t="s">
        <v>15</v>
      </c>
      <c r="C16" s="114" t="s">
        <v>29</v>
      </c>
      <c r="D16" s="297"/>
      <c r="E16" s="324"/>
      <c r="F16" s="150">
        <f>'逆行列係数'!E18</f>
        <v>0.0018244009594967862</v>
      </c>
      <c r="G16" s="150">
        <f>'逆行列係数'!V18</f>
        <v>9.508131447147175E-05</v>
      </c>
      <c r="H16" s="312">
        <f t="shared" si="1"/>
        <v>0</v>
      </c>
      <c r="I16" s="291">
        <f t="shared" si="2"/>
        <v>0</v>
      </c>
      <c r="J16" s="292">
        <f t="shared" si="0"/>
        <v>0</v>
      </c>
    </row>
    <row r="17" spans="1:10" ht="11.25">
      <c r="A17" s="31"/>
      <c r="B17" s="15" t="s">
        <v>16</v>
      </c>
      <c r="C17" s="114" t="s">
        <v>30</v>
      </c>
      <c r="D17" s="297"/>
      <c r="E17" s="324"/>
      <c r="F17" s="150">
        <f>'逆行列係数'!E19</f>
        <v>0.00028727379816162685</v>
      </c>
      <c r="G17" s="150">
        <f>'逆行列係数'!V19</f>
        <v>1.0753947593703393E-05</v>
      </c>
      <c r="H17" s="312">
        <f t="shared" si="1"/>
        <v>0</v>
      </c>
      <c r="I17" s="291">
        <f t="shared" si="2"/>
        <v>0</v>
      </c>
      <c r="J17" s="292">
        <f t="shared" si="0"/>
        <v>0</v>
      </c>
    </row>
    <row r="18" spans="1:10" ht="11.25">
      <c r="A18" s="31"/>
      <c r="B18" s="15" t="s">
        <v>17</v>
      </c>
      <c r="C18" s="114" t="s">
        <v>31</v>
      </c>
      <c r="D18" s="297"/>
      <c r="E18" s="324"/>
      <c r="F18" s="150">
        <f>'逆行列係数'!E20</f>
        <v>0.01704204761875898</v>
      </c>
      <c r="G18" s="150">
        <f>'逆行列係数'!V20</f>
        <v>0.0004930047499014011</v>
      </c>
      <c r="H18" s="312">
        <f t="shared" si="1"/>
        <v>0</v>
      </c>
      <c r="I18" s="291">
        <f t="shared" si="2"/>
        <v>0</v>
      </c>
      <c r="J18" s="292">
        <f t="shared" si="0"/>
        <v>0</v>
      </c>
    </row>
    <row r="19" spans="1:10" ht="11.25">
      <c r="A19" s="31"/>
      <c r="B19" s="57">
        <v>15</v>
      </c>
      <c r="C19" s="116" t="s">
        <v>32</v>
      </c>
      <c r="D19" s="299"/>
      <c r="E19" s="325"/>
      <c r="F19" s="182">
        <f>'逆行列係数'!E21</f>
        <v>0.0017974888203178458</v>
      </c>
      <c r="G19" s="182">
        <f>'逆行列係数'!V21</f>
        <v>6.728807394780324E-05</v>
      </c>
      <c r="H19" s="313">
        <f t="shared" si="1"/>
        <v>0</v>
      </c>
      <c r="I19" s="294">
        <f t="shared" si="2"/>
        <v>0</v>
      </c>
      <c r="J19" s="295">
        <f t="shared" si="0"/>
        <v>0</v>
      </c>
    </row>
    <row r="20" spans="1:10" ht="12" thickBot="1">
      <c r="A20" s="277"/>
      <c r="B20" s="66">
        <v>16</v>
      </c>
      <c r="C20" s="278" t="s">
        <v>33</v>
      </c>
      <c r="D20" s="314">
        <f>SUM(D5:D19)</f>
        <v>0</v>
      </c>
      <c r="E20" s="314">
        <f>SUM(E5:E19)</f>
        <v>0</v>
      </c>
      <c r="F20" s="315">
        <f>'逆行列係数'!E22</f>
        <v>1.1317531042562128</v>
      </c>
      <c r="G20" s="315">
        <f>'逆行列係数'!V22</f>
        <v>0.007384451650257867</v>
      </c>
      <c r="H20" s="316">
        <f>SUM(H5:H19)</f>
        <v>0</v>
      </c>
      <c r="I20" s="317">
        <f>SUM(I5:I19)</f>
        <v>0</v>
      </c>
      <c r="J20" s="318">
        <f>SUM(J5:J19)</f>
        <v>0</v>
      </c>
    </row>
    <row r="21" spans="1:10" ht="12" thickTop="1">
      <c r="A21" s="179" t="s">
        <v>53</v>
      </c>
      <c r="B21" s="15" t="s">
        <v>4</v>
      </c>
      <c r="C21" s="114" t="s">
        <v>18</v>
      </c>
      <c r="D21" s="300"/>
      <c r="E21" s="326"/>
      <c r="F21" s="178">
        <f>'逆行列係数'!E24</f>
        <v>0.0040031108415830375</v>
      </c>
      <c r="G21" s="178">
        <f>'逆行列係数'!V24</f>
        <v>0.005848270416003352</v>
      </c>
      <c r="H21" s="291">
        <f aca="true" t="shared" si="3" ref="H21:H35">$D$6*F21</f>
        <v>0</v>
      </c>
      <c r="I21" s="301">
        <f aca="true" t="shared" si="4" ref="I21:I35">E$6*G21</f>
        <v>0</v>
      </c>
      <c r="J21" s="302">
        <f aca="true" t="shared" si="5" ref="J21:J35">SUM(H21:I21)</f>
        <v>0</v>
      </c>
    </row>
    <row r="22" spans="1:10" ht="11.25">
      <c r="A22" s="179" t="s">
        <v>54</v>
      </c>
      <c r="B22" s="15" t="s">
        <v>5</v>
      </c>
      <c r="C22" s="114" t="s">
        <v>19</v>
      </c>
      <c r="D22" s="297"/>
      <c r="E22" s="324"/>
      <c r="F22" s="150">
        <f>'逆行列係数'!E25</f>
        <v>0.048735428600498475</v>
      </c>
      <c r="G22" s="150">
        <f>'逆行列係数'!V25</f>
        <v>1.1220656957836015</v>
      </c>
      <c r="H22" s="291">
        <f t="shared" si="3"/>
        <v>0</v>
      </c>
      <c r="I22" s="291">
        <f t="shared" si="4"/>
        <v>0</v>
      </c>
      <c r="J22" s="292">
        <f t="shared" si="5"/>
        <v>0</v>
      </c>
    </row>
    <row r="23" spans="1:10" ht="11.25">
      <c r="A23" s="179" t="s">
        <v>55</v>
      </c>
      <c r="B23" s="15" t="s">
        <v>6</v>
      </c>
      <c r="C23" s="114" t="s">
        <v>20</v>
      </c>
      <c r="D23" s="303"/>
      <c r="E23" s="327"/>
      <c r="F23" s="150">
        <f>'逆行列係数'!E26</f>
        <v>0.0003288196613669147</v>
      </c>
      <c r="G23" s="150">
        <f>'逆行列係数'!V26</f>
        <v>0.0005459255063858667</v>
      </c>
      <c r="H23" s="291">
        <f t="shared" si="3"/>
        <v>0</v>
      </c>
      <c r="I23" s="291">
        <f t="shared" si="4"/>
        <v>0</v>
      </c>
      <c r="J23" s="292">
        <f t="shared" si="5"/>
        <v>0</v>
      </c>
    </row>
    <row r="24" spans="1:10" ht="11.25">
      <c r="A24" s="179" t="s">
        <v>56</v>
      </c>
      <c r="B24" s="15" t="s">
        <v>7</v>
      </c>
      <c r="C24" s="114" t="s">
        <v>21</v>
      </c>
      <c r="D24" s="303"/>
      <c r="E24" s="327"/>
      <c r="F24" s="150">
        <f>'逆行列係数'!E27</f>
        <v>0.0003251418542946709</v>
      </c>
      <c r="G24" s="150">
        <f>'逆行列係数'!V27</f>
        <v>0.0005494525169998061</v>
      </c>
      <c r="H24" s="291">
        <f t="shared" si="3"/>
        <v>0</v>
      </c>
      <c r="I24" s="291">
        <f t="shared" si="4"/>
        <v>0</v>
      </c>
      <c r="J24" s="292">
        <f t="shared" si="5"/>
        <v>0</v>
      </c>
    </row>
    <row r="25" spans="1:10" ht="11.25">
      <c r="A25" s="179" t="s">
        <v>52</v>
      </c>
      <c r="B25" s="15" t="s">
        <v>8</v>
      </c>
      <c r="C25" s="114" t="s">
        <v>22</v>
      </c>
      <c r="E25" s="327"/>
      <c r="F25" s="150">
        <f>'逆行列係数'!E28</f>
        <v>0.07254591627882652</v>
      </c>
      <c r="G25" s="150">
        <f>'逆行列係数'!V28</f>
        <v>0.12288407171517178</v>
      </c>
      <c r="H25" s="291">
        <f t="shared" si="3"/>
        <v>0</v>
      </c>
      <c r="I25" s="291">
        <f t="shared" si="4"/>
        <v>0</v>
      </c>
      <c r="J25" s="292">
        <f t="shared" si="5"/>
        <v>0</v>
      </c>
    </row>
    <row r="26" spans="1:10" ht="11.25">
      <c r="A26" s="179"/>
      <c r="B26" s="15" t="s">
        <v>9</v>
      </c>
      <c r="C26" s="114" t="s">
        <v>23</v>
      </c>
      <c r="D26" s="303"/>
      <c r="E26" s="327"/>
      <c r="F26" s="150">
        <f>'逆行列係数'!E29</f>
        <v>0.0011551694425961925</v>
      </c>
      <c r="G26" s="150">
        <f>'逆行列係数'!V29</f>
        <v>0.0049679730139213524</v>
      </c>
      <c r="H26" s="291">
        <f t="shared" si="3"/>
        <v>0</v>
      </c>
      <c r="I26" s="291">
        <f t="shared" si="4"/>
        <v>0</v>
      </c>
      <c r="J26" s="292">
        <f t="shared" si="5"/>
        <v>0</v>
      </c>
    </row>
    <row r="27" spans="1:10" ht="11.25">
      <c r="A27" s="179"/>
      <c r="B27" s="15" t="s">
        <v>10</v>
      </c>
      <c r="C27" s="114" t="s">
        <v>24</v>
      </c>
      <c r="D27" s="303"/>
      <c r="E27" s="327"/>
      <c r="F27" s="150">
        <f>'逆行列係数'!E30</f>
        <v>0.004109538647654997</v>
      </c>
      <c r="G27" s="150">
        <f>'逆行列係数'!V30</f>
        <v>0.012924885008881646</v>
      </c>
      <c r="H27" s="291">
        <f t="shared" si="3"/>
        <v>0</v>
      </c>
      <c r="I27" s="291">
        <f t="shared" si="4"/>
        <v>0</v>
      </c>
      <c r="J27" s="292">
        <f t="shared" si="5"/>
        <v>0</v>
      </c>
    </row>
    <row r="28" spans="1:10" ht="11.25">
      <c r="A28" s="179"/>
      <c r="B28" s="15" t="s">
        <v>11</v>
      </c>
      <c r="C28" s="114" t="s">
        <v>25</v>
      </c>
      <c r="D28" s="303"/>
      <c r="E28" s="327"/>
      <c r="F28" s="150">
        <f>'逆行列係数'!E31</f>
        <v>0.019278168403546212</v>
      </c>
      <c r="G28" s="150">
        <f>'逆行列係数'!V31</f>
        <v>0.03748711255743741</v>
      </c>
      <c r="H28" s="291">
        <f t="shared" si="3"/>
        <v>0</v>
      </c>
      <c r="I28" s="291">
        <f t="shared" si="4"/>
        <v>0</v>
      </c>
      <c r="J28" s="292">
        <f t="shared" si="5"/>
        <v>0</v>
      </c>
    </row>
    <row r="29" spans="1:10" ht="11.25">
      <c r="A29" s="179"/>
      <c r="B29" s="15" t="s">
        <v>12</v>
      </c>
      <c r="C29" s="114" t="s">
        <v>26</v>
      </c>
      <c r="D29" s="303"/>
      <c r="E29" s="327"/>
      <c r="F29" s="150">
        <f>'逆行列係数'!E32</f>
        <v>0.005771108715096418</v>
      </c>
      <c r="G29" s="150">
        <f>'逆行列係数'!V32</f>
        <v>0.02710901840952876</v>
      </c>
      <c r="H29" s="291">
        <f t="shared" si="3"/>
        <v>0</v>
      </c>
      <c r="I29" s="291">
        <f t="shared" si="4"/>
        <v>0</v>
      </c>
      <c r="J29" s="292">
        <f t="shared" si="5"/>
        <v>0</v>
      </c>
    </row>
    <row r="30" spans="1:10" ht="11.25">
      <c r="A30" s="179"/>
      <c r="B30" s="15" t="s">
        <v>13</v>
      </c>
      <c r="C30" s="114" t="s">
        <v>27</v>
      </c>
      <c r="D30" s="303"/>
      <c r="E30" s="327"/>
      <c r="F30" s="150">
        <f>'逆行列係数'!E33</f>
        <v>0.0015543315853883616</v>
      </c>
      <c r="G30" s="150">
        <f>'逆行列係数'!V33</f>
        <v>0.004898115441913468</v>
      </c>
      <c r="H30" s="291">
        <f t="shared" si="3"/>
        <v>0</v>
      </c>
      <c r="I30" s="291">
        <f t="shared" si="4"/>
        <v>0</v>
      </c>
      <c r="J30" s="292">
        <f t="shared" si="5"/>
        <v>0</v>
      </c>
    </row>
    <row r="31" spans="1:10" ht="11.25">
      <c r="A31" s="179"/>
      <c r="B31" s="15" t="s">
        <v>14</v>
      </c>
      <c r="C31" s="114" t="s">
        <v>28</v>
      </c>
      <c r="D31" s="303"/>
      <c r="E31" s="327"/>
      <c r="F31" s="150">
        <f>'逆行列係数'!E34</f>
        <v>0.011515160176024808</v>
      </c>
      <c r="G31" s="150">
        <f>'逆行列係数'!V34</f>
        <v>0.033187644645687506</v>
      </c>
      <c r="H31" s="291">
        <f t="shared" si="3"/>
        <v>0</v>
      </c>
      <c r="I31" s="291">
        <f t="shared" si="4"/>
        <v>0</v>
      </c>
      <c r="J31" s="292">
        <f t="shared" si="5"/>
        <v>0</v>
      </c>
    </row>
    <row r="32" spans="1:10" ht="11.25">
      <c r="A32" s="179"/>
      <c r="B32" s="15" t="s">
        <v>15</v>
      </c>
      <c r="C32" s="114" t="s">
        <v>29</v>
      </c>
      <c r="D32" s="303"/>
      <c r="E32" s="327"/>
      <c r="F32" s="150">
        <f>'逆行列係数'!E35</f>
        <v>0.002196690767441681</v>
      </c>
      <c r="G32" s="150">
        <f>'逆行列係数'!V35</f>
        <v>0.00541833316650038</v>
      </c>
      <c r="H32" s="291">
        <f t="shared" si="3"/>
        <v>0</v>
      </c>
      <c r="I32" s="291">
        <f t="shared" si="4"/>
        <v>0</v>
      </c>
      <c r="J32" s="292">
        <f t="shared" si="5"/>
        <v>0</v>
      </c>
    </row>
    <row r="33" spans="1:10" ht="11.25">
      <c r="A33" s="179"/>
      <c r="B33" s="15" t="s">
        <v>16</v>
      </c>
      <c r="C33" s="114" t="s">
        <v>30</v>
      </c>
      <c r="D33" s="303"/>
      <c r="E33" s="327"/>
      <c r="F33" s="150">
        <f>'逆行列係数'!E36</f>
        <v>0.00034401250841832967</v>
      </c>
      <c r="G33" s="150">
        <f>'逆行列係数'!V36</f>
        <v>0.000716624648075035</v>
      </c>
      <c r="H33" s="291">
        <f t="shared" si="3"/>
        <v>0</v>
      </c>
      <c r="I33" s="291">
        <f t="shared" si="4"/>
        <v>0</v>
      </c>
      <c r="J33" s="292">
        <f t="shared" si="5"/>
        <v>0</v>
      </c>
    </row>
    <row r="34" spans="1:10" ht="11.25">
      <c r="A34" s="179"/>
      <c r="B34" s="15" t="s">
        <v>17</v>
      </c>
      <c r="C34" s="114" t="s">
        <v>31</v>
      </c>
      <c r="D34" s="303"/>
      <c r="E34" s="327"/>
      <c r="F34" s="150">
        <f>'逆行列係数'!E37</f>
        <v>0.02364574537015511</v>
      </c>
      <c r="G34" s="150">
        <f>'逆行列係数'!V37</f>
        <v>0.052167364919221075</v>
      </c>
      <c r="H34" s="291">
        <f t="shared" si="3"/>
        <v>0</v>
      </c>
      <c r="I34" s="291">
        <f t="shared" si="4"/>
        <v>0</v>
      </c>
      <c r="J34" s="292">
        <f t="shared" si="5"/>
        <v>0</v>
      </c>
    </row>
    <row r="35" spans="1:10" ht="11.25">
      <c r="A35" s="179"/>
      <c r="B35" s="57">
        <v>15</v>
      </c>
      <c r="C35" s="116" t="s">
        <v>32</v>
      </c>
      <c r="D35" s="304"/>
      <c r="E35" s="293"/>
      <c r="F35" s="182">
        <f>'逆行列係数'!E38</f>
        <v>0.002040729428647431</v>
      </c>
      <c r="G35" s="182">
        <f>'逆行列係数'!V38</f>
        <v>0.004251115796180482</v>
      </c>
      <c r="H35" s="294">
        <f t="shared" si="3"/>
        <v>0</v>
      </c>
      <c r="I35" s="294">
        <f t="shared" si="4"/>
        <v>0</v>
      </c>
      <c r="J35" s="295">
        <f t="shared" si="5"/>
        <v>0</v>
      </c>
    </row>
    <row r="36" spans="1:10" ht="11.25">
      <c r="A36" s="279"/>
      <c r="B36" s="280">
        <v>16</v>
      </c>
      <c r="C36" s="281" t="s">
        <v>33</v>
      </c>
      <c r="D36" s="319">
        <f>SUM(D21:D35)</f>
        <v>0</v>
      </c>
      <c r="E36" s="329">
        <f>SUM(E21:E35)</f>
        <v>0</v>
      </c>
      <c r="F36" s="320">
        <f>'逆行列係数'!E39</f>
        <v>0.1975490722815392</v>
      </c>
      <c r="G36" s="320">
        <f>'逆行列係数'!V39</f>
        <v>1.4350216035455094</v>
      </c>
      <c r="H36" s="321">
        <f>SUM(H21:H35)</f>
        <v>0</v>
      </c>
      <c r="I36" s="321">
        <f>SUM(I21:I35)</f>
        <v>0</v>
      </c>
      <c r="J36" s="322">
        <f>SUM(J21:J35)</f>
        <v>0</v>
      </c>
    </row>
    <row r="37" spans="1:10" ht="11.25">
      <c r="A37" s="274"/>
      <c r="B37" s="275"/>
      <c r="C37" s="276" t="s">
        <v>155</v>
      </c>
      <c r="D37" s="293">
        <f>SUM(D36,D20)</f>
        <v>0</v>
      </c>
      <c r="E37" s="293">
        <f>SUM(E36,E20)</f>
        <v>0</v>
      </c>
      <c r="F37" s="182">
        <f>'逆行列係数'!E41</f>
        <v>1.329302176537752</v>
      </c>
      <c r="G37" s="182">
        <f>'逆行列係数'!V41</f>
        <v>1.4424060551957671</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7"/>
  <sheetViews>
    <sheetView workbookViewId="0" topLeftCell="A1">
      <pane xSplit="3" ySplit="4" topLeftCell="D6"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244</v>
      </c>
      <c r="D1" s="282"/>
      <c r="E1" s="282"/>
    </row>
    <row r="2" spans="2:8" ht="11.25">
      <c r="B2" s="192"/>
      <c r="C2" s="192" t="s">
        <v>20</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208</v>
      </c>
      <c r="E4" s="323" t="s">
        <v>82</v>
      </c>
      <c r="F4" s="308" t="s">
        <v>193</v>
      </c>
      <c r="G4" s="308" t="s">
        <v>209</v>
      </c>
      <c r="H4" s="306" t="s">
        <v>210</v>
      </c>
      <c r="I4" s="309" t="s">
        <v>211</v>
      </c>
      <c r="J4" s="310" t="s">
        <v>212</v>
      </c>
    </row>
    <row r="5" spans="1:10" ht="12" thickTop="1">
      <c r="A5" s="31" t="s">
        <v>46</v>
      </c>
      <c r="B5" s="15" t="s">
        <v>4</v>
      </c>
      <c r="C5" s="114" t="s">
        <v>18</v>
      </c>
      <c r="D5" s="297"/>
      <c r="E5" s="324"/>
      <c r="F5" s="150">
        <f>'逆行列係数'!F7</f>
        <v>0.00047584839603618146</v>
      </c>
      <c r="G5" s="150">
        <f>'逆行列係数'!W7</f>
        <v>0.00010526019722303951</v>
      </c>
      <c r="H5" s="311">
        <f>$D$7*F5</f>
        <v>0</v>
      </c>
      <c r="I5" s="291">
        <f>E$7*G5</f>
        <v>0</v>
      </c>
      <c r="J5" s="292">
        <f aca="true" t="shared" si="0" ref="J5:J19">SUM(H5:I5)</f>
        <v>0</v>
      </c>
    </row>
    <row r="6" spans="1:10" ht="11.25">
      <c r="A6" s="31" t="s">
        <v>48</v>
      </c>
      <c r="B6" s="15" t="s">
        <v>5</v>
      </c>
      <c r="C6" s="114" t="s">
        <v>19</v>
      </c>
      <c r="D6" s="297"/>
      <c r="E6" s="324"/>
      <c r="F6" s="150">
        <f>'逆行列係数'!F8</f>
        <v>0.00041116827204538075</v>
      </c>
      <c r="G6" s="150">
        <f>'逆行列係数'!W8</f>
        <v>6.980151273498224E-06</v>
      </c>
      <c r="H6" s="312">
        <f aca="true" t="shared" si="1" ref="H6:H19">$D$7*F6</f>
        <v>0</v>
      </c>
      <c r="I6" s="291">
        <f aca="true" t="shared" si="2" ref="I6:I19">E$7*G6</f>
        <v>0</v>
      </c>
      <c r="J6" s="292">
        <f t="shared" si="0"/>
        <v>0</v>
      </c>
    </row>
    <row r="7" spans="1:10" ht="11.25">
      <c r="A7" s="31" t="s">
        <v>50</v>
      </c>
      <c r="B7" s="15" t="s">
        <v>6</v>
      </c>
      <c r="C7" s="114" t="s">
        <v>20</v>
      </c>
      <c r="D7" s="297">
        <f>'地域別最終需要'!K9</f>
        <v>0</v>
      </c>
      <c r="E7" s="324">
        <f>'地域別最終需要'!I9</f>
        <v>0</v>
      </c>
      <c r="F7" s="150">
        <f>'逆行列係数'!F9</f>
        <v>1.0316053724162342</v>
      </c>
      <c r="G7" s="150">
        <f>'逆行列係数'!W9</f>
        <v>0.0004650920699650198</v>
      </c>
      <c r="H7" s="312">
        <f t="shared" si="1"/>
        <v>0</v>
      </c>
      <c r="I7" s="291">
        <f t="shared" si="2"/>
        <v>0</v>
      </c>
      <c r="J7" s="292">
        <f t="shared" si="0"/>
        <v>0</v>
      </c>
    </row>
    <row r="8" spans="1:10" ht="11.25">
      <c r="A8" s="31" t="s">
        <v>52</v>
      </c>
      <c r="B8" s="15" t="s">
        <v>7</v>
      </c>
      <c r="C8" s="114" t="s">
        <v>21</v>
      </c>
      <c r="D8" s="297"/>
      <c r="E8" s="324"/>
      <c r="F8" s="150">
        <f>'逆行列係数'!F10</f>
        <v>0.00020605294908895432</v>
      </c>
      <c r="G8" s="150">
        <f>'逆行列係数'!W10</f>
        <v>5.528327423079095E-05</v>
      </c>
      <c r="H8" s="312">
        <f t="shared" si="1"/>
        <v>0</v>
      </c>
      <c r="I8" s="291">
        <f t="shared" si="2"/>
        <v>0</v>
      </c>
      <c r="J8" s="292">
        <f t="shared" si="0"/>
        <v>0</v>
      </c>
    </row>
    <row r="9" spans="1:10" ht="11.25">
      <c r="A9" s="31"/>
      <c r="B9" s="15" t="s">
        <v>8</v>
      </c>
      <c r="C9" s="114" t="s">
        <v>22</v>
      </c>
      <c r="D9" s="297"/>
      <c r="E9" s="324"/>
      <c r="F9" s="150">
        <f>'逆行列係数'!F11</f>
        <v>0.06265652348254912</v>
      </c>
      <c r="G9" s="150">
        <f>'逆行列係数'!W11</f>
        <v>0.011494054243096626</v>
      </c>
      <c r="H9" s="312">
        <f t="shared" si="1"/>
        <v>0</v>
      </c>
      <c r="I9" s="291">
        <f t="shared" si="2"/>
        <v>0</v>
      </c>
      <c r="J9" s="292">
        <f t="shared" si="0"/>
        <v>0</v>
      </c>
    </row>
    <row r="10" spans="1:10" ht="11.25">
      <c r="A10" s="31"/>
      <c r="B10" s="15" t="s">
        <v>9</v>
      </c>
      <c r="C10" s="114" t="s">
        <v>23</v>
      </c>
      <c r="D10" s="297"/>
      <c r="E10" s="324"/>
      <c r="F10" s="150">
        <f>'逆行列係数'!F12</f>
        <v>0.0020001261390764267</v>
      </c>
      <c r="G10" s="150">
        <f>'逆行列係数'!W12</f>
        <v>8.495335769148579E-05</v>
      </c>
      <c r="H10" s="312">
        <f t="shared" si="1"/>
        <v>0</v>
      </c>
      <c r="I10" s="291">
        <f t="shared" si="2"/>
        <v>0</v>
      </c>
      <c r="J10" s="292">
        <f t="shared" si="0"/>
        <v>0</v>
      </c>
    </row>
    <row r="11" spans="1:10" ht="11.25">
      <c r="A11" s="31"/>
      <c r="B11" s="15" t="s">
        <v>10</v>
      </c>
      <c r="C11" s="114" t="s">
        <v>24</v>
      </c>
      <c r="D11" s="297"/>
      <c r="E11" s="324"/>
      <c r="F11" s="150">
        <f>'逆行列係数'!F13</f>
        <v>0.0059046535895486045</v>
      </c>
      <c r="G11" s="150">
        <f>'逆行列係数'!W13</f>
        <v>0.00034403434643350575</v>
      </c>
      <c r="H11" s="312">
        <f t="shared" si="1"/>
        <v>0</v>
      </c>
      <c r="I11" s="291">
        <f t="shared" si="2"/>
        <v>0</v>
      </c>
      <c r="J11" s="292">
        <f t="shared" si="0"/>
        <v>0</v>
      </c>
    </row>
    <row r="12" spans="1:10" ht="11.25">
      <c r="A12" s="31"/>
      <c r="B12" s="15" t="s">
        <v>11</v>
      </c>
      <c r="C12" s="114" t="s">
        <v>25</v>
      </c>
      <c r="D12" s="297"/>
      <c r="E12" s="324"/>
      <c r="F12" s="150">
        <f>'逆行列係数'!F14</f>
        <v>0.024844971246465324</v>
      </c>
      <c r="G12" s="150">
        <f>'逆行列係数'!W14</f>
        <v>0.0013913309028441502</v>
      </c>
      <c r="H12" s="312">
        <f t="shared" si="1"/>
        <v>0</v>
      </c>
      <c r="I12" s="291">
        <f t="shared" si="2"/>
        <v>0</v>
      </c>
      <c r="J12" s="292">
        <f t="shared" si="0"/>
        <v>0</v>
      </c>
    </row>
    <row r="13" spans="1:10" ht="11.25">
      <c r="A13" s="31"/>
      <c r="B13" s="15" t="s">
        <v>12</v>
      </c>
      <c r="C13" s="114" t="s">
        <v>26</v>
      </c>
      <c r="D13" s="297"/>
      <c r="E13" s="324"/>
      <c r="F13" s="150">
        <f>'逆行列係数'!F15</f>
        <v>0.030840771843602028</v>
      </c>
      <c r="G13" s="150">
        <f>'逆行列係数'!W15</f>
        <v>0.00040043819200303264</v>
      </c>
      <c r="H13" s="312">
        <f t="shared" si="1"/>
        <v>0</v>
      </c>
      <c r="I13" s="291">
        <f t="shared" si="2"/>
        <v>0</v>
      </c>
      <c r="J13" s="292">
        <f t="shared" si="0"/>
        <v>0</v>
      </c>
    </row>
    <row r="14" spans="1:10" ht="11.25">
      <c r="A14" s="31"/>
      <c r="B14" s="15" t="s">
        <v>13</v>
      </c>
      <c r="C14" s="114" t="s">
        <v>27</v>
      </c>
      <c r="D14" s="297"/>
      <c r="E14" s="324"/>
      <c r="F14" s="150">
        <f>'逆行列係数'!F16</f>
        <v>0.002952389720350849</v>
      </c>
      <c r="G14" s="150">
        <f>'逆行列係数'!W16</f>
        <v>0.00014943201568588623</v>
      </c>
      <c r="H14" s="312">
        <f t="shared" si="1"/>
        <v>0</v>
      </c>
      <c r="I14" s="291">
        <f t="shared" si="2"/>
        <v>0</v>
      </c>
      <c r="J14" s="292">
        <f t="shared" si="0"/>
        <v>0</v>
      </c>
    </row>
    <row r="15" spans="1:10" ht="11.25">
      <c r="A15" s="31"/>
      <c r="B15" s="15" t="s">
        <v>14</v>
      </c>
      <c r="C15" s="114" t="s">
        <v>28</v>
      </c>
      <c r="D15" s="297"/>
      <c r="E15" s="324"/>
      <c r="F15" s="150">
        <f>'逆行列係数'!F17</f>
        <v>0.0122698092638319</v>
      </c>
      <c r="G15" s="150">
        <f>'逆行列係数'!W17</f>
        <v>0.0008221693301414031</v>
      </c>
      <c r="H15" s="312">
        <f t="shared" si="1"/>
        <v>0</v>
      </c>
      <c r="I15" s="291">
        <f t="shared" si="2"/>
        <v>0</v>
      </c>
      <c r="J15" s="292">
        <f t="shared" si="0"/>
        <v>0</v>
      </c>
    </row>
    <row r="16" spans="1:10" ht="11.25">
      <c r="A16" s="31"/>
      <c r="B16" s="15" t="s">
        <v>15</v>
      </c>
      <c r="C16" s="114" t="s">
        <v>29</v>
      </c>
      <c r="D16" s="297"/>
      <c r="E16" s="324"/>
      <c r="F16" s="150">
        <f>'逆行列係数'!F18</f>
        <v>0.0050304947713770845</v>
      </c>
      <c r="G16" s="150">
        <f>'逆行列係数'!W18</f>
        <v>0.00021021242379611673</v>
      </c>
      <c r="H16" s="312">
        <f t="shared" si="1"/>
        <v>0</v>
      </c>
      <c r="I16" s="291">
        <f t="shared" si="2"/>
        <v>0</v>
      </c>
      <c r="J16" s="292">
        <f t="shared" si="0"/>
        <v>0</v>
      </c>
    </row>
    <row r="17" spans="1:10" ht="11.25">
      <c r="A17" s="31"/>
      <c r="B17" s="15" t="s">
        <v>16</v>
      </c>
      <c r="C17" s="114" t="s">
        <v>30</v>
      </c>
      <c r="D17" s="297"/>
      <c r="E17" s="324"/>
      <c r="F17" s="150">
        <f>'逆行列係数'!F19</f>
        <v>0.00047102928936181297</v>
      </c>
      <c r="G17" s="150">
        <f>'逆行列係数'!W19</f>
        <v>1.998051913169726E-05</v>
      </c>
      <c r="H17" s="312">
        <f t="shared" si="1"/>
        <v>0</v>
      </c>
      <c r="I17" s="291">
        <f t="shared" si="2"/>
        <v>0</v>
      </c>
      <c r="J17" s="292">
        <f t="shared" si="0"/>
        <v>0</v>
      </c>
    </row>
    <row r="18" spans="1:10" ht="11.25">
      <c r="A18" s="31"/>
      <c r="B18" s="15" t="s">
        <v>17</v>
      </c>
      <c r="C18" s="114" t="s">
        <v>31</v>
      </c>
      <c r="D18" s="297"/>
      <c r="E18" s="324"/>
      <c r="F18" s="150">
        <f>'逆行列係数'!F20</f>
        <v>0.024259287559722068</v>
      </c>
      <c r="G18" s="150">
        <f>'逆行列係数'!W20</f>
        <v>0.0010572529253932079</v>
      </c>
      <c r="H18" s="312">
        <f t="shared" si="1"/>
        <v>0</v>
      </c>
      <c r="I18" s="291">
        <f t="shared" si="2"/>
        <v>0</v>
      </c>
      <c r="J18" s="292">
        <f t="shared" si="0"/>
        <v>0</v>
      </c>
    </row>
    <row r="19" spans="1:10" ht="11.25">
      <c r="A19" s="31"/>
      <c r="B19" s="57">
        <v>15</v>
      </c>
      <c r="C19" s="116" t="s">
        <v>32</v>
      </c>
      <c r="D19" s="299"/>
      <c r="E19" s="325"/>
      <c r="F19" s="182">
        <f>'逆行列係数'!F21</f>
        <v>0.0029472575887125024</v>
      </c>
      <c r="G19" s="182">
        <f>'逆行列係数'!W21</f>
        <v>0.0001250192673094613</v>
      </c>
      <c r="H19" s="313">
        <f t="shared" si="1"/>
        <v>0</v>
      </c>
      <c r="I19" s="294">
        <f t="shared" si="2"/>
        <v>0</v>
      </c>
      <c r="J19" s="295">
        <f t="shared" si="0"/>
        <v>0</v>
      </c>
    </row>
    <row r="20" spans="1:10" ht="12" thickBot="1">
      <c r="A20" s="277"/>
      <c r="B20" s="66">
        <v>16</v>
      </c>
      <c r="C20" s="278" t="s">
        <v>33</v>
      </c>
      <c r="D20" s="314">
        <f>SUM(D5:D19)</f>
        <v>0</v>
      </c>
      <c r="E20" s="314">
        <f>SUM(E5:E19)</f>
        <v>0</v>
      </c>
      <c r="F20" s="315">
        <f>'逆行列係数'!F22</f>
        <v>1.2068757565280026</v>
      </c>
      <c r="G20" s="315">
        <f>'逆行列係数'!W22</f>
        <v>0.01673149321621892</v>
      </c>
      <c r="H20" s="316">
        <f>SUM(H5:H19)</f>
        <v>0</v>
      </c>
      <c r="I20" s="317">
        <f>SUM(I5:I19)</f>
        <v>0</v>
      </c>
      <c r="J20" s="318">
        <f>SUM(J5:J19)</f>
        <v>0</v>
      </c>
    </row>
    <row r="21" spans="1:10" ht="12" thickTop="1">
      <c r="A21" s="179" t="s">
        <v>53</v>
      </c>
      <c r="B21" s="15" t="s">
        <v>4</v>
      </c>
      <c r="C21" s="114" t="s">
        <v>18</v>
      </c>
      <c r="D21" s="300"/>
      <c r="E21" s="326"/>
      <c r="F21" s="178">
        <f>'逆行列係数'!F24</f>
        <v>0.0065416835726528275</v>
      </c>
      <c r="G21" s="178">
        <f>'逆行列係数'!W24</f>
        <v>0.0070979939168243555</v>
      </c>
      <c r="H21" s="291">
        <f aca="true" t="shared" si="3" ref="H21:H35">$D$7*F21</f>
        <v>0</v>
      </c>
      <c r="I21" s="301">
        <f aca="true" t="shared" si="4" ref="I21:I35">E$7*G21</f>
        <v>0</v>
      </c>
      <c r="J21" s="302">
        <f aca="true" t="shared" si="5" ref="J21:J35">SUM(H21:I21)</f>
        <v>0</v>
      </c>
    </row>
    <row r="22" spans="1:10" ht="11.25">
      <c r="A22" s="179" t="s">
        <v>54</v>
      </c>
      <c r="B22" s="15" t="s">
        <v>5</v>
      </c>
      <c r="C22" s="114" t="s">
        <v>19</v>
      </c>
      <c r="D22" s="297"/>
      <c r="E22" s="324"/>
      <c r="F22" s="150">
        <f>'逆行列係数'!F25</f>
        <v>0.000940400050382311</v>
      </c>
      <c r="G22" s="150">
        <f>'逆行列係数'!W25</f>
        <v>0.001207632149430386</v>
      </c>
      <c r="H22" s="291">
        <f t="shared" si="3"/>
        <v>0</v>
      </c>
      <c r="I22" s="291">
        <f t="shared" si="4"/>
        <v>0</v>
      </c>
      <c r="J22" s="292">
        <f t="shared" si="5"/>
        <v>0</v>
      </c>
    </row>
    <row r="23" spans="1:10" ht="11.25">
      <c r="A23" s="179" t="s">
        <v>55</v>
      </c>
      <c r="B23" s="15" t="s">
        <v>6</v>
      </c>
      <c r="C23" s="114" t="s">
        <v>20</v>
      </c>
      <c r="D23" s="303"/>
      <c r="E23" s="327"/>
      <c r="F23" s="150">
        <f>'逆行列係数'!F26</f>
        <v>0.015996910895015922</v>
      </c>
      <c r="G23" s="150">
        <f>'逆行列係数'!W26</f>
        <v>1.0433441498251197</v>
      </c>
      <c r="H23" s="291">
        <f t="shared" si="3"/>
        <v>0</v>
      </c>
      <c r="I23" s="291">
        <f t="shared" si="4"/>
        <v>0</v>
      </c>
      <c r="J23" s="292">
        <f t="shared" si="5"/>
        <v>0</v>
      </c>
    </row>
    <row r="24" spans="1:10" ht="11.25">
      <c r="A24" s="179" t="s">
        <v>56</v>
      </c>
      <c r="B24" s="15" t="s">
        <v>7</v>
      </c>
      <c r="C24" s="114" t="s">
        <v>21</v>
      </c>
      <c r="D24" s="303"/>
      <c r="E24" s="327"/>
      <c r="F24" s="150">
        <f>'逆行列係数'!F27</f>
        <v>0.001023991341328844</v>
      </c>
      <c r="G24" s="150">
        <f>'逆行列係数'!W27</f>
        <v>0.001207343306723798</v>
      </c>
      <c r="H24" s="291">
        <f t="shared" si="3"/>
        <v>0</v>
      </c>
      <c r="I24" s="291">
        <f t="shared" si="4"/>
        <v>0</v>
      </c>
      <c r="J24" s="292">
        <f t="shared" si="5"/>
        <v>0</v>
      </c>
    </row>
    <row r="25" spans="1:10" ht="11.25">
      <c r="A25" s="179" t="s">
        <v>52</v>
      </c>
      <c r="B25" s="15" t="s">
        <v>8</v>
      </c>
      <c r="C25" s="114" t="s">
        <v>22</v>
      </c>
      <c r="E25" s="327"/>
      <c r="F25" s="150">
        <f>'逆行列係数'!F28</f>
        <v>0.25726205573686045</v>
      </c>
      <c r="G25" s="150">
        <f>'逆行列係数'!W28</f>
        <v>0.3212241394095763</v>
      </c>
      <c r="H25" s="291">
        <f t="shared" si="3"/>
        <v>0</v>
      </c>
      <c r="I25" s="291">
        <f t="shared" si="4"/>
        <v>0</v>
      </c>
      <c r="J25" s="292">
        <f t="shared" si="5"/>
        <v>0</v>
      </c>
    </row>
    <row r="26" spans="1:10" ht="11.25">
      <c r="A26" s="179"/>
      <c r="B26" s="15" t="s">
        <v>9</v>
      </c>
      <c r="C26" s="114" t="s">
        <v>23</v>
      </c>
      <c r="D26" s="303"/>
      <c r="E26" s="327"/>
      <c r="F26" s="150">
        <f>'逆行列係数'!F29</f>
        <v>0.0026802789655686592</v>
      </c>
      <c r="G26" s="150">
        <f>'逆行列係数'!W29</f>
        <v>0.005296329261990364</v>
      </c>
      <c r="H26" s="291">
        <f t="shared" si="3"/>
        <v>0</v>
      </c>
      <c r="I26" s="291">
        <f t="shared" si="4"/>
        <v>0</v>
      </c>
      <c r="J26" s="292">
        <f t="shared" si="5"/>
        <v>0</v>
      </c>
    </row>
    <row r="27" spans="1:10" ht="11.25">
      <c r="A27" s="179"/>
      <c r="B27" s="15" t="s">
        <v>10</v>
      </c>
      <c r="C27" s="114" t="s">
        <v>24</v>
      </c>
      <c r="D27" s="303"/>
      <c r="E27" s="327"/>
      <c r="F27" s="150">
        <f>'逆行列係数'!F30</f>
        <v>0.00949941887834985</v>
      </c>
      <c r="G27" s="150">
        <f>'逆行列係数'!W30</f>
        <v>0.016936079401659265</v>
      </c>
      <c r="H27" s="291">
        <f t="shared" si="3"/>
        <v>0</v>
      </c>
      <c r="I27" s="291">
        <f t="shared" si="4"/>
        <v>0</v>
      </c>
      <c r="J27" s="292">
        <f t="shared" si="5"/>
        <v>0</v>
      </c>
    </row>
    <row r="28" spans="1:10" ht="11.25">
      <c r="A28" s="179"/>
      <c r="B28" s="15" t="s">
        <v>11</v>
      </c>
      <c r="C28" s="114" t="s">
        <v>25</v>
      </c>
      <c r="D28" s="303"/>
      <c r="E28" s="327"/>
      <c r="F28" s="150">
        <f>'逆行列係数'!F31</f>
        <v>0.05627132975332</v>
      </c>
      <c r="G28" s="150">
        <f>'逆行列係数'!W31</f>
        <v>0.07892973366600432</v>
      </c>
      <c r="H28" s="291">
        <f t="shared" si="3"/>
        <v>0</v>
      </c>
      <c r="I28" s="291">
        <f t="shared" si="4"/>
        <v>0</v>
      </c>
      <c r="J28" s="292">
        <f t="shared" si="5"/>
        <v>0</v>
      </c>
    </row>
    <row r="29" spans="1:10" ht="11.25">
      <c r="A29" s="179"/>
      <c r="B29" s="15" t="s">
        <v>12</v>
      </c>
      <c r="C29" s="114" t="s">
        <v>26</v>
      </c>
      <c r="D29" s="303"/>
      <c r="E29" s="327"/>
      <c r="F29" s="150">
        <f>'逆行列係数'!F32</f>
        <v>0.01275212040559451</v>
      </c>
      <c r="G29" s="150">
        <f>'逆行列係数'!W32</f>
        <v>0.04352569850394625</v>
      </c>
      <c r="H29" s="291">
        <f t="shared" si="3"/>
        <v>0</v>
      </c>
      <c r="I29" s="291">
        <f t="shared" si="4"/>
        <v>0</v>
      </c>
      <c r="J29" s="292">
        <f t="shared" si="5"/>
        <v>0</v>
      </c>
    </row>
    <row r="30" spans="1:10" ht="11.25">
      <c r="A30" s="179"/>
      <c r="B30" s="15" t="s">
        <v>13</v>
      </c>
      <c r="C30" s="114" t="s">
        <v>27</v>
      </c>
      <c r="D30" s="303"/>
      <c r="E30" s="327"/>
      <c r="F30" s="150">
        <f>'逆行列係数'!F33</f>
        <v>0.0037343057672152655</v>
      </c>
      <c r="G30" s="150">
        <f>'逆行列係数'!W33</f>
        <v>0.006460589273942617</v>
      </c>
      <c r="H30" s="291">
        <f t="shared" si="3"/>
        <v>0</v>
      </c>
      <c r="I30" s="291">
        <f t="shared" si="4"/>
        <v>0</v>
      </c>
      <c r="J30" s="292">
        <f t="shared" si="5"/>
        <v>0</v>
      </c>
    </row>
    <row r="31" spans="1:10" ht="11.25">
      <c r="A31" s="179"/>
      <c r="B31" s="15" t="s">
        <v>14</v>
      </c>
      <c r="C31" s="114" t="s">
        <v>28</v>
      </c>
      <c r="D31" s="303"/>
      <c r="E31" s="327"/>
      <c r="F31" s="150">
        <f>'逆行列係数'!F34</f>
        <v>0.015048335036515077</v>
      </c>
      <c r="G31" s="150">
        <f>'逆行列係数'!W34</f>
        <v>0.030107736847850727</v>
      </c>
      <c r="H31" s="291">
        <f t="shared" si="3"/>
        <v>0</v>
      </c>
      <c r="I31" s="291">
        <f t="shared" si="4"/>
        <v>0</v>
      </c>
      <c r="J31" s="292">
        <f t="shared" si="5"/>
        <v>0</v>
      </c>
    </row>
    <row r="32" spans="1:10" ht="11.25">
      <c r="A32" s="179"/>
      <c r="B32" s="15" t="s">
        <v>15</v>
      </c>
      <c r="C32" s="114" t="s">
        <v>29</v>
      </c>
      <c r="D32" s="303"/>
      <c r="E32" s="327"/>
      <c r="F32" s="150">
        <f>'逆行列係数'!F35</f>
        <v>0.005543406298335517</v>
      </c>
      <c r="G32" s="150">
        <f>'逆行列係数'!W35</f>
        <v>0.012598324104938831</v>
      </c>
      <c r="H32" s="291">
        <f t="shared" si="3"/>
        <v>0</v>
      </c>
      <c r="I32" s="291">
        <f t="shared" si="4"/>
        <v>0</v>
      </c>
      <c r="J32" s="292">
        <f t="shared" si="5"/>
        <v>0</v>
      </c>
    </row>
    <row r="33" spans="1:10" ht="11.25">
      <c r="A33" s="179"/>
      <c r="B33" s="15" t="s">
        <v>16</v>
      </c>
      <c r="C33" s="114" t="s">
        <v>30</v>
      </c>
      <c r="D33" s="303"/>
      <c r="E33" s="327"/>
      <c r="F33" s="150">
        <f>'逆行列係数'!F36</f>
        <v>0.0006846224578245466</v>
      </c>
      <c r="G33" s="150">
        <f>'逆行列係数'!W36</f>
        <v>0.0011566779360329775</v>
      </c>
      <c r="H33" s="291">
        <f t="shared" si="3"/>
        <v>0</v>
      </c>
      <c r="I33" s="291">
        <f t="shared" si="4"/>
        <v>0</v>
      </c>
      <c r="J33" s="292">
        <f t="shared" si="5"/>
        <v>0</v>
      </c>
    </row>
    <row r="34" spans="1:10" ht="11.25">
      <c r="A34" s="179"/>
      <c r="B34" s="15" t="s">
        <v>17</v>
      </c>
      <c r="C34" s="114" t="s">
        <v>31</v>
      </c>
      <c r="D34" s="303"/>
      <c r="E34" s="327"/>
      <c r="F34" s="150">
        <f>'逆行列係数'!F37</f>
        <v>0.04653028790620375</v>
      </c>
      <c r="G34" s="150">
        <f>'逆行列係数'!W37</f>
        <v>0.0734911447211889</v>
      </c>
      <c r="H34" s="291">
        <f t="shared" si="3"/>
        <v>0</v>
      </c>
      <c r="I34" s="291">
        <f t="shared" si="4"/>
        <v>0</v>
      </c>
      <c r="J34" s="292">
        <f t="shared" si="5"/>
        <v>0</v>
      </c>
    </row>
    <row r="35" spans="1:10" ht="11.25">
      <c r="A35" s="179"/>
      <c r="B35" s="57">
        <v>15</v>
      </c>
      <c r="C35" s="116" t="s">
        <v>32</v>
      </c>
      <c r="D35" s="304"/>
      <c r="E35" s="293"/>
      <c r="F35" s="182">
        <f>'逆行列係数'!F38</f>
        <v>0.004061274410105273</v>
      </c>
      <c r="G35" s="182">
        <f>'逆行列係数'!W38</f>
        <v>0.006861572314281285</v>
      </c>
      <c r="H35" s="294">
        <f t="shared" si="3"/>
        <v>0</v>
      </c>
      <c r="I35" s="294">
        <f t="shared" si="4"/>
        <v>0</v>
      </c>
      <c r="J35" s="295">
        <f t="shared" si="5"/>
        <v>0</v>
      </c>
    </row>
    <row r="36" spans="1:10" ht="11.25">
      <c r="A36" s="279"/>
      <c r="B36" s="280">
        <v>16</v>
      </c>
      <c r="C36" s="281" t="s">
        <v>33</v>
      </c>
      <c r="D36" s="319">
        <f>SUM(D21:D35)</f>
        <v>0</v>
      </c>
      <c r="E36" s="329">
        <f>SUM(E21:E35)</f>
        <v>0</v>
      </c>
      <c r="F36" s="320">
        <f>'逆行列係数'!F39</f>
        <v>0.43857042147527286</v>
      </c>
      <c r="G36" s="320">
        <f>'逆行列係数'!W39</f>
        <v>1.6494451446395104</v>
      </c>
      <c r="H36" s="321">
        <f>SUM(H21:H35)</f>
        <v>0</v>
      </c>
      <c r="I36" s="321">
        <f>SUM(I21:I35)</f>
        <v>0</v>
      </c>
      <c r="J36" s="322">
        <f>SUM(J21:J35)</f>
        <v>0</v>
      </c>
    </row>
    <row r="37" spans="1:10" ht="11.25">
      <c r="A37" s="274"/>
      <c r="B37" s="275"/>
      <c r="C37" s="276" t="s">
        <v>155</v>
      </c>
      <c r="D37" s="293">
        <f>SUM(D36,D20)</f>
        <v>0</v>
      </c>
      <c r="E37" s="293">
        <f>SUM(E36,E20)</f>
        <v>0</v>
      </c>
      <c r="F37" s="182">
        <f>'逆行列係数'!F41</f>
        <v>1.6454461780032752</v>
      </c>
      <c r="G37" s="182">
        <f>'逆行列係数'!W41</f>
        <v>1.666176637855729</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7"/>
  <sheetViews>
    <sheetView workbookViewId="0" topLeftCell="A1">
      <pane xSplit="3" ySplit="4" topLeftCell="D5" activePane="bottomRight" state="frozen"/>
      <selection pane="topLeft" activeCell="K1" sqref="K1:IV16384"/>
      <selection pane="topRight" activeCell="K1" sqref="K1:IV16384"/>
      <selection pane="bottomLeft" activeCell="K1" sqref="K1:IV16384"/>
      <selection pane="bottomRight" activeCell="K1" sqref="K1:IV16384"/>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245</v>
      </c>
      <c r="D1" s="282"/>
      <c r="E1" s="282"/>
    </row>
    <row r="2" spans="2:8" ht="11.25">
      <c r="B2" s="192"/>
      <c r="C2" s="192" t="s">
        <v>21</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213</v>
      </c>
      <c r="E4" s="323" t="s">
        <v>82</v>
      </c>
      <c r="F4" s="308" t="s">
        <v>193</v>
      </c>
      <c r="G4" s="308" t="s">
        <v>214</v>
      </c>
      <c r="H4" s="306" t="s">
        <v>215</v>
      </c>
      <c r="I4" s="309" t="s">
        <v>216</v>
      </c>
      <c r="J4" s="310" t="s">
        <v>217</v>
      </c>
    </row>
    <row r="5" spans="1:10" ht="12" thickTop="1">
      <c r="A5" s="31" t="s">
        <v>46</v>
      </c>
      <c r="B5" s="15" t="s">
        <v>4</v>
      </c>
      <c r="C5" s="114" t="s">
        <v>18</v>
      </c>
      <c r="D5" s="297"/>
      <c r="E5" s="324"/>
      <c r="F5" s="150">
        <f>'逆行列係数'!G7</f>
        <v>0.0005649352269827175</v>
      </c>
      <c r="G5" s="150">
        <f>'逆行列係数'!X7</f>
        <v>9.085231798782646E-05</v>
      </c>
      <c r="H5" s="311">
        <f>$D$8*F5</f>
        <v>0</v>
      </c>
      <c r="I5" s="291">
        <f>E$8*G5</f>
        <v>0</v>
      </c>
      <c r="J5" s="292">
        <f aca="true" t="shared" si="0" ref="J5:J19">SUM(H5:I5)</f>
        <v>0</v>
      </c>
    </row>
    <row r="6" spans="1:10" ht="11.25">
      <c r="A6" s="31" t="s">
        <v>48</v>
      </c>
      <c r="B6" s="15" t="s">
        <v>5</v>
      </c>
      <c r="C6" s="114" t="s">
        <v>19</v>
      </c>
      <c r="D6" s="297"/>
      <c r="E6" s="324"/>
      <c r="F6" s="150">
        <f>'逆行列係数'!G8</f>
        <v>6.610255195156334E-05</v>
      </c>
      <c r="G6" s="150">
        <f>'逆行列係数'!X8</f>
        <v>6.046368417245383E-06</v>
      </c>
      <c r="H6" s="312">
        <f aca="true" t="shared" si="1" ref="H6:H19">$D$8*F6</f>
        <v>0</v>
      </c>
      <c r="I6" s="291">
        <f aca="true" t="shared" si="2" ref="I6:I19">E$8*G6</f>
        <v>0</v>
      </c>
      <c r="J6" s="292">
        <f t="shared" si="0"/>
        <v>0</v>
      </c>
    </row>
    <row r="7" spans="1:10" ht="11.25">
      <c r="A7" s="31" t="s">
        <v>50</v>
      </c>
      <c r="B7" s="15" t="s">
        <v>6</v>
      </c>
      <c r="C7" s="114" t="s">
        <v>20</v>
      </c>
      <c r="D7" s="297"/>
      <c r="E7" s="324"/>
      <c r="F7" s="150">
        <f>'逆行列係数'!G9</f>
        <v>0.00020633331166034679</v>
      </c>
      <c r="G7" s="150">
        <f>'逆行列係数'!X9</f>
        <v>2.707975108920818E-05</v>
      </c>
      <c r="H7" s="312">
        <f t="shared" si="1"/>
        <v>0</v>
      </c>
      <c r="I7" s="291">
        <f t="shared" si="2"/>
        <v>0</v>
      </c>
      <c r="J7" s="292">
        <f t="shared" si="0"/>
        <v>0</v>
      </c>
    </row>
    <row r="8" spans="1:10" ht="11.25">
      <c r="A8" s="31" t="s">
        <v>52</v>
      </c>
      <c r="B8" s="15" t="s">
        <v>7</v>
      </c>
      <c r="C8" s="114" t="s">
        <v>21</v>
      </c>
      <c r="D8" s="297">
        <f>'地域別最終需要'!K10</f>
        <v>0</v>
      </c>
      <c r="E8" s="324">
        <f>'地域別最終需要'!I10</f>
        <v>0</v>
      </c>
      <c r="F8" s="150">
        <f>'逆行列係数'!G10</f>
        <v>1.0005543403441242</v>
      </c>
      <c r="G8" s="150">
        <f>'逆行列係数'!X10</f>
        <v>6.559673145603735E-05</v>
      </c>
      <c r="H8" s="312">
        <f t="shared" si="1"/>
        <v>0</v>
      </c>
      <c r="I8" s="291">
        <f t="shared" si="2"/>
        <v>0</v>
      </c>
      <c r="J8" s="292">
        <f t="shared" si="0"/>
        <v>0</v>
      </c>
    </row>
    <row r="9" spans="1:10" ht="11.25">
      <c r="A9" s="31"/>
      <c r="B9" s="15" t="s">
        <v>8</v>
      </c>
      <c r="C9" s="114" t="s">
        <v>22</v>
      </c>
      <c r="D9" s="297"/>
      <c r="E9" s="324"/>
      <c r="F9" s="150">
        <f>'逆行列係数'!G11</f>
        <v>0.05547865652214845</v>
      </c>
      <c r="G9" s="150">
        <f>'逆行列係数'!X11</f>
        <v>0.009543761870860394</v>
      </c>
      <c r="H9" s="312">
        <f t="shared" si="1"/>
        <v>0</v>
      </c>
      <c r="I9" s="291">
        <f t="shared" si="2"/>
        <v>0</v>
      </c>
      <c r="J9" s="292">
        <f t="shared" si="0"/>
        <v>0</v>
      </c>
    </row>
    <row r="10" spans="1:10" ht="11.25">
      <c r="A10" s="31"/>
      <c r="B10" s="15" t="s">
        <v>9</v>
      </c>
      <c r="C10" s="114" t="s">
        <v>23</v>
      </c>
      <c r="D10" s="297"/>
      <c r="E10" s="324"/>
      <c r="F10" s="150">
        <f>'逆行列係数'!G12</f>
        <v>0.007612642832627674</v>
      </c>
      <c r="G10" s="150">
        <f>'逆行列係数'!X12</f>
        <v>8.284199754758409E-05</v>
      </c>
      <c r="H10" s="312">
        <f t="shared" si="1"/>
        <v>0</v>
      </c>
      <c r="I10" s="291">
        <f t="shared" si="2"/>
        <v>0</v>
      </c>
      <c r="J10" s="292">
        <f t="shared" si="0"/>
        <v>0</v>
      </c>
    </row>
    <row r="11" spans="1:10" ht="11.25">
      <c r="A11" s="31"/>
      <c r="B11" s="15" t="s">
        <v>10</v>
      </c>
      <c r="C11" s="114" t="s">
        <v>24</v>
      </c>
      <c r="D11" s="297"/>
      <c r="E11" s="324"/>
      <c r="F11" s="150">
        <f>'逆行列係数'!G13</f>
        <v>0.030835350304408017</v>
      </c>
      <c r="G11" s="150">
        <f>'逆行列係数'!X13</f>
        <v>0.000376022781955571</v>
      </c>
      <c r="H11" s="312">
        <f t="shared" si="1"/>
        <v>0</v>
      </c>
      <c r="I11" s="291">
        <f t="shared" si="2"/>
        <v>0</v>
      </c>
      <c r="J11" s="292">
        <f t="shared" si="0"/>
        <v>0</v>
      </c>
    </row>
    <row r="12" spans="1:10" ht="11.25">
      <c r="A12" s="31"/>
      <c r="B12" s="15" t="s">
        <v>11</v>
      </c>
      <c r="C12" s="114" t="s">
        <v>25</v>
      </c>
      <c r="D12" s="297"/>
      <c r="E12" s="324"/>
      <c r="F12" s="150">
        <f>'逆行列係数'!G14</f>
        <v>0.022636057479894982</v>
      </c>
      <c r="G12" s="150">
        <f>'逆行列係数'!X14</f>
        <v>0.0012263406460671397</v>
      </c>
      <c r="H12" s="312">
        <f t="shared" si="1"/>
        <v>0</v>
      </c>
      <c r="I12" s="291">
        <f t="shared" si="2"/>
        <v>0</v>
      </c>
      <c r="J12" s="292">
        <f t="shared" si="0"/>
        <v>0</v>
      </c>
    </row>
    <row r="13" spans="1:10" ht="11.25">
      <c r="A13" s="31"/>
      <c r="B13" s="15" t="s">
        <v>12</v>
      </c>
      <c r="C13" s="114" t="s">
        <v>26</v>
      </c>
      <c r="D13" s="297"/>
      <c r="E13" s="324"/>
      <c r="F13" s="150">
        <f>'逆行列係数'!G15</f>
        <v>0.08931146533463853</v>
      </c>
      <c r="G13" s="150">
        <f>'逆行列係数'!X15</f>
        <v>0.00041090612092210875</v>
      </c>
      <c r="H13" s="312">
        <f t="shared" si="1"/>
        <v>0</v>
      </c>
      <c r="I13" s="291">
        <f t="shared" si="2"/>
        <v>0</v>
      </c>
      <c r="J13" s="292">
        <f t="shared" si="0"/>
        <v>0</v>
      </c>
    </row>
    <row r="14" spans="1:10" ht="11.25">
      <c r="A14" s="31"/>
      <c r="B14" s="15" t="s">
        <v>13</v>
      </c>
      <c r="C14" s="114" t="s">
        <v>27</v>
      </c>
      <c r="D14" s="297"/>
      <c r="E14" s="324"/>
      <c r="F14" s="150">
        <f>'逆行列係数'!G16</f>
        <v>0.012396143140881662</v>
      </c>
      <c r="G14" s="150">
        <f>'逆行列係数'!X16</f>
        <v>0.00016015042623501407</v>
      </c>
      <c r="H14" s="312">
        <f t="shared" si="1"/>
        <v>0</v>
      </c>
      <c r="I14" s="291">
        <f t="shared" si="2"/>
        <v>0</v>
      </c>
      <c r="J14" s="292">
        <f t="shared" si="0"/>
        <v>0</v>
      </c>
    </row>
    <row r="15" spans="1:10" ht="11.25">
      <c r="A15" s="31"/>
      <c r="B15" s="15" t="s">
        <v>14</v>
      </c>
      <c r="C15" s="114" t="s">
        <v>28</v>
      </c>
      <c r="D15" s="297"/>
      <c r="E15" s="324"/>
      <c r="F15" s="150">
        <f>'逆行列係数'!G17</f>
        <v>0.02593057526816671</v>
      </c>
      <c r="G15" s="150">
        <f>'逆行列係数'!X17</f>
        <v>0.0011267485198142085</v>
      </c>
      <c r="H15" s="312">
        <f t="shared" si="1"/>
        <v>0</v>
      </c>
      <c r="I15" s="291">
        <f t="shared" si="2"/>
        <v>0</v>
      </c>
      <c r="J15" s="292">
        <f t="shared" si="0"/>
        <v>0</v>
      </c>
    </row>
    <row r="16" spans="1:10" ht="11.25">
      <c r="A16" s="31"/>
      <c r="B16" s="15" t="s">
        <v>15</v>
      </c>
      <c r="C16" s="114" t="s">
        <v>29</v>
      </c>
      <c r="D16" s="297"/>
      <c r="E16" s="324"/>
      <c r="F16" s="150">
        <f>'逆行列係数'!G18</f>
        <v>0.008097191036768195</v>
      </c>
      <c r="G16" s="150">
        <f>'逆行列係数'!X18</f>
        <v>0.00026935676187368084</v>
      </c>
      <c r="H16" s="312">
        <f t="shared" si="1"/>
        <v>0</v>
      </c>
      <c r="I16" s="291">
        <f t="shared" si="2"/>
        <v>0</v>
      </c>
      <c r="J16" s="292">
        <f t="shared" si="0"/>
        <v>0</v>
      </c>
    </row>
    <row r="17" spans="1:10" ht="11.25">
      <c r="A17" s="31"/>
      <c r="B17" s="15" t="s">
        <v>16</v>
      </c>
      <c r="C17" s="114" t="s">
        <v>30</v>
      </c>
      <c r="D17" s="297"/>
      <c r="E17" s="324"/>
      <c r="F17" s="150">
        <f>'逆行列係数'!G19</f>
        <v>0.001353395450950998</v>
      </c>
      <c r="G17" s="150">
        <f>'逆行列係数'!X19</f>
        <v>3.6582129565548086E-05</v>
      </c>
      <c r="H17" s="312">
        <f t="shared" si="1"/>
        <v>0</v>
      </c>
      <c r="I17" s="291">
        <f t="shared" si="2"/>
        <v>0</v>
      </c>
      <c r="J17" s="292">
        <f t="shared" si="0"/>
        <v>0</v>
      </c>
    </row>
    <row r="18" spans="1:10" ht="11.25">
      <c r="A18" s="31"/>
      <c r="B18" s="15" t="s">
        <v>17</v>
      </c>
      <c r="C18" s="114" t="s">
        <v>31</v>
      </c>
      <c r="D18" s="297"/>
      <c r="E18" s="324"/>
      <c r="F18" s="150">
        <f>'逆行列係数'!G20</f>
        <v>0.11676612217454256</v>
      </c>
      <c r="G18" s="150">
        <f>'逆行列係数'!X20</f>
        <v>0.0012267911742590595</v>
      </c>
      <c r="H18" s="312">
        <f t="shared" si="1"/>
        <v>0</v>
      </c>
      <c r="I18" s="291">
        <f t="shared" si="2"/>
        <v>0</v>
      </c>
      <c r="J18" s="292">
        <f t="shared" si="0"/>
        <v>0</v>
      </c>
    </row>
    <row r="19" spans="1:10" ht="11.25">
      <c r="A19" s="31"/>
      <c r="B19" s="57">
        <v>15</v>
      </c>
      <c r="C19" s="116" t="s">
        <v>32</v>
      </c>
      <c r="D19" s="299"/>
      <c r="E19" s="325"/>
      <c r="F19" s="182">
        <f>'逆行列係数'!G21</f>
        <v>0.008468273849273048</v>
      </c>
      <c r="G19" s="182">
        <f>'逆行列係数'!X21</f>
        <v>0.00022889650688050496</v>
      </c>
      <c r="H19" s="313">
        <f t="shared" si="1"/>
        <v>0</v>
      </c>
      <c r="I19" s="294">
        <f t="shared" si="2"/>
        <v>0</v>
      </c>
      <c r="J19" s="295">
        <f t="shared" si="0"/>
        <v>0</v>
      </c>
    </row>
    <row r="20" spans="1:10" ht="12" thickBot="1">
      <c r="A20" s="277"/>
      <c r="B20" s="66">
        <v>16</v>
      </c>
      <c r="C20" s="278" t="s">
        <v>33</v>
      </c>
      <c r="D20" s="314">
        <f>SUM(D5:D19)</f>
        <v>0</v>
      </c>
      <c r="E20" s="314">
        <f>SUM(E5:E19)</f>
        <v>0</v>
      </c>
      <c r="F20" s="315">
        <f>'逆行列係数'!G22</f>
        <v>1.3802775848290196</v>
      </c>
      <c r="G20" s="315">
        <f>'逆行列係数'!X22</f>
        <v>0.014877974104931134</v>
      </c>
      <c r="H20" s="316">
        <f>SUM(H5:H19)</f>
        <v>0</v>
      </c>
      <c r="I20" s="317">
        <f>SUM(I5:I19)</f>
        <v>0</v>
      </c>
      <c r="J20" s="318">
        <f>SUM(J5:J19)</f>
        <v>0</v>
      </c>
    </row>
    <row r="21" spans="1:10" ht="12" thickTop="1">
      <c r="A21" s="179" t="s">
        <v>53</v>
      </c>
      <c r="B21" s="15" t="s">
        <v>4</v>
      </c>
      <c r="C21" s="114" t="s">
        <v>18</v>
      </c>
      <c r="D21" s="300"/>
      <c r="E21" s="326"/>
      <c r="F21" s="178">
        <f>'逆行列係数'!G24</f>
        <v>0.006981224055859751</v>
      </c>
      <c r="G21" s="178">
        <f>'逆行列係数'!X24</f>
        <v>0.006643298034806927</v>
      </c>
      <c r="H21" s="291">
        <f aca="true" t="shared" si="3" ref="H21:H35">$D$8*F21</f>
        <v>0</v>
      </c>
      <c r="I21" s="301">
        <f aca="true" t="shared" si="4" ref="I21:I35">E$8*G21</f>
        <v>0</v>
      </c>
      <c r="J21" s="302">
        <f aca="true" t="shared" si="5" ref="J21:J35">SUM(H21:I21)</f>
        <v>0</v>
      </c>
    </row>
    <row r="22" spans="1:10" ht="11.25">
      <c r="A22" s="179" t="s">
        <v>54</v>
      </c>
      <c r="B22" s="15" t="s">
        <v>5</v>
      </c>
      <c r="C22" s="114" t="s">
        <v>19</v>
      </c>
      <c r="D22" s="297"/>
      <c r="E22" s="324"/>
      <c r="F22" s="150">
        <f>'逆行列係数'!G25</f>
        <v>0.0005778191000436833</v>
      </c>
      <c r="G22" s="150">
        <f>'逆行列係数'!X25</f>
        <v>0.0009238083382670472</v>
      </c>
      <c r="H22" s="291">
        <f t="shared" si="3"/>
        <v>0</v>
      </c>
      <c r="I22" s="291">
        <f t="shared" si="4"/>
        <v>0</v>
      </c>
      <c r="J22" s="292">
        <f t="shared" si="5"/>
        <v>0</v>
      </c>
    </row>
    <row r="23" spans="1:10" ht="11.25">
      <c r="A23" s="179" t="s">
        <v>55</v>
      </c>
      <c r="B23" s="15" t="s">
        <v>6</v>
      </c>
      <c r="C23" s="114" t="s">
        <v>20</v>
      </c>
      <c r="D23" s="303"/>
      <c r="E23" s="327"/>
      <c r="F23" s="150">
        <f>'逆行列係数'!G26</f>
        <v>0.0012310311719952798</v>
      </c>
      <c r="G23" s="150">
        <f>'逆行列係数'!X26</f>
        <v>0.0013487420923750674</v>
      </c>
      <c r="H23" s="291">
        <f t="shared" si="3"/>
        <v>0</v>
      </c>
      <c r="I23" s="291">
        <f t="shared" si="4"/>
        <v>0</v>
      </c>
      <c r="J23" s="292">
        <f t="shared" si="5"/>
        <v>0</v>
      </c>
    </row>
    <row r="24" spans="1:10" ht="11.25">
      <c r="A24" s="179" t="s">
        <v>56</v>
      </c>
      <c r="B24" s="15" t="s">
        <v>7</v>
      </c>
      <c r="C24" s="114" t="s">
        <v>21</v>
      </c>
      <c r="D24" s="303"/>
      <c r="E24" s="327"/>
      <c r="F24" s="150">
        <f>'逆行列係数'!G27</f>
        <v>0.0012881894898976488</v>
      </c>
      <c r="G24" s="150">
        <f>'逆行列係数'!X27</f>
        <v>1.0017123153574659</v>
      </c>
      <c r="H24" s="291">
        <f t="shared" si="3"/>
        <v>0</v>
      </c>
      <c r="I24" s="291">
        <f t="shared" si="4"/>
        <v>0</v>
      </c>
      <c r="J24" s="292">
        <f t="shared" si="5"/>
        <v>0</v>
      </c>
    </row>
    <row r="25" spans="1:10" ht="11.25">
      <c r="A25" s="179" t="s">
        <v>52</v>
      </c>
      <c r="B25" s="15" t="s">
        <v>8</v>
      </c>
      <c r="C25" s="114" t="s">
        <v>22</v>
      </c>
      <c r="E25" s="327"/>
      <c r="F25" s="150">
        <f>'逆行列係数'!G28</f>
        <v>0.25330936091070383</v>
      </c>
      <c r="G25" s="150">
        <f>'逆行列係数'!X28</f>
        <v>0.2692286885805239</v>
      </c>
      <c r="H25" s="291">
        <f t="shared" si="3"/>
        <v>0</v>
      </c>
      <c r="I25" s="291">
        <f t="shared" si="4"/>
        <v>0</v>
      </c>
      <c r="J25" s="292">
        <f t="shared" si="5"/>
        <v>0</v>
      </c>
    </row>
    <row r="26" spans="1:10" ht="11.25">
      <c r="A26" s="179"/>
      <c r="B26" s="15" t="s">
        <v>9</v>
      </c>
      <c r="C26" s="114" t="s">
        <v>23</v>
      </c>
      <c r="D26" s="303"/>
      <c r="E26" s="327"/>
      <c r="F26" s="150">
        <f>'逆行列係数'!G29</f>
        <v>0.003637729020037609</v>
      </c>
      <c r="G26" s="150">
        <f>'逆行列係数'!X29</f>
        <v>0.014332800136959468</v>
      </c>
      <c r="H26" s="291">
        <f t="shared" si="3"/>
        <v>0</v>
      </c>
      <c r="I26" s="291">
        <f t="shared" si="4"/>
        <v>0</v>
      </c>
      <c r="J26" s="292">
        <f t="shared" si="5"/>
        <v>0</v>
      </c>
    </row>
    <row r="27" spans="1:10" ht="11.25">
      <c r="A27" s="179"/>
      <c r="B27" s="15" t="s">
        <v>10</v>
      </c>
      <c r="C27" s="114" t="s">
        <v>24</v>
      </c>
      <c r="D27" s="303"/>
      <c r="E27" s="327"/>
      <c r="F27" s="150">
        <f>'逆行列係数'!G30</f>
        <v>0.015843848387852768</v>
      </c>
      <c r="G27" s="150">
        <f>'逆行列係数'!X30</f>
        <v>0.04951197074819336</v>
      </c>
      <c r="H27" s="291">
        <f t="shared" si="3"/>
        <v>0</v>
      </c>
      <c r="I27" s="291">
        <f t="shared" si="4"/>
        <v>0</v>
      </c>
      <c r="J27" s="292">
        <f t="shared" si="5"/>
        <v>0</v>
      </c>
    </row>
    <row r="28" spans="1:10" ht="11.25">
      <c r="A28" s="179"/>
      <c r="B28" s="15" t="s">
        <v>11</v>
      </c>
      <c r="C28" s="114" t="s">
        <v>25</v>
      </c>
      <c r="D28" s="303"/>
      <c r="E28" s="327"/>
      <c r="F28" s="150">
        <f>'逆行列係数'!G31</f>
        <v>0.055098565057023006</v>
      </c>
      <c r="G28" s="150">
        <f>'逆行列係数'!X31</f>
        <v>0.07033912105411044</v>
      </c>
      <c r="H28" s="291">
        <f t="shared" si="3"/>
        <v>0</v>
      </c>
      <c r="I28" s="291">
        <f t="shared" si="4"/>
        <v>0</v>
      </c>
      <c r="J28" s="292">
        <f t="shared" si="5"/>
        <v>0</v>
      </c>
    </row>
    <row r="29" spans="1:10" ht="11.25">
      <c r="A29" s="179"/>
      <c r="B29" s="15" t="s">
        <v>12</v>
      </c>
      <c r="C29" s="114" t="s">
        <v>26</v>
      </c>
      <c r="D29" s="303"/>
      <c r="E29" s="327"/>
      <c r="F29" s="150">
        <f>'逆行列係数'!G32</f>
        <v>0.018504414464744958</v>
      </c>
      <c r="G29" s="150">
        <f>'逆行列係数'!X32</f>
        <v>0.09852257210259356</v>
      </c>
      <c r="H29" s="291">
        <f t="shared" si="3"/>
        <v>0</v>
      </c>
      <c r="I29" s="291">
        <f t="shared" si="4"/>
        <v>0</v>
      </c>
      <c r="J29" s="292">
        <f t="shared" si="5"/>
        <v>0</v>
      </c>
    </row>
    <row r="30" spans="1:10" ht="11.25">
      <c r="A30" s="179"/>
      <c r="B30" s="15" t="s">
        <v>13</v>
      </c>
      <c r="C30" s="114" t="s">
        <v>27</v>
      </c>
      <c r="D30" s="303"/>
      <c r="E30" s="327"/>
      <c r="F30" s="150">
        <f>'逆行列係数'!G33</f>
        <v>0.005136131727936499</v>
      </c>
      <c r="G30" s="150">
        <f>'逆行列係数'!X33</f>
        <v>0.01859661897803481</v>
      </c>
      <c r="H30" s="291">
        <f t="shared" si="3"/>
        <v>0</v>
      </c>
      <c r="I30" s="291">
        <f t="shared" si="4"/>
        <v>0</v>
      </c>
      <c r="J30" s="292">
        <f t="shared" si="5"/>
        <v>0</v>
      </c>
    </row>
    <row r="31" spans="1:10" ht="11.25">
      <c r="A31" s="179"/>
      <c r="B31" s="15" t="s">
        <v>14</v>
      </c>
      <c r="C31" s="114" t="s">
        <v>28</v>
      </c>
      <c r="D31" s="303"/>
      <c r="E31" s="327"/>
      <c r="F31" s="150">
        <f>'逆行列係数'!G34</f>
        <v>0.023018786442643675</v>
      </c>
      <c r="G31" s="150">
        <f>'逆行列係数'!X34</f>
        <v>0.04739826412043556</v>
      </c>
      <c r="H31" s="291">
        <f t="shared" si="3"/>
        <v>0</v>
      </c>
      <c r="I31" s="291">
        <f t="shared" si="4"/>
        <v>0</v>
      </c>
      <c r="J31" s="292">
        <f t="shared" si="5"/>
        <v>0</v>
      </c>
    </row>
    <row r="32" spans="1:10" ht="11.25">
      <c r="A32" s="179"/>
      <c r="B32" s="15" t="s">
        <v>15</v>
      </c>
      <c r="C32" s="114" t="s">
        <v>29</v>
      </c>
      <c r="D32" s="303"/>
      <c r="E32" s="327"/>
      <c r="F32" s="150">
        <f>'逆行列係数'!G35</f>
        <v>0.008288090985074536</v>
      </c>
      <c r="G32" s="150">
        <f>'逆行列係数'!X35</f>
        <v>0.020356908284920216</v>
      </c>
      <c r="H32" s="291">
        <f t="shared" si="3"/>
        <v>0</v>
      </c>
      <c r="I32" s="291">
        <f t="shared" si="4"/>
        <v>0</v>
      </c>
      <c r="J32" s="292">
        <f t="shared" si="5"/>
        <v>0</v>
      </c>
    </row>
    <row r="33" spans="1:10" ht="11.25">
      <c r="A33" s="179"/>
      <c r="B33" s="15" t="s">
        <v>16</v>
      </c>
      <c r="C33" s="114" t="s">
        <v>30</v>
      </c>
      <c r="D33" s="303"/>
      <c r="E33" s="327"/>
      <c r="F33" s="150">
        <f>'逆行列係数'!G36</f>
        <v>0.0013496261138628183</v>
      </c>
      <c r="G33" s="150">
        <f>'逆行列係数'!X36</f>
        <v>0.0030051278141799754</v>
      </c>
      <c r="H33" s="291">
        <f t="shared" si="3"/>
        <v>0</v>
      </c>
      <c r="I33" s="291">
        <f t="shared" si="4"/>
        <v>0</v>
      </c>
      <c r="J33" s="292">
        <f t="shared" si="5"/>
        <v>0</v>
      </c>
    </row>
    <row r="34" spans="1:10" ht="11.25">
      <c r="A34" s="179"/>
      <c r="B34" s="15" t="s">
        <v>17</v>
      </c>
      <c r="C34" s="114" t="s">
        <v>31</v>
      </c>
      <c r="D34" s="303"/>
      <c r="E34" s="327"/>
      <c r="F34" s="150">
        <f>'逆行列係数'!G37</f>
        <v>0.12180865288590036</v>
      </c>
      <c r="G34" s="150">
        <f>'逆行列係数'!X37</f>
        <v>0.22346871291548423</v>
      </c>
      <c r="H34" s="291">
        <f t="shared" si="3"/>
        <v>0</v>
      </c>
      <c r="I34" s="291">
        <f t="shared" si="4"/>
        <v>0</v>
      </c>
      <c r="J34" s="292">
        <f t="shared" si="5"/>
        <v>0</v>
      </c>
    </row>
    <row r="35" spans="1:10" ht="11.25">
      <c r="A35" s="179"/>
      <c r="B35" s="57">
        <v>15</v>
      </c>
      <c r="C35" s="116" t="s">
        <v>32</v>
      </c>
      <c r="D35" s="304"/>
      <c r="E35" s="293"/>
      <c r="F35" s="182">
        <f>'逆行列係数'!G38</f>
        <v>0.008006167394592829</v>
      </c>
      <c r="G35" s="182">
        <f>'逆行列係数'!X38</f>
        <v>0.01782683076100975</v>
      </c>
      <c r="H35" s="294">
        <f t="shared" si="3"/>
        <v>0</v>
      </c>
      <c r="I35" s="294">
        <f t="shared" si="4"/>
        <v>0</v>
      </c>
      <c r="J35" s="295">
        <f t="shared" si="5"/>
        <v>0</v>
      </c>
    </row>
    <row r="36" spans="1:10" ht="11.25">
      <c r="A36" s="279"/>
      <c r="B36" s="280">
        <v>16</v>
      </c>
      <c r="C36" s="281" t="s">
        <v>33</v>
      </c>
      <c r="D36" s="319">
        <f>SUM(D21:D35)</f>
        <v>0</v>
      </c>
      <c r="E36" s="329">
        <f>SUM(E21:E35)</f>
        <v>0</v>
      </c>
      <c r="F36" s="320">
        <f>'逆行列係数'!G39</f>
        <v>0.5240796372081691</v>
      </c>
      <c r="G36" s="320">
        <f>'逆行列係数'!X39</f>
        <v>1.8432157793193602</v>
      </c>
      <c r="H36" s="321">
        <f>SUM(H21:H35)</f>
        <v>0</v>
      </c>
      <c r="I36" s="321">
        <f>SUM(I21:I35)</f>
        <v>0</v>
      </c>
      <c r="J36" s="322">
        <f>SUM(J21:J35)</f>
        <v>0</v>
      </c>
    </row>
    <row r="37" spans="1:10" ht="11.25">
      <c r="A37" s="274"/>
      <c r="B37" s="275"/>
      <c r="C37" s="276" t="s">
        <v>155</v>
      </c>
      <c r="D37" s="293">
        <f>SUM(D36,D20)</f>
        <v>0</v>
      </c>
      <c r="E37" s="293">
        <f>SUM(E36,E20)</f>
        <v>0</v>
      </c>
      <c r="F37" s="182">
        <f>'逆行列係数'!G41</f>
        <v>1.9043572220371887</v>
      </c>
      <c r="G37" s="182">
        <f>'逆行列係数'!X41</f>
        <v>1.8580937534242914</v>
      </c>
      <c r="H37" s="294">
        <f>SUM(H36,H20)</f>
        <v>0</v>
      </c>
      <c r="I37" s="294">
        <f>SUM(I36,I20)</f>
        <v>0</v>
      </c>
      <c r="J37" s="295">
        <f>SUM(J36,J20)</f>
        <v>0</v>
      </c>
    </row>
  </sheetData>
  <mergeCells count="1">
    <mergeCell ref="A3:C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37"/>
  <sheetViews>
    <sheetView workbookViewId="0" topLeftCell="A1">
      <pane xSplit="3" ySplit="4" topLeftCell="D14" activePane="bottomRight" state="frozen"/>
      <selection pane="topLeft" activeCell="K1" sqref="K1:IV16384"/>
      <selection pane="topRight" activeCell="K1" sqref="K1:IV16384"/>
      <selection pane="bottomLeft" activeCell="K1" sqref="K1:IV16384"/>
      <selection pane="bottomRight" activeCell="K40" sqref="K40"/>
    </sheetView>
  </sheetViews>
  <sheetFormatPr defaultColWidth="9.33203125" defaultRowHeight="11.25"/>
  <cols>
    <col min="1" max="1" width="4" style="0" bestFit="1" customWidth="1"/>
    <col min="2" max="2" width="3.5" style="0" customWidth="1"/>
    <col min="3" max="3" width="20.5" style="0" customWidth="1"/>
    <col min="4" max="4" width="12.16015625" style="284" customWidth="1"/>
    <col min="5" max="5" width="12.83203125" style="284" customWidth="1"/>
    <col min="6" max="6" width="12" style="286" customWidth="1"/>
    <col min="7" max="7" width="12.83203125" style="286" customWidth="1"/>
    <col min="8" max="8" width="12" style="287" customWidth="1"/>
    <col min="9" max="9" width="13.5" style="287" customWidth="1"/>
    <col min="10" max="10" width="12" style="284" customWidth="1"/>
    <col min="11" max="53" width="12" style="0" customWidth="1"/>
  </cols>
  <sheetData>
    <row r="1" spans="2:5" ht="13.5">
      <c r="B1" s="192"/>
      <c r="C1" s="273" t="s">
        <v>182</v>
      </c>
      <c r="D1" s="282"/>
      <c r="E1" s="282"/>
    </row>
    <row r="2" spans="2:8" ht="11.25">
      <c r="B2" s="192"/>
      <c r="C2" s="192" t="s">
        <v>183</v>
      </c>
      <c r="D2" s="283"/>
      <c r="E2" s="283"/>
      <c r="H2" s="287" t="s">
        <v>255</v>
      </c>
    </row>
    <row r="3" spans="1:10" s="285" customFormat="1" ht="33.75">
      <c r="A3" s="413" t="s">
        <v>184</v>
      </c>
      <c r="B3" s="414"/>
      <c r="C3" s="415"/>
      <c r="D3" s="296" t="s">
        <v>191</v>
      </c>
      <c r="E3" s="296" t="s">
        <v>192</v>
      </c>
      <c r="F3" s="288" t="s">
        <v>185</v>
      </c>
      <c r="G3" s="288" t="s">
        <v>186</v>
      </c>
      <c r="H3" s="289" t="s">
        <v>188</v>
      </c>
      <c r="I3" s="289" t="s">
        <v>189</v>
      </c>
      <c r="J3" s="330" t="s">
        <v>256</v>
      </c>
    </row>
    <row r="4" spans="1:10" s="307" customFormat="1" ht="19.5" customHeight="1" thickBot="1">
      <c r="A4" s="416"/>
      <c r="B4" s="417"/>
      <c r="C4" s="418"/>
      <c r="D4" s="305" t="s">
        <v>164</v>
      </c>
      <c r="E4" s="323" t="s">
        <v>82</v>
      </c>
      <c r="F4" s="308" t="s">
        <v>193</v>
      </c>
      <c r="G4" s="308" t="s">
        <v>194</v>
      </c>
      <c r="H4" s="306" t="s">
        <v>190</v>
      </c>
      <c r="I4" s="309" t="s">
        <v>195</v>
      </c>
      <c r="J4" s="310" t="s">
        <v>196</v>
      </c>
    </row>
    <row r="5" spans="1:10" ht="12" thickTop="1">
      <c r="A5" s="31" t="s">
        <v>46</v>
      </c>
      <c r="B5" s="15" t="s">
        <v>4</v>
      </c>
      <c r="C5" s="114" t="s">
        <v>18</v>
      </c>
      <c r="D5" s="297"/>
      <c r="E5" s="324"/>
      <c r="F5" s="150">
        <f>'逆行列係数'!H7</f>
        <v>0.007680212860897694</v>
      </c>
      <c r="G5" s="150">
        <f>'逆行列係数'!Y7</f>
        <v>0.0003059928159523372</v>
      </c>
      <c r="H5" s="311">
        <f>$D$9*F5</f>
        <v>1.9580932259311306</v>
      </c>
      <c r="I5" s="291">
        <f>E$9*G5</f>
        <v>0.19382143750370465</v>
      </c>
      <c r="J5" s="292">
        <f>SUM(H5:I5)</f>
        <v>2.151914663434835</v>
      </c>
    </row>
    <row r="6" spans="1:10" ht="11.25">
      <c r="A6" s="31" t="s">
        <v>48</v>
      </c>
      <c r="B6" s="15" t="s">
        <v>5</v>
      </c>
      <c r="C6" s="114" t="s">
        <v>19</v>
      </c>
      <c r="D6" s="297"/>
      <c r="E6" s="324"/>
      <c r="F6" s="150">
        <f>'逆行列係数'!H8</f>
        <v>0.000515155728118211</v>
      </c>
      <c r="G6" s="150">
        <f>'逆行列係数'!Y8</f>
        <v>1.6185261222982483E-05</v>
      </c>
      <c r="H6" s="312">
        <f aca="true" t="shared" si="0" ref="H6:H35">D$9*F6</f>
        <v>0.13134049274384105</v>
      </c>
      <c r="I6" s="291">
        <f aca="true" t="shared" si="1" ref="I6:I19">E$9*G6</f>
        <v>0.010252040025345152</v>
      </c>
      <c r="J6" s="292">
        <f aca="true" t="shared" si="2" ref="J6:J19">SUM(H6:I6)</f>
        <v>0.1415925327691862</v>
      </c>
    </row>
    <row r="7" spans="1:10" ht="11.25">
      <c r="A7" s="31" t="s">
        <v>50</v>
      </c>
      <c r="B7" s="15" t="s">
        <v>6</v>
      </c>
      <c r="C7" s="114" t="s">
        <v>20</v>
      </c>
      <c r="D7" s="297"/>
      <c r="E7" s="324"/>
      <c r="F7" s="150">
        <f>'逆行列係数'!H9</f>
        <v>0.001504871244331963</v>
      </c>
      <c r="G7" s="150">
        <f>'逆行列係数'!Y9</f>
        <v>9.969842470554506E-05</v>
      </c>
      <c r="H7" s="312">
        <f t="shared" si="0"/>
        <v>0.38367142197677945</v>
      </c>
      <c r="I7" s="291">
        <f t="shared" si="1"/>
        <v>0.06315080284856606</v>
      </c>
      <c r="J7" s="292">
        <f t="shared" si="2"/>
        <v>0.4468222248253455</v>
      </c>
    </row>
    <row r="8" spans="1:10" ht="11.25">
      <c r="A8" s="31" t="s">
        <v>52</v>
      </c>
      <c r="B8" s="15" t="s">
        <v>7</v>
      </c>
      <c r="C8" s="114" t="s">
        <v>21</v>
      </c>
      <c r="D8" s="297"/>
      <c r="E8" s="324"/>
      <c r="F8" s="150">
        <f>'逆行列係数'!H10</f>
        <v>0.0023475307736194146</v>
      </c>
      <c r="G8" s="150">
        <f>'逆行列係数'!Y10</f>
        <v>0.0001965195055607604</v>
      </c>
      <c r="H8" s="312">
        <f t="shared" si="0"/>
        <v>0.5985099877754902</v>
      </c>
      <c r="I8" s="291">
        <f t="shared" si="1"/>
        <v>0.12447904355779672</v>
      </c>
      <c r="J8" s="292">
        <f t="shared" si="2"/>
        <v>0.722989031333287</v>
      </c>
    </row>
    <row r="9" spans="1:10" ht="11.25">
      <c r="A9" s="31"/>
      <c r="B9" s="15" t="s">
        <v>8</v>
      </c>
      <c r="C9" s="114" t="s">
        <v>22</v>
      </c>
      <c r="D9" s="298">
        <f>'地域別最終需要'!$K$11</f>
        <v>254.9529891157549</v>
      </c>
      <c r="E9" s="327">
        <f>'地域別最終需要'!$I$11</f>
        <v>633.4182614728286</v>
      </c>
      <c r="F9" s="150">
        <f>'逆行列係数'!H11</f>
        <v>1.1309570156609</v>
      </c>
      <c r="G9" s="150">
        <f>'逆行列係数'!Y11</f>
        <v>0.02586391823173981</v>
      </c>
      <c r="H9" s="312">
        <f t="shared" si="0"/>
        <v>288.34087170418</v>
      </c>
      <c r="I9" s="291">
        <f t="shared" si="1"/>
        <v>16.382678121224025</v>
      </c>
      <c r="J9" s="292">
        <f t="shared" si="2"/>
        <v>304.72354982540406</v>
      </c>
    </row>
    <row r="10" spans="1:10" ht="11.25">
      <c r="A10" s="31"/>
      <c r="B10" s="15" t="s">
        <v>9</v>
      </c>
      <c r="C10" s="114" t="s">
        <v>23</v>
      </c>
      <c r="D10" s="297"/>
      <c r="E10" s="324"/>
      <c r="F10" s="150">
        <f>'逆行列係数'!H12</f>
        <v>0.006343199151193463</v>
      </c>
      <c r="G10" s="150">
        <f>'逆行列係数'!Y12</f>
        <v>0.00017475711516591722</v>
      </c>
      <c r="H10" s="312">
        <f t="shared" si="0"/>
        <v>1.6172175841532925</v>
      </c>
      <c r="I10" s="291">
        <f t="shared" si="1"/>
        <v>0.11069434806840217</v>
      </c>
      <c r="J10" s="292">
        <f t="shared" si="2"/>
        <v>1.7279119322216947</v>
      </c>
    </row>
    <row r="11" spans="1:10" ht="11.25">
      <c r="A11" s="31"/>
      <c r="B11" s="15" t="s">
        <v>10</v>
      </c>
      <c r="C11" s="114" t="s">
        <v>24</v>
      </c>
      <c r="D11" s="297"/>
      <c r="E11" s="324"/>
      <c r="F11" s="150">
        <f>'逆行列係数'!H13</f>
        <v>0.026392898168406672</v>
      </c>
      <c r="G11" s="150">
        <f>'逆行列係数'!Y13</f>
        <v>0.0007452466088874222</v>
      </c>
      <c r="H11" s="312">
        <f t="shared" si="0"/>
        <v>6.7289482794630135</v>
      </c>
      <c r="I11" s="291">
        <f t="shared" si="1"/>
        <v>0.47205281136999205</v>
      </c>
      <c r="J11" s="292">
        <f t="shared" si="2"/>
        <v>7.201001090833006</v>
      </c>
    </row>
    <row r="12" spans="1:10" ht="11.25">
      <c r="A12" s="31"/>
      <c r="B12" s="15" t="s">
        <v>11</v>
      </c>
      <c r="C12" s="114" t="s">
        <v>25</v>
      </c>
      <c r="D12" s="297"/>
      <c r="E12" s="324"/>
      <c r="F12" s="150">
        <f>'逆行列係数'!H14</f>
        <v>0.026625428653340052</v>
      </c>
      <c r="G12" s="150">
        <f>'逆行列係数'!Y14</f>
        <v>0.0019630402466936127</v>
      </c>
      <c r="H12" s="312">
        <f t="shared" si="0"/>
        <v>6.788232621657315</v>
      </c>
      <c r="I12" s="291">
        <f t="shared" si="1"/>
        <v>1.2434255402618608</v>
      </c>
      <c r="J12" s="292">
        <f t="shared" si="2"/>
        <v>8.031658161919175</v>
      </c>
    </row>
    <row r="13" spans="1:10" ht="11.25">
      <c r="A13" s="31"/>
      <c r="B13" s="15" t="s">
        <v>12</v>
      </c>
      <c r="C13" s="114" t="s">
        <v>26</v>
      </c>
      <c r="D13" s="297"/>
      <c r="E13" s="324"/>
      <c r="F13" s="150">
        <f>'逆行列係数'!H15</f>
        <v>0.02460529250605954</v>
      </c>
      <c r="G13" s="150">
        <f>'逆行列係数'!Y15</f>
        <v>0.0007612295008388881</v>
      </c>
      <c r="H13" s="312">
        <f t="shared" si="0"/>
        <v>6.273192872487363</v>
      </c>
      <c r="I13" s="291">
        <f t="shared" si="1"/>
        <v>0.48217666700319767</v>
      </c>
      <c r="J13" s="292">
        <f t="shared" si="2"/>
        <v>6.755369539490561</v>
      </c>
    </row>
    <row r="14" spans="1:10" ht="11.25">
      <c r="A14" s="31"/>
      <c r="B14" s="15" t="s">
        <v>13</v>
      </c>
      <c r="C14" s="114" t="s">
        <v>27</v>
      </c>
      <c r="D14" s="297"/>
      <c r="E14" s="324"/>
      <c r="F14" s="150">
        <f>'逆行列係数'!H16</f>
        <v>0.0078065102020806205</v>
      </c>
      <c r="G14" s="150">
        <f>'逆行列係数'!Y16</f>
        <v>0.0002734704386713234</v>
      </c>
      <c r="H14" s="312">
        <f t="shared" si="0"/>
        <v>1.9902931105830899</v>
      </c>
      <c r="I14" s="291">
        <f t="shared" si="1"/>
        <v>0.17322116982740146</v>
      </c>
      <c r="J14" s="292">
        <f t="shared" si="2"/>
        <v>2.1635142804104914</v>
      </c>
    </row>
    <row r="15" spans="1:10" ht="11.25">
      <c r="A15" s="31"/>
      <c r="B15" s="15" t="s">
        <v>14</v>
      </c>
      <c r="C15" s="114" t="s">
        <v>28</v>
      </c>
      <c r="D15" s="297"/>
      <c r="E15" s="324"/>
      <c r="F15" s="150">
        <f>'逆行列係数'!H17</f>
        <v>0.020778084450299376</v>
      </c>
      <c r="G15" s="150">
        <f>'逆行列係数'!Y17</f>
        <v>0.0013531906786453554</v>
      </c>
      <c r="H15" s="312">
        <f t="shared" si="0"/>
        <v>5.297434738703413</v>
      </c>
      <c r="I15" s="291">
        <f t="shared" si="1"/>
        <v>0.8571356871087781</v>
      </c>
      <c r="J15" s="292">
        <f t="shared" si="2"/>
        <v>6.154570425812191</v>
      </c>
    </row>
    <row r="16" spans="1:10" ht="11.25">
      <c r="A16" s="31"/>
      <c r="B16" s="15" t="s">
        <v>15</v>
      </c>
      <c r="C16" s="114" t="s">
        <v>29</v>
      </c>
      <c r="D16" s="297"/>
      <c r="E16" s="324"/>
      <c r="F16" s="150">
        <f>'逆行列係数'!H18</f>
        <v>0.006633680050327958</v>
      </c>
      <c r="G16" s="150">
        <f>'逆行列係数'!Y18</f>
        <v>0.0003305587588085758</v>
      </c>
      <c r="H16" s="312">
        <f t="shared" si="0"/>
        <v>1.6912765576686644</v>
      </c>
      <c r="I16" s="291">
        <f t="shared" si="1"/>
        <v>0.20938195431914416</v>
      </c>
      <c r="J16" s="292">
        <f t="shared" si="2"/>
        <v>1.9006585119878086</v>
      </c>
    </row>
    <row r="17" spans="1:10" ht="11.25">
      <c r="A17" s="31"/>
      <c r="B17" s="15" t="s">
        <v>16</v>
      </c>
      <c r="C17" s="114" t="s">
        <v>30</v>
      </c>
      <c r="D17" s="297"/>
      <c r="E17" s="324"/>
      <c r="F17" s="150">
        <f>'逆行列係数'!H19</f>
        <v>0.0007538259892944958</v>
      </c>
      <c r="G17" s="150">
        <f>'逆行列係数'!Y19</f>
        <v>3.5315961050226084E-05</v>
      </c>
      <c r="H17" s="312">
        <f t="shared" si="0"/>
        <v>0.19219018924377274</v>
      </c>
      <c r="I17" s="291">
        <f t="shared" si="1"/>
        <v>0.022369774650676338</v>
      </c>
      <c r="J17" s="292">
        <f t="shared" si="2"/>
        <v>0.21455996389444906</v>
      </c>
    </row>
    <row r="18" spans="1:10" ht="11.25">
      <c r="A18" s="31"/>
      <c r="B18" s="15" t="s">
        <v>17</v>
      </c>
      <c r="C18" s="114" t="s">
        <v>31</v>
      </c>
      <c r="D18" s="297"/>
      <c r="E18" s="324"/>
      <c r="F18" s="150">
        <f>'逆行列係数'!H20</f>
        <v>0.07659897832667975</v>
      </c>
      <c r="G18" s="150">
        <f>'逆行列係数'!Y20</f>
        <v>0.0022170402635762866</v>
      </c>
      <c r="H18" s="312">
        <f t="shared" si="0"/>
        <v>19.529138487599926</v>
      </c>
      <c r="I18" s="291">
        <f t="shared" si="1"/>
        <v>1.404313789369753</v>
      </c>
      <c r="J18" s="292">
        <f t="shared" si="2"/>
        <v>20.93345227696968</v>
      </c>
    </row>
    <row r="19" spans="1:10" ht="11.25">
      <c r="A19" s="31"/>
      <c r="B19" s="57">
        <v>15</v>
      </c>
      <c r="C19" s="116" t="s">
        <v>32</v>
      </c>
      <c r="D19" s="299"/>
      <c r="E19" s="325"/>
      <c r="F19" s="182">
        <f>'逆行列係数'!H21</f>
        <v>0.004716732945688091</v>
      </c>
      <c r="G19" s="182">
        <f>'逆行列係数'!Y21</f>
        <v>0.00022097401702763904</v>
      </c>
      <c r="H19" s="313">
        <f t="shared" si="0"/>
        <v>1.2025451633639384</v>
      </c>
      <c r="I19" s="294">
        <f t="shared" si="1"/>
        <v>0.13996897769631433</v>
      </c>
      <c r="J19" s="295">
        <f t="shared" si="2"/>
        <v>1.3425141410602528</v>
      </c>
    </row>
    <row r="20" spans="1:10" ht="12" thickBot="1">
      <c r="A20" s="277"/>
      <c r="B20" s="66">
        <v>16</v>
      </c>
      <c r="C20" s="278" t="s">
        <v>33</v>
      </c>
      <c r="D20" s="314">
        <f aca="true" t="shared" si="3" ref="D20:J20">SUM(D5:D19)</f>
        <v>254.9529891157549</v>
      </c>
      <c r="E20" s="314">
        <f t="shared" si="3"/>
        <v>633.4182614728286</v>
      </c>
      <c r="F20" s="315">
        <f t="shared" si="3"/>
        <v>1.3442594167112374</v>
      </c>
      <c r="G20" s="315">
        <f t="shared" si="3"/>
        <v>0.034557137828546684</v>
      </c>
      <c r="H20" s="316">
        <f t="shared" si="3"/>
        <v>342.7229564375311</v>
      </c>
      <c r="I20" s="317">
        <f t="shared" si="3"/>
        <v>21.889122164834955</v>
      </c>
      <c r="J20" s="318">
        <f t="shared" si="3"/>
        <v>364.61207860236595</v>
      </c>
    </row>
    <row r="21" spans="1:10" ht="12" thickTop="1">
      <c r="A21" s="179" t="s">
        <v>53</v>
      </c>
      <c r="B21" s="15" t="s">
        <v>4</v>
      </c>
      <c r="C21" s="114" t="s">
        <v>18</v>
      </c>
      <c r="D21" s="300"/>
      <c r="E21" s="326"/>
      <c r="F21" s="178">
        <f>'逆行列係数'!H24</f>
        <v>0.028012356392300763</v>
      </c>
      <c r="G21" s="178">
        <f>'逆行列係数'!Y24</f>
        <v>0.03365650358061489</v>
      </c>
      <c r="H21" s="291">
        <f t="shared" si="0"/>
        <v>7.141833994392903</v>
      </c>
      <c r="I21" s="301">
        <f aca="true" t="shared" si="4" ref="I21:I35">E$9*G21</f>
        <v>21.31864398528711</v>
      </c>
      <c r="J21" s="302">
        <f aca="true" t="shared" si="5" ref="J21:J35">SUM(H21:I21)</f>
        <v>28.460477979680014</v>
      </c>
    </row>
    <row r="22" spans="1:10" ht="11.25">
      <c r="A22" s="179" t="s">
        <v>54</v>
      </c>
      <c r="B22" s="15" t="s">
        <v>5</v>
      </c>
      <c r="C22" s="114" t="s">
        <v>19</v>
      </c>
      <c r="D22" s="297"/>
      <c r="E22" s="324"/>
      <c r="F22" s="150">
        <f>'逆行列係数'!H25</f>
        <v>0.0014722330342360364</v>
      </c>
      <c r="G22" s="150">
        <f>'逆行列係数'!Y25</f>
        <v>0.0031018210405542057</v>
      </c>
      <c r="H22" s="291">
        <f t="shared" si="0"/>
        <v>0.375350212753435</v>
      </c>
      <c r="I22" s="291">
        <f t="shared" si="4"/>
        <v>1.9647500909076852</v>
      </c>
      <c r="J22" s="292">
        <f t="shared" si="5"/>
        <v>2.3401003036611203</v>
      </c>
    </row>
    <row r="23" spans="1:10" ht="11.25">
      <c r="A23" s="179" t="s">
        <v>55</v>
      </c>
      <c r="B23" s="15" t="s">
        <v>6</v>
      </c>
      <c r="C23" s="114" t="s">
        <v>20</v>
      </c>
      <c r="D23" s="303"/>
      <c r="E23" s="327"/>
      <c r="F23" s="150">
        <f>'逆行列係数'!H26</f>
        <v>0.00265786929368729</v>
      </c>
      <c r="G23" s="150">
        <f>'逆行列係数'!Y26</f>
        <v>0.006306185893314181</v>
      </c>
      <c r="H23" s="291">
        <f t="shared" si="0"/>
        <v>0.6776317211045547</v>
      </c>
      <c r="I23" s="291">
        <f t="shared" si="4"/>
        <v>3.994453305067545</v>
      </c>
      <c r="J23" s="292">
        <f t="shared" si="5"/>
        <v>4.6720850261721</v>
      </c>
    </row>
    <row r="24" spans="1:10" ht="11.25">
      <c r="A24" s="179" t="s">
        <v>56</v>
      </c>
      <c r="B24" s="15" t="s">
        <v>7</v>
      </c>
      <c r="C24" s="114" t="s">
        <v>21</v>
      </c>
      <c r="D24" s="303"/>
      <c r="E24" s="327"/>
      <c r="F24" s="150">
        <f>'逆行列係数'!H27</f>
        <v>0.003114385150444471</v>
      </c>
      <c r="G24" s="150">
        <f>'逆行列係数'!Y27</f>
        <v>0.0055091548994112</v>
      </c>
      <c r="H24" s="291">
        <f t="shared" si="0"/>
        <v>0.7940218033635379</v>
      </c>
      <c r="I24" s="291">
        <f t="shared" si="4"/>
        <v>3.489599318569558</v>
      </c>
      <c r="J24" s="292">
        <f t="shared" si="5"/>
        <v>4.283621121933096</v>
      </c>
    </row>
    <row r="25" spans="1:10" ht="11.25">
      <c r="A25" s="179" t="s">
        <v>52</v>
      </c>
      <c r="B25" s="15" t="s">
        <v>8</v>
      </c>
      <c r="C25" s="114" t="s">
        <v>22</v>
      </c>
      <c r="E25" s="327"/>
      <c r="F25" s="150">
        <f>'逆行列係数'!H28</f>
        <v>0.4792161614969084</v>
      </c>
      <c r="G25" s="150">
        <f>'逆行列係数'!Y28</f>
        <v>1.586356041745613</v>
      </c>
      <c r="H25" s="291">
        <f t="shared" si="0"/>
        <v>122.17759280621512</v>
      </c>
      <c r="I25" s="291">
        <f t="shared" si="4"/>
        <v>1004.8268860394242</v>
      </c>
      <c r="J25" s="292">
        <f t="shared" si="5"/>
        <v>1127.0044788456394</v>
      </c>
    </row>
    <row r="26" spans="1:10" ht="11.25">
      <c r="A26" s="179"/>
      <c r="B26" s="15" t="s">
        <v>9</v>
      </c>
      <c r="C26" s="114" t="s">
        <v>23</v>
      </c>
      <c r="D26" s="303"/>
      <c r="E26" s="327"/>
      <c r="F26" s="150">
        <f>'逆行列係数'!H29</f>
        <v>0.0049371690789098</v>
      </c>
      <c r="G26" s="150">
        <f>'逆行列係数'!Y29</f>
        <v>0.01193383490925504</v>
      </c>
      <c r="H26" s="291">
        <f t="shared" si="0"/>
        <v>1.2587460144379317</v>
      </c>
      <c r="I26" s="291">
        <f t="shared" si="4"/>
        <v>7.559108960924078</v>
      </c>
      <c r="J26" s="292">
        <f t="shared" si="5"/>
        <v>8.81785497536201</v>
      </c>
    </row>
    <row r="27" spans="1:10" ht="11.25">
      <c r="A27" s="179"/>
      <c r="B27" s="15" t="s">
        <v>10</v>
      </c>
      <c r="C27" s="114" t="s">
        <v>24</v>
      </c>
      <c r="D27" s="303"/>
      <c r="E27" s="327"/>
      <c r="F27" s="150">
        <f>'逆行列係数'!H30</f>
        <v>0.020232384980733778</v>
      </c>
      <c r="G27" s="150">
        <f>'逆行列係数'!Y30</f>
        <v>0.042550104423907185</v>
      </c>
      <c r="H27" s="291">
        <f t="shared" si="0"/>
        <v>5.158307027778782</v>
      </c>
      <c r="I27" s="291">
        <f t="shared" si="4"/>
        <v>26.9520131696786</v>
      </c>
      <c r="J27" s="292">
        <f t="shared" si="5"/>
        <v>32.11032019745738</v>
      </c>
    </row>
    <row r="28" spans="1:10" ht="11.25">
      <c r="A28" s="179"/>
      <c r="B28" s="15" t="s">
        <v>11</v>
      </c>
      <c r="C28" s="114" t="s">
        <v>25</v>
      </c>
      <c r="D28" s="303"/>
      <c r="E28" s="327"/>
      <c r="F28" s="150">
        <f>'逆行列係数'!H31</f>
        <v>0.07324040389090969</v>
      </c>
      <c r="G28" s="150">
        <f>'逆行列係数'!Y31</f>
        <v>0.09632063012135043</v>
      </c>
      <c r="H28" s="291">
        <f t="shared" si="0"/>
        <v>18.67285989603259</v>
      </c>
      <c r="I28" s="291">
        <f t="shared" si="4"/>
        <v>61.01124607543316</v>
      </c>
      <c r="J28" s="292">
        <f t="shared" si="5"/>
        <v>79.68410597146575</v>
      </c>
    </row>
    <row r="29" spans="1:10" ht="11.25">
      <c r="A29" s="179"/>
      <c r="B29" s="15" t="s">
        <v>12</v>
      </c>
      <c r="C29" s="114" t="s">
        <v>26</v>
      </c>
      <c r="D29" s="303"/>
      <c r="E29" s="327"/>
      <c r="F29" s="150">
        <f>'逆行列係数'!H32</f>
        <v>0.020594819629458947</v>
      </c>
      <c r="G29" s="150">
        <f>'逆行列係数'!Y32</f>
        <v>0.042656360985512266</v>
      </c>
      <c r="H29" s="291">
        <f t="shared" si="0"/>
        <v>5.250710824830382</v>
      </c>
      <c r="I29" s="291">
        <f t="shared" si="4"/>
        <v>27.01931801620057</v>
      </c>
      <c r="J29" s="292">
        <f t="shared" si="5"/>
        <v>32.27002884103096</v>
      </c>
    </row>
    <row r="30" spans="1:10" ht="11.25">
      <c r="A30" s="179"/>
      <c r="B30" s="15" t="s">
        <v>13</v>
      </c>
      <c r="C30" s="114" t="s">
        <v>27</v>
      </c>
      <c r="D30" s="303"/>
      <c r="E30" s="327"/>
      <c r="F30" s="150">
        <f>'逆行列係数'!H33</f>
        <v>0.005992569402545073</v>
      </c>
      <c r="G30" s="150">
        <f>'逆行列係数'!Y33</f>
        <v>0.011688622670260534</v>
      </c>
      <c r="H30" s="291">
        <f t="shared" si="0"/>
        <v>1.5278234816624798</v>
      </c>
      <c r="I30" s="291">
        <f t="shared" si="4"/>
        <v>7.403787050808319</v>
      </c>
      <c r="J30" s="292">
        <f t="shared" si="5"/>
        <v>8.931610532470799</v>
      </c>
    </row>
    <row r="31" spans="1:10" ht="11.25">
      <c r="A31" s="179"/>
      <c r="B31" s="15" t="s">
        <v>14</v>
      </c>
      <c r="C31" s="114" t="s">
        <v>28</v>
      </c>
      <c r="D31" s="303"/>
      <c r="E31" s="327"/>
      <c r="F31" s="150">
        <f>'逆行列係数'!H34</f>
        <v>0.026151829716102852</v>
      </c>
      <c r="G31" s="150">
        <f>'逆行列係数'!Y34</f>
        <v>0.0437155688614418</v>
      </c>
      <c r="H31" s="291">
        <f t="shared" si="0"/>
        <v>6.667487156966645</v>
      </c>
      <c r="I31" s="291">
        <f t="shared" si="4"/>
        <v>27.690239627510188</v>
      </c>
      <c r="J31" s="292">
        <f t="shared" si="5"/>
        <v>34.35772678447683</v>
      </c>
    </row>
    <row r="32" spans="1:10" ht="11.25">
      <c r="A32" s="179"/>
      <c r="B32" s="15" t="s">
        <v>15</v>
      </c>
      <c r="C32" s="114" t="s">
        <v>29</v>
      </c>
      <c r="D32" s="303"/>
      <c r="E32" s="327"/>
      <c r="F32" s="150">
        <f>'逆行列係数'!H35</f>
        <v>0.008747078861784338</v>
      </c>
      <c r="G32" s="150">
        <f>'逆行列係数'!Y35</f>
        <v>0.015727527431782563</v>
      </c>
      <c r="H32" s="291">
        <f t="shared" si="0"/>
        <v>2.2300939018431523</v>
      </c>
      <c r="I32" s="291">
        <f t="shared" si="4"/>
        <v>9.962103083105932</v>
      </c>
      <c r="J32" s="292">
        <f t="shared" si="5"/>
        <v>12.192196984949085</v>
      </c>
    </row>
    <row r="33" spans="1:10" ht="11.25">
      <c r="A33" s="179"/>
      <c r="B33" s="15" t="s">
        <v>16</v>
      </c>
      <c r="C33" s="114" t="s">
        <v>30</v>
      </c>
      <c r="D33" s="303"/>
      <c r="E33" s="327"/>
      <c r="F33" s="150">
        <f>'逆行列係数'!H36</f>
        <v>0.001157955495121622</v>
      </c>
      <c r="G33" s="150">
        <f>'逆行列係数'!Y36</f>
        <v>0.0017294629794012135</v>
      </c>
      <c r="H33" s="291">
        <f t="shared" si="0"/>
        <v>0.29522421474427146</v>
      </c>
      <c r="I33" s="291">
        <f t="shared" si="4"/>
        <v>1.0954734336939351</v>
      </c>
      <c r="J33" s="292">
        <f t="shared" si="5"/>
        <v>1.3906976484382065</v>
      </c>
    </row>
    <row r="34" spans="1:10" ht="11.25">
      <c r="A34" s="179"/>
      <c r="B34" s="15" t="s">
        <v>17</v>
      </c>
      <c r="C34" s="114" t="s">
        <v>31</v>
      </c>
      <c r="D34" s="303"/>
      <c r="E34" s="327"/>
      <c r="F34" s="150">
        <f>'逆行列係数'!H37</f>
        <v>0.0885354619462098</v>
      </c>
      <c r="G34" s="150">
        <f>'逆行列係数'!Y37</f>
        <v>0.16111504811990174</v>
      </c>
      <c r="H34" s="291">
        <f t="shared" si="0"/>
        <v>22.572380665930357</v>
      </c>
      <c r="I34" s="291">
        <f t="shared" si="4"/>
        <v>102.05321367721928</v>
      </c>
      <c r="J34" s="292">
        <f t="shared" si="5"/>
        <v>124.62559434314963</v>
      </c>
    </row>
    <row r="35" spans="1:10" ht="11.25">
      <c r="A35" s="179"/>
      <c r="B35" s="57">
        <v>15</v>
      </c>
      <c r="C35" s="116" t="s">
        <v>32</v>
      </c>
      <c r="D35" s="304"/>
      <c r="E35" s="293"/>
      <c r="F35" s="182">
        <f>'逆行列係数'!H38</f>
        <v>0.006869150970188361</v>
      </c>
      <c r="G35" s="182">
        <f>'逆行列係数'!Y38</f>
        <v>0.010259411827922565</v>
      </c>
      <c r="H35" s="294">
        <f t="shared" si="0"/>
        <v>1.7513105725369105</v>
      </c>
      <c r="I35" s="294">
        <f t="shared" si="4"/>
        <v>6.498498803776486</v>
      </c>
      <c r="J35" s="295">
        <f t="shared" si="5"/>
        <v>8.249809376313397</v>
      </c>
    </row>
    <row r="36" spans="1:10" ht="11.25">
      <c r="A36" s="279"/>
      <c r="B36" s="280">
        <v>16</v>
      </c>
      <c r="C36" s="281" t="s">
        <v>33</v>
      </c>
      <c r="D36" s="319">
        <f aca="true" t="shared" si="6" ref="D36:J36">SUM(D21:D35)</f>
        <v>0</v>
      </c>
      <c r="E36" s="329">
        <f t="shared" si="6"/>
        <v>0</v>
      </c>
      <c r="F36" s="320">
        <f t="shared" si="6"/>
        <v>0.7709318293395413</v>
      </c>
      <c r="G36" s="320">
        <f t="shared" si="6"/>
        <v>2.0726262794902426</v>
      </c>
      <c r="H36" s="321">
        <f t="shared" si="6"/>
        <v>196.55137429459302</v>
      </c>
      <c r="I36" s="321">
        <f t="shared" si="6"/>
        <v>1312.8393346376065</v>
      </c>
      <c r="J36" s="322">
        <f t="shared" si="6"/>
        <v>1509.3907089322</v>
      </c>
    </row>
    <row r="37" spans="1:10" ht="11.25">
      <c r="A37" s="274"/>
      <c r="B37" s="275"/>
      <c r="C37" s="276" t="s">
        <v>155</v>
      </c>
      <c r="D37" s="293">
        <f aca="true" t="shared" si="7" ref="D37:J37">SUM(D36,D20)</f>
        <v>254.9529891157549</v>
      </c>
      <c r="E37" s="293">
        <f t="shared" si="7"/>
        <v>633.4182614728286</v>
      </c>
      <c r="F37" s="182">
        <f t="shared" si="7"/>
        <v>2.1151912460507787</v>
      </c>
      <c r="G37" s="182">
        <f t="shared" si="7"/>
        <v>2.1071834173187893</v>
      </c>
      <c r="H37" s="294">
        <f t="shared" si="7"/>
        <v>539.2743307321241</v>
      </c>
      <c r="I37" s="294">
        <f t="shared" si="7"/>
        <v>1334.7284568024415</v>
      </c>
      <c r="J37" s="295">
        <f t="shared" si="7"/>
        <v>1874.0027875345659</v>
      </c>
    </row>
  </sheetData>
  <mergeCells count="1">
    <mergeCell ref="A3:C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三船　功二</dc:creator>
  <cp:keywords/>
  <dc:description/>
  <cp:lastModifiedBy>統計課　</cp:lastModifiedBy>
  <cp:lastPrinted>2005-03-03T04:18:41Z</cp:lastPrinted>
  <dcterms:created xsi:type="dcterms:W3CDTF">2005-03-02T08:43:48Z</dcterms:created>
  <dcterms:modified xsi:type="dcterms:W3CDTF">2005-03-09T05:49:20Z</dcterms:modified>
  <cp:category/>
  <cp:version/>
  <cp:contentType/>
  <cp:contentStatus/>
</cp:coreProperties>
</file>