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65" activeTab="1"/>
  </bookViews>
  <sheets>
    <sheet name="一覧" sheetId="1" r:id="rId1"/>
    <sheet name="商業・貿易・観光" sheetId="2" r:id="rId2"/>
    <sheet name="金融" sheetId="3" r:id="rId3"/>
    <sheet name="物価・家計・県民経済" sheetId="4" r:id="rId4"/>
  </sheets>
  <externalReferences>
    <externalReference r:id="rId7"/>
    <externalReference r:id="rId8"/>
  </externalReferences>
  <definedNames>
    <definedName name="_xlnm.Print_Area" localSheetId="2">'金融'!$A$1:$L$120</definedName>
    <definedName name="_xlnm.Print_Area" localSheetId="1">'商業・貿易・観光'!$A$1:$K$158</definedName>
  </definedNames>
  <calcPr fullCalcOnLoad="1"/>
</workbook>
</file>

<file path=xl/sharedStrings.xml><?xml version="1.0" encoding="utf-8"?>
<sst xmlns="http://schemas.openxmlformats.org/spreadsheetml/2006/main" count="992" uniqueCount="582">
  <si>
    <t>シート名</t>
  </si>
  <si>
    <t>項目</t>
  </si>
  <si>
    <t>商業・貿易・観光</t>
  </si>
  <si>
    <t>金融</t>
  </si>
  <si>
    <t>物価・家計・県民経済</t>
  </si>
  <si>
    <t>店</t>
  </si>
  <si>
    <t>人</t>
  </si>
  <si>
    <t>万円</t>
  </si>
  <si>
    <t>昭和</t>
  </si>
  <si>
    <t>平成</t>
  </si>
  <si>
    <t>従業者数</t>
  </si>
  <si>
    <t>商店数</t>
  </si>
  <si>
    <t>総　額</t>
  </si>
  <si>
    <t>衣料品</t>
  </si>
  <si>
    <t>飲食料品</t>
  </si>
  <si>
    <t>その他</t>
  </si>
  <si>
    <t>商品券</t>
  </si>
  <si>
    <t>営業日数</t>
  </si>
  <si>
    <t>百万円</t>
  </si>
  <si>
    <t>日</t>
  </si>
  <si>
    <t>千㎡</t>
  </si>
  <si>
    <t>神戸</t>
  </si>
  <si>
    <t>但馬</t>
  </si>
  <si>
    <t>丹波</t>
  </si>
  <si>
    <t>淡路</t>
  </si>
  <si>
    <t>＜日帰り・宿泊別＞</t>
  </si>
  <si>
    <t>日帰り客</t>
  </si>
  <si>
    <t>宿泊客</t>
  </si>
  <si>
    <t>＜目的別＞</t>
  </si>
  <si>
    <t>自然観賞</t>
  </si>
  <si>
    <t>社寺参拝</t>
  </si>
  <si>
    <t>まつり</t>
  </si>
  <si>
    <t>遺（史）跡観賞</t>
  </si>
  <si>
    <t>登山・ﾊｲｷﾝｸﾞ・ｷｬﾝﾌﾟ</t>
  </si>
  <si>
    <t>スキ－・スケ－ト</t>
  </si>
  <si>
    <t>海水浴・ヨット</t>
  </si>
  <si>
    <t>ゴルフ・テニスなど</t>
  </si>
  <si>
    <t>釣り・潮干狩り</t>
  </si>
  <si>
    <t>観光農園</t>
  </si>
  <si>
    <t>区　分</t>
  </si>
  <si>
    <t>総　数</t>
  </si>
  <si>
    <t>男　女　別</t>
  </si>
  <si>
    <t>年　　齢　　別</t>
  </si>
  <si>
    <t>男</t>
  </si>
  <si>
    <t>女</t>
  </si>
  <si>
    <t>0～19</t>
  </si>
  <si>
    <t>20～29</t>
  </si>
  <si>
    <t>30～39</t>
  </si>
  <si>
    <t>40～49</t>
  </si>
  <si>
    <t>50～59</t>
  </si>
  <si>
    <t>区　分</t>
  </si>
  <si>
    <t>商店数</t>
  </si>
  <si>
    <t>従業者数</t>
  </si>
  <si>
    <t>年間販売額</t>
  </si>
  <si>
    <t>従業者１人当たり
年間販売額</t>
  </si>
  <si>
    <t>卸売業</t>
  </si>
  <si>
    <t>小売業</t>
  </si>
  <si>
    <t>60年</t>
  </si>
  <si>
    <t>63年</t>
  </si>
  <si>
    <t>3年</t>
  </si>
  <si>
    <t>6年</t>
  </si>
  <si>
    <t>9年</t>
  </si>
  <si>
    <t>11年</t>
  </si>
  <si>
    <t>区　分</t>
  </si>
  <si>
    <t>合　　計</t>
  </si>
  <si>
    <t>卸　売　業</t>
  </si>
  <si>
    <t>　各種商品</t>
  </si>
  <si>
    <t>　繊維品</t>
  </si>
  <si>
    <t>　衣服・身の回り品</t>
  </si>
  <si>
    <t>　農畜産物・水産物</t>
  </si>
  <si>
    <t>　食料・飲料</t>
  </si>
  <si>
    <t>　建築材料</t>
  </si>
  <si>
    <t>　化学製品</t>
  </si>
  <si>
    <t>　鉱物・金属材料</t>
  </si>
  <si>
    <t>　再生資源</t>
  </si>
  <si>
    <t>　一般機械器具</t>
  </si>
  <si>
    <t>　自動車</t>
  </si>
  <si>
    <t>　電気機械器具</t>
  </si>
  <si>
    <t>　その他の機械器具</t>
  </si>
  <si>
    <t>　家具・建具・じゅう器等</t>
  </si>
  <si>
    <t>　医薬品・化粧品等</t>
  </si>
  <si>
    <t>　　その他の分類されない卸売業</t>
  </si>
  <si>
    <t>小　売　業</t>
  </si>
  <si>
    <t>　各種商品</t>
  </si>
  <si>
    <t>　織物・衣服・身の回り品</t>
  </si>
  <si>
    <t>　飲食料品</t>
  </si>
  <si>
    <t>　自動車・自転車</t>
  </si>
  <si>
    <t>　その他</t>
  </si>
  <si>
    <t>区　分</t>
  </si>
  <si>
    <t>コンビニエンスストア</t>
  </si>
  <si>
    <t>地域別</t>
  </si>
  <si>
    <t>神戸市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</si>
  <si>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</si>
  <si>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</si>
  <si>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</si>
  <si>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</si>
  <si>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</si>
  <si>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</si>
  <si>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</si>
  <si>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</si>
  <si>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</si>
  <si>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百貨店</t>
  </si>
  <si>
    <t>区　分</t>
  </si>
  <si>
    <t>売場面積</t>
  </si>
  <si>
    <t>店</t>
  </si>
  <si>
    <t>スーパー</t>
  </si>
  <si>
    <t>資料　経済産業省「商業販売統計年報」</t>
  </si>
  <si>
    <t>区分</t>
  </si>
  <si>
    <t>合計</t>
  </si>
  <si>
    <t>卸売業</t>
  </si>
  <si>
    <t>小売業</t>
  </si>
  <si>
    <t>商店数</t>
  </si>
  <si>
    <t>従業者数</t>
  </si>
  <si>
    <t>年間販売額</t>
  </si>
  <si>
    <t>商店数</t>
  </si>
  <si>
    <t>従業者数</t>
  </si>
  <si>
    <t>年間販売額</t>
  </si>
  <si>
    <t>商店数</t>
  </si>
  <si>
    <t>店</t>
  </si>
  <si>
    <t>人</t>
  </si>
  <si>
    <t>万円</t>
  </si>
  <si>
    <t>店</t>
  </si>
  <si>
    <t>人</t>
  </si>
  <si>
    <t>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</si>
  <si>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</si>
  <si>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</si>
  <si>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</si>
  <si>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</si>
  <si>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</si>
  <si>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</si>
  <si>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</si>
  <si>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</si>
  <si>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区　分</t>
  </si>
  <si>
    <t>総数</t>
  </si>
  <si>
    <t>阪神南・
阪神北</t>
  </si>
  <si>
    <t>東播磨・
北播磨</t>
  </si>
  <si>
    <t>中播磨・
西播磨</t>
  </si>
  <si>
    <t>千人</t>
  </si>
  <si>
    <t>平成</t>
  </si>
  <si>
    <t>年度</t>
  </si>
  <si>
    <t>＜居住地別＞</t>
  </si>
  <si>
    <t>60以上</t>
  </si>
  <si>
    <t>県旅券事務所　調</t>
  </si>
  <si>
    <t>預貯金</t>
  </si>
  <si>
    <t>信用金庫</t>
  </si>
  <si>
    <t xml:space="preserve">  </t>
  </si>
  <si>
    <t>貸出金</t>
  </si>
  <si>
    <t>枚数</t>
  </si>
  <si>
    <t>金　額</t>
  </si>
  <si>
    <t>枚</t>
  </si>
  <si>
    <t>年</t>
  </si>
  <si>
    <t>保証承諾</t>
  </si>
  <si>
    <t>代位弁済</t>
  </si>
  <si>
    <t>件数</t>
  </si>
  <si>
    <t>件</t>
  </si>
  <si>
    <t>業　　種　　別</t>
  </si>
  <si>
    <t>件　数</t>
  </si>
  <si>
    <t>負債額</t>
  </si>
  <si>
    <t>建設</t>
  </si>
  <si>
    <t>運輸･通信</t>
  </si>
  <si>
    <t>区　分</t>
  </si>
  <si>
    <t>総額</t>
  </si>
  <si>
    <t>銀行・
信託銀行</t>
  </si>
  <si>
    <t>第二地銀</t>
  </si>
  <si>
    <t>信用組合</t>
  </si>
  <si>
    <t>農業
協同組合</t>
  </si>
  <si>
    <t>漁業
協同組合</t>
  </si>
  <si>
    <t>百万円</t>
  </si>
  <si>
    <t>百万円</t>
  </si>
  <si>
    <t>年末</t>
  </si>
  <si>
    <t>区　分</t>
  </si>
  <si>
    <t>銀行・
信託銀行</t>
  </si>
  <si>
    <t>百万円</t>
  </si>
  <si>
    <t>年末</t>
  </si>
  <si>
    <t>日本銀行・他各金融機関　調</t>
  </si>
  <si>
    <t>区　分</t>
  </si>
  <si>
    <t>総額</t>
  </si>
  <si>
    <t>建設業</t>
  </si>
  <si>
    <t>製造業</t>
  </si>
  <si>
    <t>金融・
保険業</t>
  </si>
  <si>
    <t>不動産業</t>
  </si>
  <si>
    <t>その他(地方公共団体を含む)</t>
  </si>
  <si>
    <t>億円</t>
  </si>
  <si>
    <t>年度末</t>
  </si>
  <si>
    <t>区　分</t>
  </si>
  <si>
    <t>銀行数</t>
  </si>
  <si>
    <t>店舗数</t>
  </si>
  <si>
    <t>預　金</t>
  </si>
  <si>
    <t>貸出金</t>
  </si>
  <si>
    <t>コール
ローン</t>
  </si>
  <si>
    <t>有価証券</t>
  </si>
  <si>
    <t>現金預け金</t>
  </si>
  <si>
    <t>行</t>
  </si>
  <si>
    <t>店</t>
  </si>
  <si>
    <t>百万円</t>
  </si>
  <si>
    <t>年末</t>
  </si>
  <si>
    <t>資料　神戸銀行協会「神戸銀行協会月報」</t>
  </si>
  <si>
    <t>区　分</t>
  </si>
  <si>
    <t>総計</t>
  </si>
  <si>
    <t>通常貯金</t>
  </si>
  <si>
    <t>積立貯金</t>
  </si>
  <si>
    <t>定額貯金</t>
  </si>
  <si>
    <t>定期貯金</t>
  </si>
  <si>
    <t>金額</t>
  </si>
  <si>
    <t>口座数</t>
  </si>
  <si>
    <t>金額</t>
  </si>
  <si>
    <t>証書枚数</t>
  </si>
  <si>
    <t>千口座</t>
  </si>
  <si>
    <t>千枚</t>
  </si>
  <si>
    <t>注</t>
  </si>
  <si>
    <t xml:space="preserve">1　積立貯金には、住宅積立貯金、教育積立貯金を含む。 </t>
  </si>
  <si>
    <t>2　定額貯金には、財形定額貯金を含む。</t>
  </si>
  <si>
    <t>交換高</t>
  </si>
  <si>
    <t>交換日数</t>
  </si>
  <si>
    <t>日</t>
  </si>
  <si>
    <t>不渡手形（取引停止処分）</t>
  </si>
  <si>
    <t>保証申込</t>
  </si>
  <si>
    <t>年度</t>
  </si>
  <si>
    <t>兵庫県信用保証協会　調</t>
  </si>
  <si>
    <t>業種別</t>
  </si>
  <si>
    <t>区　分</t>
  </si>
  <si>
    <t>食品</t>
  </si>
  <si>
    <t>原因別</t>
  </si>
  <si>
    <t>放漫経営</t>
  </si>
  <si>
    <t>過少資本</t>
  </si>
  <si>
    <t>連鎖倒産</t>
  </si>
  <si>
    <t>赤字累積</t>
  </si>
  <si>
    <t>信用低下</t>
  </si>
  <si>
    <t>販売不振</t>
  </si>
  <si>
    <t>売掛金　　　　　　回収難</t>
  </si>
  <si>
    <t>その他</t>
  </si>
  <si>
    <t>件</t>
  </si>
  <si>
    <t>東京商工リサーチ　調</t>
  </si>
  <si>
    <t>ウェイト</t>
  </si>
  <si>
    <t>総合</t>
  </si>
  <si>
    <t>食料</t>
  </si>
  <si>
    <t>住居</t>
  </si>
  <si>
    <t>被服及び履物</t>
  </si>
  <si>
    <t>保健医療</t>
  </si>
  <si>
    <t>交通通信</t>
  </si>
  <si>
    <t>教育</t>
  </si>
  <si>
    <t>教養娯楽</t>
  </si>
  <si>
    <t>諸雑費</t>
  </si>
  <si>
    <t>生鮮食品を除く総合</t>
  </si>
  <si>
    <t>―</t>
  </si>
  <si>
    <t>円</t>
  </si>
  <si>
    <t>配偶者・他の世帯員収入</t>
  </si>
  <si>
    <t>消費支出計</t>
  </si>
  <si>
    <t>その他の消費支出</t>
  </si>
  <si>
    <t>可処分所得</t>
  </si>
  <si>
    <t>エンゲル係数</t>
  </si>
  <si>
    <t>%</t>
  </si>
  <si>
    <t>12年度</t>
  </si>
  <si>
    <t>県民所得(分配)</t>
  </si>
  <si>
    <t>所得水準＜名目＞</t>
  </si>
  <si>
    <t>千円</t>
  </si>
  <si>
    <t>県民１人当たり所得（分配）</t>
  </si>
  <si>
    <t>構成比</t>
  </si>
  <si>
    <t>対前年度
増加率</t>
  </si>
  <si>
    <t>１　産業</t>
  </si>
  <si>
    <t>(1)</t>
  </si>
  <si>
    <t>農業</t>
  </si>
  <si>
    <t>(2)</t>
  </si>
  <si>
    <t>林業</t>
  </si>
  <si>
    <t>(3)</t>
  </si>
  <si>
    <t>水産業</t>
  </si>
  <si>
    <t>(4)</t>
  </si>
  <si>
    <t>鉱業</t>
  </si>
  <si>
    <t>(5)</t>
  </si>
  <si>
    <t>製造業</t>
  </si>
  <si>
    <t>(6)</t>
  </si>
  <si>
    <t>建設業</t>
  </si>
  <si>
    <t>(7)</t>
  </si>
  <si>
    <t>電気・ガス・水道業</t>
  </si>
  <si>
    <t>(8)</t>
  </si>
  <si>
    <t>卸売・小売業</t>
  </si>
  <si>
    <t>(9)</t>
  </si>
  <si>
    <t>金融・保険業</t>
  </si>
  <si>
    <t>(10)</t>
  </si>
  <si>
    <t>不動産業</t>
  </si>
  <si>
    <t>(11)</t>
  </si>
  <si>
    <t>運輸・通信業</t>
  </si>
  <si>
    <t>(12)</t>
  </si>
  <si>
    <t>サービス業</t>
  </si>
  <si>
    <t>２　政府サービス生産者</t>
  </si>
  <si>
    <t>(13)</t>
  </si>
  <si>
    <t>(14)</t>
  </si>
  <si>
    <t>(15)</t>
  </si>
  <si>
    <t>公務</t>
  </si>
  <si>
    <t>３　対家計民間非営利ｻｰﾋﾞｽ生産者</t>
  </si>
  <si>
    <t>(16)</t>
  </si>
  <si>
    <t>(1）</t>
  </si>
  <si>
    <t>(2）</t>
  </si>
  <si>
    <t>２　財産所得(非企業部門)</t>
  </si>
  <si>
    <t>受取</t>
  </si>
  <si>
    <t>支払</t>
  </si>
  <si>
    <t>一般政府</t>
  </si>
  <si>
    <t>対家計民間非常利団体</t>
  </si>
  <si>
    <t>家計</t>
  </si>
  <si>
    <t>①</t>
  </si>
  <si>
    <t>利子</t>
  </si>
  <si>
    <t>　</t>
  </si>
  <si>
    <t>②</t>
  </si>
  <si>
    <t>配当（受取）</t>
  </si>
  <si>
    <t>賃貸料（受取）</t>
  </si>
  <si>
    <t>公的企業</t>
  </si>
  <si>
    <t>個人企業</t>
  </si>
  <si>
    <t>１　民間最終消費支出</t>
  </si>
  <si>
    <t>（1）家計最終消費支出</t>
  </si>
  <si>
    <t>３　県内総資本形成</t>
  </si>
  <si>
    <t>（1）総固定資本形成</t>
  </si>
  <si>
    <t>（2）在庫品増加</t>
  </si>
  <si>
    <t>（2）対家計民間非常利団体最終消費支出</t>
  </si>
  <si>
    <t>対前年　　　　増加率</t>
  </si>
  <si>
    <t>%</t>
  </si>
  <si>
    <t>光熱・水道</t>
  </si>
  <si>
    <t>家具・家事用品</t>
  </si>
  <si>
    <t>資料　県統計課「しょうひぶっか年報」</t>
  </si>
  <si>
    <t>実収入総額</t>
  </si>
  <si>
    <t>家具・家事用品</t>
  </si>
  <si>
    <t>交通・通信</t>
  </si>
  <si>
    <t>非消費支出</t>
  </si>
  <si>
    <t>－</t>
  </si>
  <si>
    <t>%</t>
  </si>
  <si>
    <t>資料　総務省統計局「家計調査年報」</t>
  </si>
  <si>
    <t>増加率</t>
  </si>
  <si>
    <t>普及率</t>
  </si>
  <si>
    <t>全国普及率</t>
  </si>
  <si>
    <t>平成11年</t>
  </si>
  <si>
    <t>平成11年　　　　/6年</t>
  </si>
  <si>
    <t>%</t>
  </si>
  <si>
    <t>システムキッチン</t>
  </si>
  <si>
    <t>温水洗浄便座</t>
  </si>
  <si>
    <t>ルームエアコン（３台以上）</t>
  </si>
  <si>
    <t>携帯電話（ＰＨＳを含む）</t>
  </si>
  <si>
    <t>ファクシミリ（コピー付きを含む）</t>
  </si>
  <si>
    <t>カラーテレビ（３台以上）</t>
  </si>
  <si>
    <t>パソコン</t>
  </si>
  <si>
    <t>ビデオカメラ（デジタルを含む）</t>
  </si>
  <si>
    <t>資料　総務省統計局「全国消費実態調査報告」</t>
  </si>
  <si>
    <t>注</t>
  </si>
  <si>
    <t>県民所得(分配)</t>
  </si>
  <si>
    <t>国民所得</t>
  </si>
  <si>
    <t>総額</t>
  </si>
  <si>
    <t>成長率</t>
  </si>
  <si>
    <t>総額</t>
  </si>
  <si>
    <t>増加率</t>
  </si>
  <si>
    <t>県民
１人当たり</t>
  </si>
  <si>
    <t>総額</t>
  </si>
  <si>
    <t>国民
１人当たり</t>
  </si>
  <si>
    <t>千円</t>
  </si>
  <si>
    <t>十億円</t>
  </si>
  <si>
    <t>千円</t>
  </si>
  <si>
    <t>平成</t>
  </si>
  <si>
    <t>年度</t>
  </si>
  <si>
    <t>経済規模</t>
  </si>
  <si>
    <t>県内総生産（名目）</t>
  </si>
  <si>
    <t>県内総生産（実質）＊</t>
  </si>
  <si>
    <t>県民総生産（名目）</t>
  </si>
  <si>
    <t>県民総生産（実質）＊</t>
  </si>
  <si>
    <t>県内純生産（名目）＊＊</t>
  </si>
  <si>
    <t>百万円</t>
  </si>
  <si>
    <t>注　</t>
  </si>
  <si>
    <t>第１次産業（1）～（3）</t>
  </si>
  <si>
    <t>第２次産業（4）～（6）</t>
  </si>
  <si>
    <t>第３次産業（7）～（16）</t>
  </si>
  <si>
    <t>４　小計（１＋２＋３）</t>
  </si>
  <si>
    <t>５　輸入品に課される税・関税　</t>
  </si>
  <si>
    <t>６（控除）総資本形成に係る消費税</t>
  </si>
  <si>
    <t>７（控除）帰属利子</t>
  </si>
  <si>
    <t>Ａ　県内総生産 (市場価格表示）</t>
  </si>
  <si>
    <t>８　県外からの所得（純）</t>
  </si>
  <si>
    <t>-</t>
  </si>
  <si>
    <t>Ｂ　県民総所得（市場価格表示）</t>
  </si>
  <si>
    <t>-</t>
  </si>
  <si>
    <t>注　Ａ＝４＋５－６－７　　Ｂ＝Ａ＋８</t>
  </si>
  <si>
    <t>１　雇用者報酬</t>
  </si>
  <si>
    <t>賃金・俸給</t>
  </si>
  <si>
    <t>雇主の社会負担</t>
  </si>
  <si>
    <t>③</t>
  </si>
  <si>
    <t>保険契約者に帰属する財産所得</t>
  </si>
  <si>
    <t>④</t>
  </si>
  <si>
    <r>
      <t>３　</t>
    </r>
    <r>
      <rPr>
        <sz val="8"/>
        <rFont val="ＭＳ Ｐゴシック"/>
        <family val="3"/>
      </rPr>
      <t>企業所得（法人企業分配所得受払後）</t>
    </r>
  </si>
  <si>
    <t>民間法人企業</t>
  </si>
  <si>
    <r>
      <t>５　</t>
    </r>
    <r>
      <rPr>
        <sz val="8"/>
        <rFont val="ＭＳ Ｐゴシック"/>
        <family val="3"/>
      </rPr>
      <t>生産・輸入品に課される税（控除）補助金</t>
    </r>
  </si>
  <si>
    <t>-</t>
  </si>
  <si>
    <t>６　県民所得（市場価格表示）</t>
  </si>
  <si>
    <t>-</t>
  </si>
  <si>
    <t>７　その他の経常移転（純）</t>
  </si>
  <si>
    <t>-</t>
  </si>
  <si>
    <t>８　県民可処分所得</t>
  </si>
  <si>
    <t>（参考）民間法人企業所得(配当受払前)</t>
  </si>
  <si>
    <t>注　４＝１＋２＋３　　６＝４＋５　　８＝６＋７</t>
  </si>
  <si>
    <t>構成比</t>
  </si>
  <si>
    <t>対前年度
増加率</t>
  </si>
  <si>
    <r>
      <t>（2）</t>
    </r>
    <r>
      <rPr>
        <sz val="8"/>
        <rFont val="ＭＳ Ｐゴシック"/>
        <family val="3"/>
      </rPr>
      <t>対家計民間非常利団体最終消費支出</t>
    </r>
  </si>
  <si>
    <t>２　政府最終消費支出</t>
  </si>
  <si>
    <r>
      <t>４　</t>
    </r>
    <r>
      <rPr>
        <sz val="7"/>
        <rFont val="ＭＳ Ｐゴシック"/>
        <family val="3"/>
      </rPr>
      <t>財貨・ｻｰﾋﾞｽの移出入（純）・統計上の不突合</t>
    </r>
  </si>
  <si>
    <t>Ａ　県内総支出(市場価格表示)</t>
  </si>
  <si>
    <t>５　県外からの所得(純)</t>
  </si>
  <si>
    <t>-</t>
  </si>
  <si>
    <t>Ｂ　県民総所得(市場価格表示)</t>
  </si>
  <si>
    <t>注　Ａ＝１＋２＋３＋４　　Ｂ＝Ａ＋５</t>
  </si>
  <si>
    <t>構成比</t>
  </si>
  <si>
    <t>対前年度
増加率</t>
  </si>
  <si>
    <t>県勢　3</t>
  </si>
  <si>
    <t>設備投資
過大</t>
  </si>
  <si>
    <t>所有数量
（千世帯当たり）</t>
  </si>
  <si>
    <t>商業（卸売・小売業）の状況</t>
  </si>
  <si>
    <t>従業者規模別商店数・従業者数及び年間販売額</t>
  </si>
  <si>
    <t>大規模小売店・ｺﾝﾋﾞﾆｴﾝｽｽﾄｱの状況</t>
  </si>
  <si>
    <t>大型小売店販売額等</t>
  </si>
  <si>
    <t>輸出入・外国貿易船入港状況</t>
  </si>
  <si>
    <t>地域別主要観光地利用者</t>
  </si>
  <si>
    <t>一般旅券発給状況</t>
  </si>
  <si>
    <t>金融機関別預貯金・貸出金残高</t>
  </si>
  <si>
    <t>産業別銀行貸出金</t>
  </si>
  <si>
    <t>銀行主要勘定</t>
  </si>
  <si>
    <t>郵便貯金種類別現在高</t>
  </si>
  <si>
    <t>手形交換状況</t>
  </si>
  <si>
    <t>信用保証状況</t>
  </si>
  <si>
    <t>企業倒産状況（負債1,000万円以上）</t>
  </si>
  <si>
    <t>消費者物価指数</t>
  </si>
  <si>
    <t>1世帯当たり1か月間の収入と支出（神戸市・勤労者世帯）</t>
  </si>
  <si>
    <t>経済成長率等の推移</t>
  </si>
  <si>
    <t>県民経済計算関連指標</t>
  </si>
  <si>
    <t>経済活動別県内総生産</t>
  </si>
  <si>
    <t>県民所得（分配）</t>
  </si>
  <si>
    <t>県内総支出（名目）</t>
  </si>
  <si>
    <t>県内総支出（実質）</t>
  </si>
  <si>
    <t>主要耐久消費財の所有数量、増加率及び普及率（全世帯）</t>
  </si>
  <si>
    <t>県外客</t>
  </si>
  <si>
    <t>県内客</t>
  </si>
  <si>
    <t>施設見学</t>
  </si>
  <si>
    <t>観賞型）</t>
  </si>
  <si>
    <t>（</t>
  </si>
  <si>
    <t>行楽型）</t>
  </si>
  <si>
    <t>温泉</t>
  </si>
  <si>
    <t>公園・遊園地</t>
  </si>
  <si>
    <t>ｽﾎﾟｰﾂ型）</t>
  </si>
  <si>
    <t>その他）</t>
  </si>
  <si>
    <t>14年</t>
  </si>
  <si>
    <t>14年</t>
  </si>
  <si>
    <t>　家具・じゅう器・機械器具</t>
  </si>
  <si>
    <t>1　平成14年度末の数値は、業種分類見直し後の計数で、分類構成内容に一部変更あり。</t>
  </si>
  <si>
    <t>2　平成13年度末以前の運輸業の数値は運輸・通信業、卸売・小売業の数値は卸売・小売業及び飲食店の合計。</t>
  </si>
  <si>
    <t>運輸業</t>
  </si>
  <si>
    <t>各種
サービス</t>
  </si>
  <si>
    <t>卸売・
小売業</t>
  </si>
  <si>
    <t>資料　日本銀行「金融経済統計月報６月号（都道府県別貸出先別貸出金）」</t>
  </si>
  <si>
    <t>47 商業(卸売・小売業)の状況</t>
  </si>
  <si>
    <t>49　大規模小売店・ コンビニエンスストアの状況</t>
  </si>
  <si>
    <t>50　大型小売店販売額等</t>
  </si>
  <si>
    <t>53　一般旅券発給状況</t>
  </si>
  <si>
    <t>54　金融機関別預貯金・貸出金残高</t>
  </si>
  <si>
    <t>55　産業別銀行貸出金</t>
  </si>
  <si>
    <t>56　銀行主要勘定</t>
  </si>
  <si>
    <t>57　郵便貯金種類別現在高</t>
  </si>
  <si>
    <t>58　手形交換状況</t>
  </si>
  <si>
    <t>59　信用保証状況</t>
  </si>
  <si>
    <t>60　企業倒産状況（負債1,000万円以上）</t>
  </si>
  <si>
    <t>61　消費者物価指数</t>
  </si>
  <si>
    <t>64　経済成長率等の推移</t>
  </si>
  <si>
    <t>65　県民経済計算関連指標</t>
  </si>
  <si>
    <t>66　経済活動別県内総生産（名目）</t>
  </si>
  <si>
    <t>67　県民所得（分配）</t>
  </si>
  <si>
    <t>68　県内総支出（名目）</t>
  </si>
  <si>
    <t>県民（国民）経済計算（64～69表）は遡及改定されるため、過年度計数と異なることがある。</t>
  </si>
  <si>
    <t>13年度</t>
  </si>
  <si>
    <t>４　県民所得　(要素費用表示)</t>
  </si>
  <si>
    <t>平成15年</t>
  </si>
  <si>
    <t>注</t>
  </si>
  <si>
    <t>日本郵政公社近畿支社　調</t>
  </si>
  <si>
    <t>総計</t>
  </si>
  <si>
    <t>52　地域別主要観光地利用者数</t>
  </si>
  <si>
    <t>うち一般預金</t>
  </si>
  <si>
    <t>保証債務残高</t>
  </si>
  <si>
    <t>商店数・従業者数・売場面積の各年の数値は、年末の数値。</t>
  </si>
  <si>
    <t>区　分</t>
  </si>
  <si>
    <t>外国貿易船
入港数</t>
  </si>
  <si>
    <t>隻</t>
  </si>
  <si>
    <t>資料　神戸税関「外国貿易年表」</t>
  </si>
  <si>
    <t>3  平成14年分をもって作成・公表が中止された。</t>
  </si>
  <si>
    <t>…</t>
  </si>
  <si>
    <t>…</t>
  </si>
  <si>
    <t>平成16年</t>
  </si>
  <si>
    <t>　</t>
  </si>
  <si>
    <t>平成14年度から､調査拡大のため新規施設（ｺﾝﾍﾞﾝｼｮﾝ,ｸﾞﾘｰﾝﾂｰﾘｽﾞﾑ,ｴｺﾂｰﾘｽﾞﾑ,産業ﾂｰﾘｽﾞﾑ）を含む推計値である。</t>
  </si>
  <si>
    <t>14年度</t>
  </si>
  <si>
    <t>16年</t>
  </si>
  <si>
    <t>16年</t>
  </si>
  <si>
    <t>48　従業者規模別商店数・従業者数及び年間販売額（平成16年）</t>
  </si>
  <si>
    <t>事業所数</t>
  </si>
  <si>
    <t>年間商品　　　販売額</t>
  </si>
  <si>
    <t>終日営業事業所(再掲)</t>
  </si>
  <si>
    <t>売り場面積1000㎡以上の事業所数　　　　　（大規模小売店舗）</t>
  </si>
  <si>
    <t>ｘ</t>
  </si>
  <si>
    <t>51　輸出入額・外国貿易船入港数</t>
  </si>
  <si>
    <t>県民１人当たり家計最終消費支出</t>
  </si>
  <si>
    <t>雇用者１人当たり雇用者報酬</t>
  </si>
  <si>
    <t>就業者１人当たり名目県内純生産＊＊</t>
  </si>
  <si>
    <t>１k㎡当たり名目県内純生産＊＊</t>
  </si>
  <si>
    <t>14年度</t>
  </si>
  <si>
    <t>15年度</t>
  </si>
  <si>
    <t>平成16年</t>
  </si>
  <si>
    <t>平成16年　　　　/11年</t>
  </si>
  <si>
    <t>…</t>
  </si>
  <si>
    <t>ステレオ又はＣＤ・ＭＤラジオカセット</t>
  </si>
  <si>
    <t>平成11年はｽﾃﾚｵとCD･MDﾗｼﾞｵｶｾｯﾄを別の品目としていたため普及率は算出できない。</t>
  </si>
  <si>
    <t>輸出</t>
  </si>
  <si>
    <t>輸入</t>
  </si>
  <si>
    <t>兵庫県</t>
  </si>
  <si>
    <t>主要地域</t>
  </si>
  <si>
    <t>県計</t>
  </si>
  <si>
    <t>神戸(本関）</t>
  </si>
  <si>
    <t>アメリカ</t>
  </si>
  <si>
    <t>中国</t>
  </si>
  <si>
    <t>洗髪洗面化粧台</t>
  </si>
  <si>
    <t>63　主要耐久消費財の所有数量、増加率及び普及率（全世帯）</t>
  </si>
  <si>
    <t>自動車</t>
  </si>
  <si>
    <t>オートバイ・スクーター</t>
  </si>
  <si>
    <t>　</t>
  </si>
  <si>
    <t>　</t>
  </si>
  <si>
    <t>　</t>
  </si>
  <si>
    <t>金属・機械・電気</t>
  </si>
  <si>
    <t>繊維・染色</t>
  </si>
  <si>
    <t>ｺﾞﾑ･ｹﾐｶﾙ・　皮革</t>
  </si>
  <si>
    <t>平成16年</t>
  </si>
  <si>
    <t>平成17年</t>
  </si>
  <si>
    <t>13年</t>
  </si>
  <si>
    <t>・・・</t>
  </si>
  <si>
    <t>62　１世帯当たり１か月間の収入と支出(神戸市・勤労者世帯)</t>
  </si>
  <si>
    <t>平成14年</t>
  </si>
  <si>
    <t>構成比</t>
  </si>
  <si>
    <t>対前年　　　　増加率</t>
  </si>
  <si>
    <t>勤め先収入</t>
  </si>
  <si>
    <t>世帯主収入</t>
  </si>
  <si>
    <t>事業・内職収入</t>
  </si>
  <si>
    <t>他の実収入</t>
  </si>
  <si>
    <t>実支出総額</t>
  </si>
  <si>
    <t>光熱・水道</t>
  </si>
  <si>
    <t>年度末</t>
  </si>
  <si>
    <t>　</t>
  </si>
  <si>
    <t>　</t>
  </si>
  <si>
    <t>資料　経済産業省「商業統計表」、県統計課「兵庫県の商業」</t>
  </si>
  <si>
    <t>資料　経済産業省「商業統計表」、県統計課「兵庫県の商業」</t>
  </si>
  <si>
    <t>万円</t>
  </si>
  <si>
    <t>14年</t>
  </si>
  <si>
    <t>平成18年は速報値。</t>
  </si>
  <si>
    <t>14年</t>
  </si>
  <si>
    <t>平成17年平均=100</t>
  </si>
  <si>
    <t>平成14年</t>
  </si>
  <si>
    <t>平成13年</t>
  </si>
  <si>
    <t>平成18年</t>
  </si>
  <si>
    <t>25.8</t>
  </si>
  <si>
    <t>16年度</t>
  </si>
  <si>
    <t>13年度</t>
  </si>
  <si>
    <t>16年度</t>
  </si>
  <si>
    <t>－</t>
  </si>
  <si>
    <t>16年はｶﾗｰﾃﾚﾋﾞに液晶・ﾌﾟﾗｽﾞﾏﾃﾚﾋﾞを含んでいない。</t>
  </si>
  <si>
    <r>
      <t xml:space="preserve">県内総生産（実質）
</t>
    </r>
    <r>
      <rPr>
        <sz val="8"/>
        <rFont val="ＭＳ Ｐゴシック"/>
        <family val="3"/>
      </rPr>
      <t>（平成12暦年基準）</t>
    </r>
  </si>
  <si>
    <r>
      <t xml:space="preserve">国内総生産（実質）
</t>
    </r>
    <r>
      <rPr>
        <sz val="8"/>
        <rFont val="ＭＳ Ｐゴシック"/>
        <family val="3"/>
      </rPr>
      <t>（平成12暦年基準）</t>
    </r>
  </si>
  <si>
    <t>資料　県統計課「平成16年度兵庫県民経済計算」　内閣府「国民経済計算年報平成18年版」</t>
  </si>
  <si>
    <t>資料　県統計課「平成16年度兵庫県民経済計算」</t>
  </si>
  <si>
    <t>＊は平成12暦年基準の実質値。＊＊は要素費用表示。</t>
  </si>
  <si>
    <t>資料　県統計課「平成16年度兵庫県民経済計算」</t>
  </si>
  <si>
    <t>資料　県統計課「平成16年度兵庫県民経済計算」</t>
  </si>
  <si>
    <t>資料　県統計課「平成16年度兵庫県民経済計算」</t>
  </si>
  <si>
    <t>69　県内総支出（実質：平成12暦年基準）</t>
  </si>
  <si>
    <t>資料　県統計課「平成16年度兵庫県民経済計算」</t>
  </si>
  <si>
    <t>-</t>
  </si>
  <si>
    <t>神　　戸</t>
  </si>
  <si>
    <t>姫　　路</t>
  </si>
  <si>
    <t>神戸・姫路交換所　調</t>
  </si>
  <si>
    <t>県 合 計</t>
  </si>
  <si>
    <t>人員</t>
  </si>
  <si>
    <t>平成18年2月に尼崎、西宮、明石、加古川、高砂手形交換所が神戸手形交換所に統合</t>
  </si>
  <si>
    <t>県観光政策課　調</t>
  </si>
  <si>
    <t>22.9</t>
  </si>
  <si>
    <t>二人以上の世帯（農林漁家世帯を除く）の数値。</t>
  </si>
  <si>
    <t>注 1</t>
  </si>
  <si>
    <t>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</si>
</sst>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\ ##0;\-#\ ##0;&quot;－&quot;"/>
    <numFmt numFmtId="179" formatCode="#\ ##0\ ##0\ ##0;\-#\ ##0;&quot;－&quot;"/>
    <numFmt numFmtId="180" formatCode="#\ ##0\ ##0;\-#\ ##0;&quot;－&quot;"/>
    <numFmt numFmtId="181" formatCode="0.0"/>
    <numFmt numFmtId="182" formatCode="0.0;&quot;△ &quot;0.0"/>
    <numFmt numFmtId="183" formatCode="###\ ###"/>
    <numFmt numFmtId="184" formatCode="&quot;r&quot;0.0"/>
    <numFmt numFmtId="185" formatCode="0.0_);[Red]\(0.0\)"/>
    <numFmt numFmtId="186" formatCode="#,##0_ "/>
    <numFmt numFmtId="187" formatCode="#,##0.0"/>
    <numFmt numFmtId="188" formatCode="#,###,##0;\-#,###,##0;&quot;－&quot;"/>
  </numFmts>
  <fonts count="2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9"/>
      <color indexed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84">
    <xf numFmtId="0" fontId="0" fillId="0" borderId="0" xfId="0" applyAlignment="1">
      <alignment/>
    </xf>
    <xf numFmtId="0" fontId="9" fillId="0" borderId="0" xfId="25" applyFont="1" applyAlignment="1">
      <alignment wrapText="1"/>
      <protection/>
    </xf>
    <xf numFmtId="0" fontId="10" fillId="0" borderId="0" xfId="25" applyFont="1" applyAlignment="1">
      <alignment wrapText="1"/>
      <protection/>
    </xf>
    <xf numFmtId="0" fontId="10" fillId="2" borderId="0" xfId="25" applyFont="1" applyFill="1" applyAlignment="1">
      <alignment horizontal="center" wrapText="1"/>
      <protection/>
    </xf>
    <xf numFmtId="0" fontId="10" fillId="2" borderId="0" xfId="25" applyFont="1" applyFill="1" applyAlignment="1">
      <alignment wrapText="1"/>
      <protection/>
    </xf>
    <xf numFmtId="49" fontId="11" fillId="0" borderId="0" xfId="25" applyNumberFormat="1" applyFont="1" applyBorder="1">
      <alignment/>
      <protection/>
    </xf>
    <xf numFmtId="49" fontId="11" fillId="0" borderId="1" xfId="25" applyNumberFormat="1" applyFont="1" applyBorder="1">
      <alignment/>
      <protection/>
    </xf>
    <xf numFmtId="0" fontId="10" fillId="0" borderId="1" xfId="25" applyFont="1" applyBorder="1" applyAlignment="1">
      <alignment wrapText="1"/>
      <protection/>
    </xf>
    <xf numFmtId="49" fontId="11" fillId="0" borderId="0" xfId="25" applyNumberFormat="1" applyFont="1" applyBorder="1" applyAlignment="1">
      <alignment vertical="center"/>
      <protection/>
    </xf>
    <xf numFmtId="49" fontId="11" fillId="0" borderId="0" xfId="25" applyNumberFormat="1" applyFont="1" applyBorder="1" applyAlignment="1">
      <alignment/>
      <protection/>
    </xf>
    <xf numFmtId="0" fontId="10" fillId="0" borderId="0" xfId="25" applyFont="1" applyBorder="1" applyAlignment="1">
      <alignment wrapText="1"/>
      <protection/>
    </xf>
    <xf numFmtId="38" fontId="13" fillId="0" borderId="0" xfId="17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22" applyFont="1" applyFill="1" applyBorder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/>
    </xf>
    <xf numFmtId="0" fontId="13" fillId="0" borderId="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/>
    </xf>
    <xf numFmtId="0" fontId="13" fillId="0" borderId="0" xfId="27" applyFont="1" applyFill="1" applyBorder="1">
      <alignment/>
      <protection/>
    </xf>
    <xf numFmtId="0" fontId="13" fillId="0" borderId="0" xfId="27" applyFont="1" applyFill="1" applyBorder="1" applyAlignment="1">
      <alignment horizontal="right" vertical="center"/>
      <protection/>
    </xf>
    <xf numFmtId="38" fontId="13" fillId="0" borderId="0" xfId="17" applyFont="1" applyFill="1" applyBorder="1" applyAlignment="1">
      <alignment horizontal="right"/>
    </xf>
    <xf numFmtId="38" fontId="13" fillId="0" borderId="0" xfId="17" applyFont="1" applyFill="1" applyAlignment="1">
      <alignment/>
    </xf>
    <xf numFmtId="3" fontId="13" fillId="0" borderId="0" xfId="27" applyNumberFormat="1" applyFont="1" applyFill="1" applyBorder="1" applyAlignment="1">
      <alignment horizontal="right"/>
      <protection/>
    </xf>
    <xf numFmtId="38" fontId="13" fillId="0" borderId="1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0" fontId="18" fillId="0" borderId="0" xfId="23" applyFont="1" applyFill="1" applyBorder="1" applyAlignment="1">
      <alignment horizontal="left"/>
      <protection/>
    </xf>
    <xf numFmtId="0" fontId="13" fillId="0" borderId="0" xfId="23" applyFont="1" applyFill="1" applyBorder="1" applyAlignment="1">
      <alignment/>
      <protection/>
    </xf>
    <xf numFmtId="0" fontId="13" fillId="0" borderId="0" xfId="23" applyFont="1" applyFill="1" applyBorder="1" applyAlignment="1">
      <alignment horizontal="center" vertical="center"/>
      <protection/>
    </xf>
    <xf numFmtId="38" fontId="13" fillId="0" borderId="0" xfId="0" applyNumberFormat="1" applyFont="1" applyFill="1" applyBorder="1" applyAlignment="1">
      <alignment horizontal="right"/>
    </xf>
    <xf numFmtId="38" fontId="13" fillId="0" borderId="0" xfId="17" applyFont="1" applyFill="1" applyAlignment="1">
      <alignment/>
    </xf>
    <xf numFmtId="0" fontId="13" fillId="0" borderId="0" xfId="28" applyFont="1" applyFill="1" applyBorder="1" applyAlignment="1">
      <alignment/>
      <protection/>
    </xf>
    <xf numFmtId="0" fontId="13" fillId="0" borderId="0" xfId="28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13" fillId="0" borderId="0" xfId="23" applyFont="1" applyFill="1" applyBorder="1">
      <alignment/>
      <protection/>
    </xf>
    <xf numFmtId="0" fontId="13" fillId="0" borderId="0" xfId="28" applyFont="1" applyFill="1" applyBorder="1">
      <alignment/>
      <protection/>
    </xf>
    <xf numFmtId="38" fontId="18" fillId="0" borderId="1" xfId="17" applyFont="1" applyFill="1" applyBorder="1" applyAlignment="1">
      <alignment/>
    </xf>
    <xf numFmtId="38" fontId="13" fillId="0" borderId="1" xfId="17" applyFont="1" applyFill="1" applyBorder="1" applyAlignment="1">
      <alignment/>
    </xf>
    <xf numFmtId="38" fontId="18" fillId="0" borderId="2" xfId="17" applyFont="1" applyFill="1" applyBorder="1" applyAlignment="1">
      <alignment/>
    </xf>
    <xf numFmtId="38" fontId="13" fillId="0" borderId="2" xfId="17" applyFont="1" applyFill="1" applyBorder="1" applyAlignment="1">
      <alignment/>
    </xf>
    <xf numFmtId="38" fontId="13" fillId="0" borderId="2" xfId="17" applyFont="1" applyFill="1" applyBorder="1" applyAlignment="1">
      <alignment horizontal="right"/>
    </xf>
    <xf numFmtId="38" fontId="18" fillId="0" borderId="0" xfId="17" applyFont="1" applyFill="1" applyBorder="1" applyAlignment="1">
      <alignment/>
    </xf>
    <xf numFmtId="0" fontId="13" fillId="0" borderId="0" xfId="28" applyFont="1" applyFill="1" applyBorder="1" applyAlignment="1">
      <alignment horizontal="center" vertical="center"/>
      <protection/>
    </xf>
    <xf numFmtId="0" fontId="13" fillId="0" borderId="0" xfId="28" applyFont="1" applyFill="1" applyBorder="1" applyAlignment="1">
      <alignment horizontal="center" vertical="center" wrapText="1"/>
      <protection/>
    </xf>
    <xf numFmtId="0" fontId="13" fillId="0" borderId="0" xfId="26" applyFont="1" applyFill="1">
      <alignment/>
      <protection/>
    </xf>
    <xf numFmtId="184" fontId="13" fillId="0" borderId="0" xfId="17" applyNumberFormat="1" applyFont="1" applyFill="1" applyAlignment="1">
      <alignment/>
    </xf>
    <xf numFmtId="0" fontId="13" fillId="0" borderId="0" xfId="23" applyFont="1" applyFill="1">
      <alignment/>
      <protection/>
    </xf>
    <xf numFmtId="0" fontId="13" fillId="0" borderId="0" xfId="26" applyFont="1" applyFill="1" applyAlignment="1">
      <alignment horizontal="right"/>
      <protection/>
    </xf>
    <xf numFmtId="0" fontId="13" fillId="0" borderId="0" xfId="28" applyFont="1" applyFill="1">
      <alignment/>
      <protection/>
    </xf>
    <xf numFmtId="0" fontId="13" fillId="0" borderId="0" xfId="28" applyFont="1" applyFill="1" applyAlignment="1">
      <alignment horizontal="right"/>
      <protection/>
    </xf>
    <xf numFmtId="38" fontId="18" fillId="0" borderId="0" xfId="17" applyFont="1" applyFill="1" applyBorder="1" applyAlignment="1">
      <alignment horizontal="left"/>
    </xf>
    <xf numFmtId="38" fontId="13" fillId="0" borderId="4" xfId="17" applyFont="1" applyFill="1" applyBorder="1" applyAlignment="1">
      <alignment/>
    </xf>
    <xf numFmtId="0" fontId="13" fillId="0" borderId="4" xfId="17" applyNumberFormat="1" applyFont="1" applyFill="1" applyBorder="1" applyAlignment="1">
      <alignment/>
    </xf>
    <xf numFmtId="176" fontId="13" fillId="0" borderId="0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>
      <alignment/>
    </xf>
    <xf numFmtId="38" fontId="13" fillId="0" borderId="4" xfId="17" applyFont="1" applyFill="1" applyBorder="1" applyAlignment="1">
      <alignment horizontal="left"/>
    </xf>
    <xf numFmtId="38" fontId="13" fillId="0" borderId="4" xfId="17" applyFont="1" applyFill="1" applyBorder="1" applyAlignment="1" quotePrefix="1">
      <alignment horizontal="right"/>
    </xf>
    <xf numFmtId="38" fontId="13" fillId="0" borderId="4" xfId="17" applyFont="1" applyFill="1" applyBorder="1" applyAlignment="1">
      <alignment horizontal="right"/>
    </xf>
    <xf numFmtId="38" fontId="13" fillId="0" borderId="1" xfId="17" applyFont="1" applyFill="1" applyBorder="1" applyAlignment="1">
      <alignment horizontal="right"/>
    </xf>
    <xf numFmtId="38" fontId="13" fillId="0" borderId="5" xfId="17" applyFont="1" applyFill="1" applyBorder="1" applyAlignment="1">
      <alignment/>
    </xf>
    <xf numFmtId="38" fontId="13" fillId="0" borderId="0" xfId="17" applyFont="1" applyFill="1" applyBorder="1" applyAlignment="1">
      <alignment horizontal="distributed"/>
    </xf>
    <xf numFmtId="38" fontId="18" fillId="0" borderId="0" xfId="17" applyFont="1" applyFill="1" applyBorder="1" applyAlignment="1">
      <alignment/>
    </xf>
    <xf numFmtId="38" fontId="13" fillId="0" borderId="0" xfId="17" applyFont="1" applyFill="1" applyBorder="1" applyAlignment="1">
      <alignment horizontal="center" vertical="center" wrapText="1"/>
    </xf>
    <xf numFmtId="38" fontId="13" fillId="0" borderId="4" xfId="17" applyFont="1" applyFill="1" applyBorder="1" applyAlignment="1">
      <alignment horizontal="center" vertical="center" wrapText="1"/>
    </xf>
    <xf numFmtId="38" fontId="13" fillId="0" borderId="0" xfId="17" applyFont="1" applyFill="1" applyBorder="1" applyAlignment="1">
      <alignment horizontal="right" vertical="center" wrapText="1"/>
    </xf>
    <xf numFmtId="38" fontId="13" fillId="0" borderId="4" xfId="17" applyFont="1" applyFill="1" applyBorder="1" applyAlignment="1">
      <alignment/>
    </xf>
    <xf numFmtId="176" fontId="13" fillId="0" borderId="0" xfId="17" applyNumberFormat="1" applyFont="1" applyFill="1" applyBorder="1" applyAlignment="1">
      <alignment horizontal="right"/>
    </xf>
    <xf numFmtId="177" fontId="13" fillId="0" borderId="0" xfId="17" applyNumberFormat="1" applyFont="1" applyFill="1" applyBorder="1" applyAlignment="1">
      <alignment horizontal="right" vertical="center" wrapText="1"/>
    </xf>
    <xf numFmtId="38" fontId="13" fillId="0" borderId="1" xfId="17" applyFont="1" applyFill="1" applyBorder="1" applyAlignment="1">
      <alignment horizontal="center" vertical="center" wrapText="1"/>
    </xf>
    <xf numFmtId="38" fontId="13" fillId="0" borderId="5" xfId="17" applyFont="1" applyFill="1" applyBorder="1" applyAlignment="1">
      <alignment horizontal="center" vertical="center" wrapText="1"/>
    </xf>
    <xf numFmtId="38" fontId="13" fillId="0" borderId="1" xfId="17" applyFont="1" applyFill="1" applyBorder="1" applyAlignment="1">
      <alignment horizontal="right" vertical="center" wrapText="1"/>
    </xf>
    <xf numFmtId="0" fontId="13" fillId="0" borderId="0" xfId="23" applyFont="1" applyFill="1" applyBorder="1" applyAlignment="1">
      <alignment horizontal="right"/>
      <protection/>
    </xf>
    <xf numFmtId="38" fontId="13" fillId="0" borderId="3" xfId="17" applyFont="1" applyFill="1" applyBorder="1" applyAlignment="1">
      <alignment horizontal="right"/>
    </xf>
    <xf numFmtId="38" fontId="13" fillId="0" borderId="6" xfId="17" applyFont="1" applyFill="1" applyBorder="1" applyAlignment="1">
      <alignment horizontal="right"/>
    </xf>
    <xf numFmtId="0" fontId="13" fillId="0" borderId="0" xfId="17" applyNumberFormat="1" applyFont="1" applyFill="1" applyBorder="1" applyAlignment="1">
      <alignment horizontal="right"/>
    </xf>
    <xf numFmtId="185" fontId="13" fillId="0" borderId="0" xfId="17" applyNumberFormat="1" applyFont="1" applyFill="1" applyBorder="1" applyAlignment="1">
      <alignment horizontal="right"/>
    </xf>
    <xf numFmtId="177" fontId="13" fillId="0" borderId="0" xfId="17" applyNumberFormat="1" applyFont="1" applyFill="1" applyBorder="1" applyAlignment="1">
      <alignment horizontal="right"/>
    </xf>
    <xf numFmtId="38" fontId="13" fillId="0" borderId="6" xfId="17" applyFont="1" applyFill="1" applyBorder="1" applyAlignment="1">
      <alignment/>
    </xf>
    <xf numFmtId="185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horizontal="left"/>
    </xf>
    <xf numFmtId="38" fontId="18" fillId="0" borderId="1" xfId="17" applyFont="1" applyFill="1" applyBorder="1" applyAlignment="1">
      <alignment/>
    </xf>
    <xf numFmtId="38" fontId="13" fillId="0" borderId="7" xfId="17" applyFont="1" applyFill="1" applyBorder="1" applyAlignment="1">
      <alignment/>
    </xf>
    <xf numFmtId="177" fontId="13" fillId="0" borderId="1" xfId="17" applyNumberFormat="1" applyFont="1" applyFill="1" applyBorder="1" applyAlignment="1">
      <alignment horizontal="right"/>
    </xf>
    <xf numFmtId="38" fontId="20" fillId="0" borderId="0" xfId="17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vertical="center"/>
    </xf>
    <xf numFmtId="176" fontId="13" fillId="0" borderId="0" xfId="17" applyNumberFormat="1" applyFont="1" applyFill="1" applyBorder="1" applyAlignment="1">
      <alignment/>
    </xf>
    <xf numFmtId="0" fontId="11" fillId="0" borderId="0" xfId="25" applyNumberFormat="1" applyFont="1" applyBorder="1">
      <alignment/>
      <protection/>
    </xf>
    <xf numFmtId="0" fontId="11" fillId="0" borderId="1" xfId="25" applyNumberFormat="1" applyFont="1" applyBorder="1">
      <alignment/>
      <protection/>
    </xf>
    <xf numFmtId="38" fontId="13" fillId="0" borderId="8" xfId="17" applyFont="1" applyFill="1" applyBorder="1" applyAlignment="1">
      <alignment/>
    </xf>
    <xf numFmtId="38" fontId="13" fillId="0" borderId="9" xfId="17" applyFont="1" applyFill="1" applyBorder="1" applyAlignment="1">
      <alignment/>
    </xf>
    <xf numFmtId="38" fontId="13" fillId="0" borderId="10" xfId="17" applyFont="1" applyFill="1" applyBorder="1" applyAlignment="1">
      <alignment/>
    </xf>
    <xf numFmtId="177" fontId="13" fillId="0" borderId="8" xfId="17" applyNumberFormat="1" applyFont="1" applyFill="1" applyBorder="1" applyAlignment="1">
      <alignment/>
    </xf>
    <xf numFmtId="38" fontId="13" fillId="0" borderId="0" xfId="17" applyFont="1" applyFill="1" applyBorder="1" applyAlignment="1" quotePrefix="1">
      <alignment horizontal="right"/>
    </xf>
    <xf numFmtId="0" fontId="16" fillId="0" borderId="0" xfId="0" applyFont="1" applyFill="1" applyBorder="1" applyAlignment="1">
      <alignment horizontal="centerContinuous"/>
    </xf>
    <xf numFmtId="0" fontId="13" fillId="0" borderId="4" xfId="0" applyFont="1" applyFill="1" applyBorder="1" applyAlignment="1">
      <alignment horizontal="centerContinuous"/>
    </xf>
    <xf numFmtId="38" fontId="13" fillId="0" borderId="0" xfId="17" applyFont="1" applyFill="1" applyBorder="1" applyAlignment="1" quotePrefix="1">
      <alignment/>
    </xf>
    <xf numFmtId="0" fontId="16" fillId="0" borderId="1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8" fontId="13" fillId="0" borderId="1" xfId="17" applyFont="1" applyFill="1" applyBorder="1" applyAlignment="1" quotePrefix="1">
      <alignment/>
    </xf>
    <xf numFmtId="0" fontId="13" fillId="0" borderId="2" xfId="22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5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3" fillId="0" borderId="0" xfId="22" applyFont="1" applyFill="1">
      <alignment/>
      <protection/>
    </xf>
    <xf numFmtId="0" fontId="0" fillId="0" borderId="0" xfId="0" applyFill="1" applyAlignment="1">
      <alignment/>
    </xf>
    <xf numFmtId="0" fontId="13" fillId="0" borderId="4" xfId="0" applyFont="1" applyFill="1" applyBorder="1" applyAlignment="1">
      <alignment horizontal="left"/>
    </xf>
    <xf numFmtId="56" fontId="13" fillId="0" borderId="4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  <protection/>
    </xf>
    <xf numFmtId="178" fontId="13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8" fillId="0" borderId="1" xfId="23" applyFont="1" applyFill="1" applyBorder="1">
      <alignment/>
      <protection/>
    </xf>
    <xf numFmtId="0" fontId="13" fillId="0" borderId="1" xfId="23" applyFont="1" applyFill="1" applyBorder="1">
      <alignment/>
      <protection/>
    </xf>
    <xf numFmtId="0" fontId="13" fillId="0" borderId="0" xfId="23" applyFont="1" applyFill="1" applyAlignment="1" quotePrefix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0" fontId="13" fillId="0" borderId="4" xfId="22" applyFont="1" applyFill="1" applyBorder="1" applyAlignment="1">
      <alignment horizontal="right" vertical="center"/>
      <protection/>
    </xf>
    <xf numFmtId="0" fontId="13" fillId="0" borderId="4" xfId="22" applyFont="1" applyFill="1" applyBorder="1" applyAlignment="1">
      <alignment horizontal="left"/>
      <protection/>
    </xf>
    <xf numFmtId="181" fontId="13" fillId="0" borderId="0" xfId="22" applyNumberFormat="1" applyFont="1" applyFill="1">
      <alignment/>
      <protection/>
    </xf>
    <xf numFmtId="0" fontId="13" fillId="0" borderId="1" xfId="22" applyFont="1" applyFill="1" applyBorder="1">
      <alignment/>
      <protection/>
    </xf>
    <xf numFmtId="0" fontId="13" fillId="0" borderId="5" xfId="22" applyFont="1" applyFill="1" applyBorder="1" applyAlignment="1">
      <alignment horizontal="left"/>
      <protection/>
    </xf>
    <xf numFmtId="181" fontId="13" fillId="0" borderId="1" xfId="22" applyNumberFormat="1" applyFont="1" applyFill="1" applyBorder="1">
      <alignment/>
      <protection/>
    </xf>
    <xf numFmtId="0" fontId="13" fillId="0" borderId="2" xfId="22" applyFont="1" applyFill="1" applyBorder="1">
      <alignment/>
      <protection/>
    </xf>
    <xf numFmtId="0" fontId="13" fillId="0" borderId="2" xfId="22" applyFont="1" applyFill="1" applyBorder="1" applyAlignment="1">
      <alignment horizontal="right"/>
      <protection/>
    </xf>
    <xf numFmtId="181" fontId="13" fillId="0" borderId="2" xfId="22" applyNumberFormat="1" applyFont="1" applyFill="1" applyBorder="1">
      <alignment/>
      <protection/>
    </xf>
    <xf numFmtId="0" fontId="18" fillId="0" borderId="0" xfId="22" applyFont="1" applyFill="1" applyBorder="1">
      <alignment/>
      <protection/>
    </xf>
    <xf numFmtId="177" fontId="13" fillId="0" borderId="0" xfId="17" applyNumberFormat="1" applyFont="1" applyFill="1" applyAlignment="1">
      <alignment/>
    </xf>
    <xf numFmtId="177" fontId="13" fillId="0" borderId="1" xfId="17" applyNumberFormat="1" applyFont="1" applyFill="1" applyBorder="1" applyAlignment="1">
      <alignment/>
    </xf>
    <xf numFmtId="182" fontId="13" fillId="0" borderId="2" xfId="22" applyNumberFormat="1" applyFont="1" applyFill="1" applyBorder="1" applyAlignment="1">
      <alignment horizontal="right"/>
      <protection/>
    </xf>
    <xf numFmtId="0" fontId="13" fillId="0" borderId="0" xfId="27" applyFont="1" applyFill="1">
      <alignment/>
      <protection/>
    </xf>
    <xf numFmtId="0" fontId="13" fillId="0" borderId="4" xfId="23" applyFont="1" applyFill="1" applyBorder="1">
      <alignment/>
      <protection/>
    </xf>
    <xf numFmtId="0" fontId="13" fillId="0" borderId="4" xfId="28" applyFont="1" applyFill="1" applyBorder="1" applyAlignment="1">
      <alignment horizontal="left"/>
      <protection/>
    </xf>
    <xf numFmtId="38" fontId="13" fillId="0" borderId="0" xfId="17" applyFont="1" applyFill="1" applyAlignment="1">
      <alignment horizontal="right"/>
    </xf>
    <xf numFmtId="0" fontId="13" fillId="0" borderId="0" xfId="23" applyFont="1" applyFill="1" applyBorder="1" applyAlignment="1" quotePrefix="1">
      <alignment horizontal="right"/>
      <protection/>
    </xf>
    <xf numFmtId="0" fontId="13" fillId="0" borderId="4" xfId="23" applyFont="1" applyFill="1" applyBorder="1" applyAlignment="1" quotePrefix="1">
      <alignment horizontal="left"/>
      <protection/>
    </xf>
    <xf numFmtId="17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4" xfId="0" applyFont="1" applyFill="1" applyBorder="1" applyAlignment="1" quotePrefix="1">
      <alignment horizontal="center"/>
    </xf>
    <xf numFmtId="38" fontId="13" fillId="0" borderId="0" xfId="0" applyNumberFormat="1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13" fillId="0" borderId="5" xfId="0" applyFont="1" applyFill="1" applyBorder="1" applyAlignment="1">
      <alignment/>
    </xf>
    <xf numFmtId="38" fontId="13" fillId="0" borderId="11" xfId="17" applyFont="1" applyFill="1" applyBorder="1" applyAlignment="1">
      <alignment/>
    </xf>
    <xf numFmtId="38" fontId="13" fillId="0" borderId="2" xfId="17" applyFont="1" applyFill="1" applyBorder="1" applyAlignment="1">
      <alignment horizontal="right" vertical="top"/>
    </xf>
    <xf numFmtId="38" fontId="13" fillId="0" borderId="0" xfId="17" applyFont="1" applyFill="1" applyAlignment="1" quotePrefix="1">
      <alignment horizontal="right"/>
    </xf>
    <xf numFmtId="38" fontId="13" fillId="0" borderId="4" xfId="17" applyFont="1" applyFill="1" applyBorder="1" applyAlignment="1" quotePrefix="1">
      <alignment horizontal="left"/>
    </xf>
    <xf numFmtId="38" fontId="13" fillId="0" borderId="7" xfId="17" applyFont="1" applyFill="1" applyBorder="1" applyAlignment="1">
      <alignment/>
    </xf>
    <xf numFmtId="38" fontId="0" fillId="0" borderId="0" xfId="0" applyNumberFormat="1" applyFill="1" applyAlignment="1">
      <alignment/>
    </xf>
    <xf numFmtId="0" fontId="12" fillId="0" borderId="0" xfId="23" applyFont="1" applyFill="1" applyBorder="1" applyAlignment="1">
      <alignment horizontal="left"/>
      <protection/>
    </xf>
    <xf numFmtId="0" fontId="12" fillId="0" borderId="0" xfId="23" applyFont="1" applyFill="1" applyAlignment="1">
      <alignment horizontal="left"/>
      <protection/>
    </xf>
    <xf numFmtId="3" fontId="13" fillId="0" borderId="6" xfId="27" applyNumberFormat="1" applyFont="1" applyFill="1" applyBorder="1" applyAlignment="1">
      <alignment horizontal="right"/>
      <protection/>
    </xf>
    <xf numFmtId="38" fontId="13" fillId="0" borderId="6" xfId="17" applyFont="1" applyFill="1" applyBorder="1" applyAlignment="1">
      <alignment/>
    </xf>
    <xf numFmtId="0" fontId="13" fillId="0" borderId="6" xfId="17" applyNumberFormat="1" applyFont="1" applyFill="1" applyBorder="1" applyAlignment="1">
      <alignment horizontal="right"/>
    </xf>
    <xf numFmtId="0" fontId="13" fillId="0" borderId="3" xfId="27" applyFont="1" applyFill="1" applyBorder="1" applyAlignment="1">
      <alignment horizontal="right" vertical="center"/>
      <protection/>
    </xf>
    <xf numFmtId="0" fontId="13" fillId="0" borderId="2" xfId="27" applyFont="1" applyFill="1" applyBorder="1" applyAlignment="1">
      <alignment horizontal="right" vertical="center"/>
      <protection/>
    </xf>
    <xf numFmtId="56" fontId="12" fillId="0" borderId="0" xfId="27" applyNumberFormat="1" applyFont="1" applyFill="1">
      <alignment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2" xfId="22" applyFont="1" applyFill="1" applyBorder="1" applyAlignment="1">
      <alignment horizontal="left" vertical="center"/>
      <protection/>
    </xf>
    <xf numFmtId="56" fontId="12" fillId="0" borderId="0" xfId="22" applyNumberFormat="1" applyFont="1" applyFill="1" applyAlignment="1">
      <alignment horizontal="left"/>
      <protection/>
    </xf>
    <xf numFmtId="38" fontId="12" fillId="0" borderId="0" xfId="17" applyFont="1" applyFill="1" applyBorder="1" applyAlignment="1">
      <alignment/>
    </xf>
    <xf numFmtId="38" fontId="12" fillId="0" borderId="0" xfId="17" applyFont="1" applyFill="1" applyBorder="1" applyAlignment="1">
      <alignment horizontal="left"/>
    </xf>
    <xf numFmtId="49" fontId="13" fillId="0" borderId="0" xfId="17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22" applyFont="1" applyFill="1" applyBorder="1" applyAlignment="1">
      <alignment horizontal="center" vertical="center"/>
      <protection/>
    </xf>
    <xf numFmtId="0" fontId="13" fillId="0" borderId="13" xfId="22" applyFont="1" applyFill="1" applyBorder="1" applyAlignment="1">
      <alignment horizontal="center" vertical="center"/>
      <protection/>
    </xf>
    <xf numFmtId="0" fontId="13" fillId="0" borderId="15" xfId="22" applyFont="1" applyFill="1" applyBorder="1" applyAlignment="1">
      <alignment horizontal="center" vertical="center"/>
      <protection/>
    </xf>
    <xf numFmtId="0" fontId="13" fillId="0" borderId="12" xfId="22" applyFont="1" applyFill="1" applyBorder="1" applyAlignment="1">
      <alignment horizontal="center" vertical="center" wrapText="1"/>
      <protection/>
    </xf>
    <xf numFmtId="38" fontId="12" fillId="0" borderId="0" xfId="17" applyFont="1" applyFill="1" applyAlignment="1">
      <alignment/>
    </xf>
    <xf numFmtId="38" fontId="13" fillId="0" borderId="13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/>
    </xf>
    <xf numFmtId="38" fontId="13" fillId="0" borderId="13" xfId="17" applyFont="1" applyFill="1" applyBorder="1" applyAlignment="1">
      <alignment horizontal="left" vertical="center"/>
    </xf>
    <xf numFmtId="38" fontId="13" fillId="0" borderId="12" xfId="17" applyFont="1" applyFill="1" applyBorder="1" applyAlignment="1">
      <alignment horizontal="center" vertical="center"/>
    </xf>
    <xf numFmtId="38" fontId="13" fillId="0" borderId="3" xfId="17" applyFont="1" applyFill="1" applyBorder="1" applyAlignment="1">
      <alignment horizontal="center" vertical="center"/>
    </xf>
    <xf numFmtId="38" fontId="13" fillId="0" borderId="3" xfId="17" applyFont="1" applyFill="1" applyBorder="1" applyAlignment="1" quotePrefix="1">
      <alignment horizontal="center" vertical="center"/>
    </xf>
    <xf numFmtId="0" fontId="13" fillId="0" borderId="0" xfId="23" applyFont="1" applyFill="1" applyBorder="1" applyAlignment="1">
      <alignment horizontal="left"/>
      <protection/>
    </xf>
    <xf numFmtId="0" fontId="13" fillId="0" borderId="0" xfId="28" applyFont="1" applyFill="1" applyAlignment="1">
      <alignment/>
      <protection/>
    </xf>
    <xf numFmtId="0" fontId="13" fillId="0" borderId="0" xfId="23" applyFont="1" applyFill="1" applyAlignment="1">
      <alignment/>
      <protection/>
    </xf>
    <xf numFmtId="0" fontId="13" fillId="0" borderId="13" xfId="23" applyFont="1" applyFill="1" applyBorder="1" applyAlignment="1">
      <alignment horizontal="center" vertical="center"/>
      <protection/>
    </xf>
    <xf numFmtId="0" fontId="13" fillId="0" borderId="13" xfId="23" applyFont="1" applyFill="1" applyBorder="1" applyAlignment="1">
      <alignment horizontal="center" vertical="center" wrapText="1"/>
      <protection/>
    </xf>
    <xf numFmtId="0" fontId="13" fillId="0" borderId="15" xfId="23" applyFont="1" applyFill="1" applyBorder="1" applyAlignment="1">
      <alignment horizontal="center" vertical="center"/>
      <protection/>
    </xf>
    <xf numFmtId="0" fontId="13" fillId="0" borderId="15" xfId="23" applyFont="1" applyFill="1" applyBorder="1" applyAlignment="1">
      <alignment horizontal="center" vertical="center" wrapText="1"/>
      <protection/>
    </xf>
    <xf numFmtId="0" fontId="13" fillId="0" borderId="4" xfId="23" applyFont="1" applyFill="1" applyBorder="1" applyAlignment="1">
      <alignment horizontal="left"/>
      <protection/>
    </xf>
    <xf numFmtId="0" fontId="13" fillId="0" borderId="1" xfId="23" applyFont="1" applyFill="1" applyBorder="1" applyAlignment="1">
      <alignment/>
      <protection/>
    </xf>
    <xf numFmtId="0" fontId="13" fillId="0" borderId="5" xfId="23" applyFont="1" applyFill="1" applyBorder="1" applyAlignment="1">
      <alignment horizontal="left"/>
      <protection/>
    </xf>
    <xf numFmtId="0" fontId="13" fillId="0" borderId="0" xfId="23" applyFont="1" applyFill="1" applyAlignment="1">
      <alignment horizontal="left"/>
      <protection/>
    </xf>
    <xf numFmtId="0" fontId="13" fillId="0" borderId="1" xfId="23" applyFont="1" applyFill="1" applyBorder="1" applyAlignment="1">
      <alignment horizontal="right"/>
      <protection/>
    </xf>
    <xf numFmtId="0" fontId="13" fillId="0" borderId="0" xfId="23" applyFont="1" applyFill="1" applyAlignment="1">
      <alignment horizontal="right"/>
      <protection/>
    </xf>
    <xf numFmtId="0" fontId="13" fillId="0" borderId="0" xfId="28" applyFont="1" applyFill="1" applyAlignment="1">
      <alignment horizontal="left"/>
      <protection/>
    </xf>
    <xf numFmtId="0" fontId="13" fillId="0" borderId="12" xfId="23" applyFont="1" applyFill="1" applyBorder="1" applyAlignment="1">
      <alignment horizontal="center" vertical="center" wrapText="1"/>
      <protection/>
    </xf>
    <xf numFmtId="0" fontId="13" fillId="0" borderId="4" xfId="26" applyFont="1" applyFill="1" applyBorder="1" applyAlignment="1">
      <alignment horizontal="left"/>
      <protection/>
    </xf>
    <xf numFmtId="0" fontId="13" fillId="0" borderId="1" xfId="28" applyFont="1" applyFill="1" applyBorder="1">
      <alignment/>
      <protection/>
    </xf>
    <xf numFmtId="0" fontId="13" fillId="0" borderId="5" xfId="28" applyFont="1" applyFill="1" applyBorder="1" applyAlignment="1">
      <alignment horizontal="left"/>
      <protection/>
    </xf>
    <xf numFmtId="0" fontId="13" fillId="0" borderId="0" xfId="28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183" fontId="13" fillId="0" borderId="0" xfId="0" applyNumberFormat="1" applyFont="1" applyFill="1" applyBorder="1" applyAlignment="1">
      <alignment horizontal="right"/>
    </xf>
    <xf numFmtId="0" fontId="12" fillId="0" borderId="0" xfId="23" applyFont="1" applyFill="1" applyBorder="1" applyAlignment="1">
      <alignment/>
      <protection/>
    </xf>
    <xf numFmtId="0" fontId="13" fillId="0" borderId="15" xfId="28" applyFont="1" applyFill="1" applyBorder="1" applyAlignment="1">
      <alignment horizontal="center" vertical="center"/>
      <protection/>
    </xf>
    <xf numFmtId="0" fontId="13" fillId="0" borderId="11" xfId="23" applyFont="1" applyFill="1" applyBorder="1" applyAlignment="1">
      <alignment/>
      <protection/>
    </xf>
    <xf numFmtId="0" fontId="13" fillId="0" borderId="4" xfId="23" applyFont="1" applyFill="1" applyBorder="1" applyAlignment="1">
      <alignment/>
      <protection/>
    </xf>
    <xf numFmtId="0" fontId="13" fillId="0" borderId="5" xfId="23" applyFont="1" applyFill="1" applyBorder="1" applyAlignment="1">
      <alignment/>
      <protection/>
    </xf>
    <xf numFmtId="0" fontId="13" fillId="0" borderId="0" xfId="28" applyFont="1" applyFill="1" applyBorder="1" applyAlignment="1">
      <alignment horizontal="right"/>
      <protection/>
    </xf>
    <xf numFmtId="56" fontId="12" fillId="0" borderId="0" xfId="23" applyNumberFormat="1" applyFont="1" applyFill="1" applyBorder="1">
      <alignment/>
      <protection/>
    </xf>
    <xf numFmtId="0" fontId="13" fillId="0" borderId="0" xfId="0" applyFont="1" applyFill="1" applyAlignment="1">
      <alignment horizontal="right"/>
    </xf>
    <xf numFmtId="0" fontId="18" fillId="0" borderId="1" xfId="23" applyFont="1" applyFill="1" applyBorder="1" applyAlignment="1">
      <alignment horizontal="left"/>
      <protection/>
    </xf>
    <xf numFmtId="0" fontId="13" fillId="0" borderId="15" xfId="26" applyFont="1" applyFill="1" applyBorder="1" applyAlignment="1">
      <alignment horizontal="center" vertical="center"/>
      <protection/>
    </xf>
    <xf numFmtId="0" fontId="13" fillId="0" borderId="13" xfId="26" applyFont="1" applyFill="1" applyBorder="1" applyAlignment="1">
      <alignment horizontal="center" vertical="center"/>
      <protection/>
    </xf>
    <xf numFmtId="0" fontId="13" fillId="0" borderId="5" xfId="23" applyFont="1" applyFill="1" applyBorder="1">
      <alignment/>
      <protection/>
    </xf>
    <xf numFmtId="0" fontId="13" fillId="0" borderId="2" xfId="23" applyFont="1" applyFill="1" applyBorder="1" applyAlignment="1">
      <alignment horizontal="right"/>
      <protection/>
    </xf>
    <xf numFmtId="0" fontId="13" fillId="0" borderId="2" xfId="23" applyFont="1" applyFill="1" applyBorder="1">
      <alignment/>
      <protection/>
    </xf>
    <xf numFmtId="0" fontId="13" fillId="0" borderId="1" xfId="23" applyFont="1" applyFill="1" applyBorder="1" applyAlignment="1" quotePrefix="1">
      <alignment horizontal="right"/>
      <protection/>
    </xf>
    <xf numFmtId="0" fontId="13" fillId="0" borderId="0" xfId="26" applyFont="1" applyFill="1" applyBorder="1">
      <alignment/>
      <protection/>
    </xf>
    <xf numFmtId="0" fontId="13" fillId="0" borderId="16" xfId="26" applyFont="1" applyFill="1" applyBorder="1" applyAlignment="1">
      <alignment horizontal="center" vertical="center"/>
      <protection/>
    </xf>
    <xf numFmtId="0" fontId="13" fillId="0" borderId="1" xfId="26" applyFont="1" applyFill="1" applyBorder="1" applyAlignment="1">
      <alignment horizontal="center" vertical="center"/>
      <protection/>
    </xf>
    <xf numFmtId="0" fontId="13" fillId="0" borderId="0" xfId="26" applyFont="1" applyFill="1" applyBorder="1" applyAlignment="1">
      <alignment horizontal="right"/>
      <protection/>
    </xf>
    <xf numFmtId="0" fontId="13" fillId="0" borderId="0" xfId="23" applyFont="1" applyFill="1" applyAlignment="1" quotePrefix="1">
      <alignment horizontal="right"/>
      <protection/>
    </xf>
    <xf numFmtId="56" fontId="12" fillId="0" borderId="0" xfId="26" applyNumberFormat="1" applyFont="1" applyFill="1">
      <alignment/>
      <protection/>
    </xf>
    <xf numFmtId="56" fontId="18" fillId="0" borderId="0" xfId="26" applyNumberFormat="1" applyFont="1" applyFill="1">
      <alignment/>
      <protection/>
    </xf>
    <xf numFmtId="0" fontId="13" fillId="0" borderId="16" xfId="26" applyFont="1" applyFill="1" applyBorder="1" applyAlignment="1">
      <alignment horizontal="center" vertical="center" wrapText="1"/>
      <protection/>
    </xf>
    <xf numFmtId="0" fontId="13" fillId="0" borderId="7" xfId="26" applyFont="1" applyFill="1" applyBorder="1" applyAlignment="1">
      <alignment horizontal="center" vertical="center"/>
      <protection/>
    </xf>
    <xf numFmtId="0" fontId="18" fillId="0" borderId="0" xfId="28" applyFont="1" applyFill="1">
      <alignment/>
      <protection/>
    </xf>
    <xf numFmtId="0" fontId="13" fillId="0" borderId="7" xfId="28" applyFont="1" applyFill="1" applyBorder="1">
      <alignment/>
      <protection/>
    </xf>
    <xf numFmtId="38" fontId="13" fillId="0" borderId="15" xfId="17" applyFont="1" applyFill="1" applyBorder="1" applyAlignment="1">
      <alignment horizontal="center" vertical="center"/>
    </xf>
    <xf numFmtId="38" fontId="13" fillId="0" borderId="13" xfId="17" applyFont="1" applyFill="1" applyBorder="1" applyAlignment="1">
      <alignment horizontal="center" vertical="center" wrapText="1"/>
    </xf>
    <xf numFmtId="38" fontId="13" fillId="0" borderId="15" xfId="17" applyFont="1" applyFill="1" applyBorder="1" applyAlignment="1">
      <alignment horizontal="center" vertical="center" wrapText="1"/>
    </xf>
    <xf numFmtId="38" fontId="13" fillId="0" borderId="0" xfId="17" applyFont="1" applyFill="1" applyBorder="1" applyAlignment="1" quotePrefix="1">
      <alignment horizontal="left"/>
    </xf>
    <xf numFmtId="38" fontId="13" fillId="0" borderId="1" xfId="17" applyFont="1" applyFill="1" applyBorder="1" applyAlignment="1" quotePrefix="1">
      <alignment horizontal="right"/>
    </xf>
    <xf numFmtId="38" fontId="13" fillId="0" borderId="5" xfId="17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38" fontId="13" fillId="0" borderId="0" xfId="17" applyFont="1" applyFill="1" applyBorder="1" applyAlignment="1">
      <alignment horizontal="centerContinuous"/>
    </xf>
    <xf numFmtId="38" fontId="18" fillId="0" borderId="0" xfId="17" applyFont="1" applyFill="1" applyBorder="1" applyAlignment="1" quotePrefix="1">
      <alignment horizontal="left"/>
    </xf>
    <xf numFmtId="38" fontId="21" fillId="0" borderId="0" xfId="17" applyFont="1" applyFill="1" applyBorder="1" applyAlignment="1">
      <alignment horizontal="left"/>
    </xf>
    <xf numFmtId="38" fontId="13" fillId="0" borderId="1" xfId="17" applyFont="1" applyFill="1" applyBorder="1" applyAlignment="1">
      <alignment horizontal="left"/>
    </xf>
    <xf numFmtId="38" fontId="13" fillId="0" borderId="12" xfId="17" applyFont="1" applyFill="1" applyBorder="1" applyAlignment="1">
      <alignment horizontal="center" vertical="center" wrapText="1"/>
    </xf>
    <xf numFmtId="38" fontId="13" fillId="0" borderId="4" xfId="17" applyFont="1" applyFill="1" applyBorder="1" applyAlignment="1" quotePrefix="1">
      <alignment horizontal="centerContinuous"/>
    </xf>
    <xf numFmtId="38" fontId="13" fillId="0" borderId="0" xfId="17" applyFont="1" applyFill="1" applyBorder="1" applyAlignment="1" quotePrefix="1">
      <alignment horizontal="centerContinuous"/>
    </xf>
    <xf numFmtId="38" fontId="13" fillId="0" borderId="8" xfId="17" applyFont="1" applyFill="1" applyBorder="1" applyAlignment="1" quotePrefix="1">
      <alignment/>
    </xf>
    <xf numFmtId="38" fontId="13" fillId="0" borderId="8" xfId="17" applyFont="1" applyFill="1" applyBorder="1" applyAlignment="1" quotePrefix="1">
      <alignment horizontal="left"/>
    </xf>
    <xf numFmtId="38" fontId="13" fillId="0" borderId="17" xfId="17" applyFont="1" applyFill="1" applyBorder="1" applyAlignment="1">
      <alignment/>
    </xf>
    <xf numFmtId="38" fontId="13" fillId="0" borderId="8" xfId="17" applyFont="1" applyFill="1" applyBorder="1" applyAlignment="1">
      <alignment horizontal="left"/>
    </xf>
    <xf numFmtId="38" fontId="13" fillId="0" borderId="8" xfId="17" applyFont="1" applyFill="1" applyBorder="1" applyAlignment="1">
      <alignment horizontal="centerContinuous"/>
    </xf>
    <xf numFmtId="38" fontId="13" fillId="0" borderId="17" xfId="17" applyFont="1" applyFill="1" applyBorder="1" applyAlignment="1">
      <alignment horizontal="centerContinuous"/>
    </xf>
    <xf numFmtId="38" fontId="13" fillId="0" borderId="1" xfId="17" applyFont="1" applyFill="1" applyBorder="1" applyAlignment="1" quotePrefix="1">
      <alignment horizontal="left"/>
    </xf>
    <xf numFmtId="177" fontId="13" fillId="0" borderId="0" xfId="17" applyNumberFormat="1" applyFont="1" applyFill="1" applyBorder="1" applyAlignment="1" quotePrefix="1">
      <alignment horizontal="left"/>
    </xf>
    <xf numFmtId="38" fontId="13" fillId="0" borderId="17" xfId="17" applyFont="1" applyFill="1" applyBorder="1" applyAlignment="1">
      <alignment horizontal="left" wrapText="1"/>
    </xf>
    <xf numFmtId="38" fontId="13" fillId="0" borderId="4" xfId="17" applyFont="1" applyFill="1" applyBorder="1" applyAlignment="1">
      <alignment horizontal="left" wrapText="1"/>
    </xf>
    <xf numFmtId="38" fontId="13" fillId="0" borderId="10" xfId="17" applyFont="1" applyFill="1" applyBorder="1" applyAlignment="1">
      <alignment horizontal="left"/>
    </xf>
    <xf numFmtId="38" fontId="13" fillId="0" borderId="18" xfId="17" applyFont="1" applyFill="1" applyBorder="1" applyAlignment="1">
      <alignment horizontal="left" wrapText="1"/>
    </xf>
    <xf numFmtId="177" fontId="13" fillId="0" borderId="10" xfId="17" applyNumberFormat="1" applyFont="1" applyFill="1" applyBorder="1" applyAlignment="1">
      <alignment horizontal="right"/>
    </xf>
    <xf numFmtId="38" fontId="16" fillId="0" borderId="9" xfId="17" applyFont="1" applyFill="1" applyBorder="1" applyAlignment="1">
      <alignment horizontal="left"/>
    </xf>
    <xf numFmtId="38" fontId="13" fillId="0" borderId="9" xfId="17" applyFont="1" applyFill="1" applyBorder="1" applyAlignment="1">
      <alignment horizontal="left"/>
    </xf>
    <xf numFmtId="38" fontId="13" fillId="0" borderId="19" xfId="17" applyFont="1" applyFill="1" applyBorder="1" applyAlignment="1">
      <alignment horizontal="left" wrapText="1"/>
    </xf>
    <xf numFmtId="177" fontId="13" fillId="0" borderId="9" xfId="17" applyNumberFormat="1" applyFont="1" applyFill="1" applyBorder="1" applyAlignment="1">
      <alignment horizontal="right"/>
    </xf>
    <xf numFmtId="38" fontId="13" fillId="0" borderId="5" xfId="17" applyFont="1" applyFill="1" applyBorder="1" applyAlignment="1" quotePrefix="1">
      <alignment horizontal="left"/>
    </xf>
    <xf numFmtId="38" fontId="13" fillId="0" borderId="0" xfId="17" applyNumberFormat="1" applyFont="1" applyFill="1" applyBorder="1" applyAlignment="1">
      <alignment/>
    </xf>
    <xf numFmtId="38" fontId="13" fillId="0" borderId="8" xfId="17" applyFont="1" applyFill="1" applyBorder="1" applyAlignment="1">
      <alignment/>
    </xf>
    <xf numFmtId="38" fontId="16" fillId="0" borderId="0" xfId="17" applyFont="1" applyFill="1" applyBorder="1" applyAlignment="1" quotePrefix="1">
      <alignment horizontal="left"/>
    </xf>
    <xf numFmtId="0" fontId="13" fillId="0" borderId="0" xfId="23" applyFont="1" applyBorder="1" applyAlignment="1">
      <alignment horizontal="right"/>
      <protection/>
    </xf>
    <xf numFmtId="0" fontId="13" fillId="0" borderId="0" xfId="23" applyFont="1" applyBorder="1" applyAlignment="1" quotePrefix="1">
      <alignment horizontal="right"/>
      <protection/>
    </xf>
    <xf numFmtId="0" fontId="13" fillId="0" borderId="4" xfId="23" applyFont="1" applyBorder="1" applyAlignment="1">
      <alignment horizontal="left"/>
      <protection/>
    </xf>
    <xf numFmtId="0" fontId="13" fillId="0" borderId="0" xfId="28" applyFont="1">
      <alignment/>
      <protection/>
    </xf>
    <xf numFmtId="38" fontId="13" fillId="0" borderId="0" xfId="17" applyFont="1" applyAlignment="1">
      <alignment/>
    </xf>
    <xf numFmtId="0" fontId="13" fillId="0" borderId="7" xfId="0" applyFont="1" applyFill="1" applyBorder="1" applyAlignment="1">
      <alignment/>
    </xf>
    <xf numFmtId="3" fontId="13" fillId="0" borderId="4" xfId="27" applyNumberFormat="1" applyFont="1" applyFill="1" applyBorder="1" applyAlignment="1">
      <alignment horizontal="right"/>
      <protection/>
    </xf>
    <xf numFmtId="187" fontId="13" fillId="0" borderId="0" xfId="17" applyNumberFormat="1" applyFont="1" applyFill="1" applyBorder="1" applyAlignment="1">
      <alignment horizontal="right" vertical="center" wrapText="1"/>
    </xf>
    <xf numFmtId="177" fontId="13" fillId="0" borderId="9" xfId="17" applyNumberFormat="1" applyFont="1" applyFill="1" applyBorder="1" applyAlignment="1">
      <alignment/>
    </xf>
    <xf numFmtId="177" fontId="13" fillId="0" borderId="10" xfId="17" applyNumberFormat="1" applyFont="1" applyFill="1" applyBorder="1" applyAlignment="1">
      <alignment/>
    </xf>
    <xf numFmtId="176" fontId="13" fillId="0" borderId="8" xfId="17" applyNumberFormat="1" applyFont="1" applyFill="1" applyBorder="1" applyAlignment="1">
      <alignment/>
    </xf>
    <xf numFmtId="0" fontId="13" fillId="0" borderId="2" xfId="0" applyFont="1" applyFill="1" applyBorder="1" applyAlignment="1">
      <alignment horizontal="left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23" applyFont="1" applyFill="1" applyBorder="1" applyAlignment="1">
      <alignment horizontal="center" vertical="center"/>
      <protection/>
    </xf>
    <xf numFmtId="0" fontId="13" fillId="0" borderId="14" xfId="23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0" fontId="13" fillId="0" borderId="2" xfId="22" applyFont="1" applyFill="1" applyBorder="1" applyAlignment="1">
      <alignment horizontal="center" vertical="center" wrapText="1"/>
      <protection/>
    </xf>
    <xf numFmtId="0" fontId="13" fillId="0" borderId="11" xfId="22" applyFont="1" applyFill="1" applyBorder="1" applyAlignment="1">
      <alignment horizontal="center" vertical="center" wrapText="1"/>
      <protection/>
    </xf>
    <xf numFmtId="0" fontId="13" fillId="0" borderId="0" xfId="22" applyFont="1" applyFill="1" applyBorder="1" applyAlignment="1">
      <alignment horizontal="center" vertical="center" wrapText="1"/>
      <protection/>
    </xf>
    <xf numFmtId="38" fontId="13" fillId="0" borderId="1" xfId="17" applyFont="1" applyFill="1" applyBorder="1" applyAlignment="1">
      <alignment horizontal="center" vertical="center"/>
    </xf>
    <xf numFmtId="38" fontId="13" fillId="0" borderId="5" xfId="17" applyFont="1" applyFill="1" applyBorder="1" applyAlignment="1">
      <alignment horizontal="center" vertical="center"/>
    </xf>
    <xf numFmtId="38" fontId="13" fillId="0" borderId="20" xfId="17" applyFont="1" applyFill="1" applyBorder="1" applyAlignment="1" quotePrefix="1">
      <alignment horizontal="center" vertical="center"/>
    </xf>
    <xf numFmtId="38" fontId="13" fillId="0" borderId="16" xfId="17" applyFont="1" applyFill="1" applyBorder="1" applyAlignment="1" quotePrefix="1">
      <alignment horizontal="center" vertical="center"/>
    </xf>
    <xf numFmtId="38" fontId="13" fillId="0" borderId="13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38" fontId="13" fillId="0" borderId="2" xfId="17" applyFont="1" applyFill="1" applyBorder="1" applyAlignment="1">
      <alignment horizontal="center" vertical="center"/>
    </xf>
    <xf numFmtId="38" fontId="13" fillId="0" borderId="11" xfId="17" applyFont="1" applyFill="1" applyBorder="1" applyAlignment="1">
      <alignment horizontal="center" vertical="center"/>
    </xf>
    <xf numFmtId="0" fontId="13" fillId="0" borderId="4" xfId="22" applyFont="1" applyFill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0" fontId="13" fillId="0" borderId="5" xfId="22" applyFont="1" applyFill="1" applyBorder="1" applyAlignment="1">
      <alignment horizontal="center" vertical="center" wrapText="1"/>
      <protection/>
    </xf>
    <xf numFmtId="58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4" xfId="0" applyFont="1" applyFill="1" applyBorder="1" applyAlignment="1" quotePrefix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3" fillId="0" borderId="3" xfId="22" applyFont="1" applyFill="1" applyBorder="1" applyAlignment="1">
      <alignment horizontal="center" vertical="center" wrapText="1"/>
      <protection/>
    </xf>
    <xf numFmtId="0" fontId="13" fillId="0" borderId="6" xfId="22" applyFont="1" applyFill="1" applyBorder="1" applyAlignment="1">
      <alignment horizontal="center" vertical="center" wrapText="1"/>
      <protection/>
    </xf>
    <xf numFmtId="0" fontId="13" fillId="0" borderId="7" xfId="22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28" applyFont="1" applyFill="1" applyBorder="1" applyAlignment="1">
      <alignment horizontal="center" vertical="center" wrapText="1"/>
      <protection/>
    </xf>
    <xf numFmtId="0" fontId="13" fillId="0" borderId="13" xfId="28" applyFont="1" applyFill="1" applyBorder="1" applyAlignment="1">
      <alignment horizontal="center" vertical="center" wrapText="1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3" fillId="0" borderId="11" xfId="23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5" xfId="23" applyFont="1" applyFill="1" applyBorder="1" applyAlignment="1">
      <alignment horizontal="center" vertical="center"/>
      <protection/>
    </xf>
    <xf numFmtId="0" fontId="13" fillId="0" borderId="13" xfId="26" applyFont="1" applyFill="1" applyBorder="1" applyAlignment="1">
      <alignment horizontal="center" vertical="center"/>
      <protection/>
    </xf>
    <xf numFmtId="0" fontId="13" fillId="0" borderId="12" xfId="26" applyFont="1" applyFill="1" applyBorder="1" applyAlignment="1">
      <alignment horizontal="center" vertical="center"/>
      <protection/>
    </xf>
    <xf numFmtId="0" fontId="13" fillId="0" borderId="14" xfId="26" applyFont="1" applyFill="1" applyBorder="1" applyAlignment="1">
      <alignment horizontal="center" vertical="center"/>
      <protection/>
    </xf>
    <xf numFmtId="0" fontId="13" fillId="0" borderId="15" xfId="23" applyFont="1" applyFill="1" applyBorder="1" applyAlignment="1">
      <alignment horizontal="center" vertical="center"/>
      <protection/>
    </xf>
    <xf numFmtId="0" fontId="13" fillId="0" borderId="15" xfId="26" applyFont="1" applyFill="1" applyBorder="1" applyAlignment="1">
      <alignment horizontal="center" vertical="center"/>
      <protection/>
    </xf>
    <xf numFmtId="0" fontId="13" fillId="0" borderId="13" xfId="23" applyFont="1" applyFill="1" applyBorder="1" applyAlignment="1">
      <alignment horizontal="center" vertical="center"/>
      <protection/>
    </xf>
    <xf numFmtId="0" fontId="13" fillId="0" borderId="11" xfId="26" applyFont="1" applyFill="1" applyBorder="1" applyAlignment="1">
      <alignment horizontal="center" vertical="center"/>
      <protection/>
    </xf>
    <xf numFmtId="0" fontId="13" fillId="0" borderId="20" xfId="26" applyFont="1" applyFill="1" applyBorder="1" applyAlignment="1">
      <alignment horizontal="center" vertical="center"/>
      <protection/>
    </xf>
    <xf numFmtId="0" fontId="13" fillId="0" borderId="3" xfId="26" applyFont="1" applyFill="1" applyBorder="1" applyAlignment="1">
      <alignment horizontal="center" vertical="center"/>
      <protection/>
    </xf>
    <xf numFmtId="0" fontId="13" fillId="0" borderId="0" xfId="2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23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15" xfId="23" applyFont="1" applyFill="1" applyBorder="1" applyAlignment="1">
      <alignment horizontal="center" vertical="center" wrapText="1"/>
      <protection/>
    </xf>
    <xf numFmtId="0" fontId="13" fillId="0" borderId="13" xfId="28" applyFont="1" applyFill="1" applyBorder="1" applyAlignment="1">
      <alignment horizontal="center" vertical="center"/>
      <protection/>
    </xf>
    <xf numFmtId="0" fontId="13" fillId="0" borderId="3" xfId="23" applyFont="1" applyFill="1" applyBorder="1" applyAlignment="1">
      <alignment horizontal="center" vertical="center" wrapText="1"/>
      <protection/>
    </xf>
    <xf numFmtId="0" fontId="0" fillId="0" borderId="7" xfId="0" applyFill="1" applyBorder="1" applyAlignment="1">
      <alignment/>
    </xf>
    <xf numFmtId="0" fontId="13" fillId="0" borderId="15" xfId="28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3" fillId="0" borderId="14" xfId="28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38" fontId="13" fillId="0" borderId="12" xfId="17" applyFont="1" applyFill="1" applyBorder="1" applyAlignment="1">
      <alignment horizontal="center" vertical="center"/>
    </xf>
    <xf numFmtId="38" fontId="13" fillId="0" borderId="15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 wrapText="1"/>
    </xf>
    <xf numFmtId="38" fontId="13" fillId="0" borderId="15" xfId="17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商業" xfId="21"/>
    <cellStyle name="標準_ht2001.2" xfId="22"/>
    <cellStyle name="標準_Sheet1" xfId="23"/>
    <cellStyle name="標準_T121004a" xfId="24"/>
    <cellStyle name="標準_基" xfId="25"/>
    <cellStyle name="標準_金融" xfId="26"/>
    <cellStyle name="標準_主要H12．1" xfId="27"/>
    <cellStyle name="標準_住宅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zoomScaleSheetLayoutView="100" workbookViewId="0" topLeftCell="A1">
      <selection activeCell="C6" sqref="C6"/>
    </sheetView>
  </sheetViews>
  <sheetFormatPr defaultColWidth="9.00390625" defaultRowHeight="13.5"/>
  <cols>
    <col min="1" max="1" width="18.50390625" style="2" customWidth="1"/>
    <col min="2" max="2" width="3.25390625" style="2" bestFit="1" customWidth="1"/>
    <col min="3" max="3" width="40.50390625" style="2" customWidth="1"/>
    <col min="4" max="16384" width="8.875" style="2" customWidth="1"/>
  </cols>
  <sheetData>
    <row r="1" spans="1:2" ht="17.25">
      <c r="A1" s="1" t="s">
        <v>405</v>
      </c>
      <c r="B1" s="1"/>
    </row>
    <row r="2" spans="1:3" s="4" customFormat="1" ht="15" customHeight="1">
      <c r="A2" s="3" t="s">
        <v>0</v>
      </c>
      <c r="B2" s="3"/>
      <c r="C2" s="3" t="s">
        <v>1</v>
      </c>
    </row>
    <row r="3" spans="1:3" ht="16.5" customHeight="1">
      <c r="A3" s="5" t="s">
        <v>2</v>
      </c>
      <c r="B3" s="92">
        <v>47</v>
      </c>
      <c r="C3" s="5" t="s">
        <v>408</v>
      </c>
    </row>
    <row r="4" spans="1:3" ht="16.5" customHeight="1">
      <c r="A4" s="5"/>
      <c r="B4" s="92">
        <v>48</v>
      </c>
      <c r="C4" s="5" t="s">
        <v>409</v>
      </c>
    </row>
    <row r="5" spans="1:3" ht="16.5" customHeight="1">
      <c r="A5" s="5"/>
      <c r="B5" s="92">
        <v>49</v>
      </c>
      <c r="C5" s="5" t="s">
        <v>410</v>
      </c>
    </row>
    <row r="6" spans="1:3" ht="16.5" customHeight="1">
      <c r="A6" s="5"/>
      <c r="B6" s="92">
        <v>50</v>
      </c>
      <c r="C6" s="5" t="s">
        <v>411</v>
      </c>
    </row>
    <row r="7" spans="1:3" ht="16.5" customHeight="1">
      <c r="A7" s="5"/>
      <c r="B7" s="92">
        <v>51</v>
      </c>
      <c r="C7" s="5" t="s">
        <v>412</v>
      </c>
    </row>
    <row r="8" spans="1:3" ht="16.5" customHeight="1">
      <c r="A8" s="5"/>
      <c r="B8" s="92">
        <v>52</v>
      </c>
      <c r="C8" s="5" t="s">
        <v>413</v>
      </c>
    </row>
    <row r="9" spans="1:3" s="7" customFormat="1" ht="16.5" customHeight="1">
      <c r="A9" s="6"/>
      <c r="B9" s="93">
        <v>53</v>
      </c>
      <c r="C9" s="6" t="s">
        <v>414</v>
      </c>
    </row>
    <row r="10" spans="1:3" ht="16.5" customHeight="1">
      <c r="A10" s="5" t="s">
        <v>3</v>
      </c>
      <c r="B10" s="92">
        <v>54</v>
      </c>
      <c r="C10" s="5" t="s">
        <v>415</v>
      </c>
    </row>
    <row r="11" spans="1:3" ht="16.5" customHeight="1">
      <c r="A11" s="5"/>
      <c r="B11" s="92">
        <v>55</v>
      </c>
      <c r="C11" s="5" t="s">
        <v>416</v>
      </c>
    </row>
    <row r="12" spans="1:3" ht="16.5" customHeight="1">
      <c r="A12" s="5"/>
      <c r="B12" s="92">
        <v>56</v>
      </c>
      <c r="C12" s="5" t="s">
        <v>417</v>
      </c>
    </row>
    <row r="13" spans="1:3" ht="16.5" customHeight="1">
      <c r="A13" s="5"/>
      <c r="B13" s="92">
        <v>57</v>
      </c>
      <c r="C13" s="5" t="s">
        <v>418</v>
      </c>
    </row>
    <row r="14" spans="1:3" ht="16.5" customHeight="1">
      <c r="A14" s="5"/>
      <c r="B14" s="92">
        <v>58</v>
      </c>
      <c r="C14" s="5" t="s">
        <v>419</v>
      </c>
    </row>
    <row r="15" spans="1:3" ht="16.5" customHeight="1">
      <c r="A15" s="5"/>
      <c r="B15" s="92">
        <v>59</v>
      </c>
      <c r="C15" s="5" t="s">
        <v>420</v>
      </c>
    </row>
    <row r="16" spans="1:3" s="7" customFormat="1" ht="16.5" customHeight="1">
      <c r="A16" s="6"/>
      <c r="B16" s="93">
        <v>60</v>
      </c>
      <c r="C16" s="6" t="s">
        <v>421</v>
      </c>
    </row>
    <row r="17" spans="1:3" ht="16.5" customHeight="1">
      <c r="A17" s="5" t="s">
        <v>4</v>
      </c>
      <c r="B17" s="92">
        <v>61</v>
      </c>
      <c r="C17" s="5" t="s">
        <v>422</v>
      </c>
    </row>
    <row r="18" spans="1:3" ht="16.5" customHeight="1">
      <c r="A18" s="8"/>
      <c r="B18" s="92">
        <v>62</v>
      </c>
      <c r="C18" s="9" t="s">
        <v>423</v>
      </c>
    </row>
    <row r="19" spans="1:3" ht="16.5" customHeight="1">
      <c r="A19" s="8"/>
      <c r="B19" s="92">
        <v>63</v>
      </c>
      <c r="C19" s="9" t="s">
        <v>430</v>
      </c>
    </row>
    <row r="20" spans="1:3" ht="16.5" customHeight="1">
      <c r="A20" s="5"/>
      <c r="B20" s="92">
        <v>64</v>
      </c>
      <c r="C20" s="5" t="s">
        <v>424</v>
      </c>
    </row>
    <row r="21" spans="1:3" ht="16.5" customHeight="1">
      <c r="A21" s="5"/>
      <c r="B21" s="92">
        <v>65</v>
      </c>
      <c r="C21" s="5" t="s">
        <v>425</v>
      </c>
    </row>
    <row r="22" spans="1:3" ht="16.5" customHeight="1">
      <c r="A22" s="5"/>
      <c r="B22" s="92">
        <v>66</v>
      </c>
      <c r="C22" s="5" t="s">
        <v>426</v>
      </c>
    </row>
    <row r="23" spans="1:3" ht="16.5" customHeight="1">
      <c r="A23" s="5"/>
      <c r="B23" s="92">
        <v>67</v>
      </c>
      <c r="C23" s="5" t="s">
        <v>427</v>
      </c>
    </row>
    <row r="24" spans="1:3" ht="16.5" customHeight="1">
      <c r="A24" s="5"/>
      <c r="B24" s="92">
        <v>68</v>
      </c>
      <c r="C24" s="5" t="s">
        <v>428</v>
      </c>
    </row>
    <row r="25" spans="1:3" s="7" customFormat="1" ht="16.5" customHeight="1">
      <c r="A25" s="6"/>
      <c r="B25" s="93">
        <v>69</v>
      </c>
      <c r="C25" s="6" t="s">
        <v>429</v>
      </c>
    </row>
    <row r="26" spans="1:3" ht="12">
      <c r="A26" s="10"/>
      <c r="B26" s="10"/>
      <c r="C26" s="10"/>
    </row>
    <row r="27" spans="1:3" ht="12">
      <c r="A27" s="10"/>
      <c r="B27" s="10"/>
      <c r="C27" s="10"/>
    </row>
    <row r="28" spans="1:3" ht="12">
      <c r="A28" s="10"/>
      <c r="B28" s="10"/>
      <c r="C28" s="10"/>
    </row>
    <row r="29" spans="1:3" ht="12">
      <c r="A29" s="10"/>
      <c r="B29" s="10"/>
      <c r="C29" s="10"/>
    </row>
    <row r="30" spans="1:3" ht="12">
      <c r="A30" s="10"/>
      <c r="B30" s="10"/>
      <c r="C30" s="10"/>
    </row>
    <row r="31" spans="1:3" ht="12">
      <c r="A31" s="10"/>
      <c r="B31" s="10"/>
      <c r="C31" s="10"/>
    </row>
    <row r="32" spans="1:3" ht="12">
      <c r="A32" s="10"/>
      <c r="B32" s="10"/>
      <c r="C32" s="10"/>
    </row>
    <row r="33" spans="1:3" ht="12">
      <c r="A33" s="10"/>
      <c r="B33" s="10"/>
      <c r="C33" s="10"/>
    </row>
    <row r="34" spans="1:3" ht="12">
      <c r="A34" s="10"/>
      <c r="B34" s="10"/>
      <c r="C34" s="10"/>
    </row>
    <row r="35" spans="1:3" ht="12">
      <c r="A35" s="10"/>
      <c r="B35" s="10"/>
      <c r="C35" s="10"/>
    </row>
    <row r="36" spans="1:3" ht="12">
      <c r="A36" s="10"/>
      <c r="B36" s="10"/>
      <c r="C36" s="10"/>
    </row>
    <row r="37" spans="1:3" ht="12">
      <c r="A37" s="10"/>
      <c r="B37" s="10"/>
      <c r="C37" s="10"/>
    </row>
    <row r="38" spans="1:3" ht="12">
      <c r="A38" s="10"/>
      <c r="B38" s="10"/>
      <c r="C38" s="10"/>
    </row>
    <row r="39" spans="1:3" ht="12">
      <c r="A39" s="10"/>
      <c r="B39" s="10"/>
      <c r="C39" s="10"/>
    </row>
    <row r="40" spans="1:3" ht="12">
      <c r="A40" s="10"/>
      <c r="B40" s="10"/>
      <c r="C40" s="10"/>
    </row>
    <row r="41" spans="1:3" ht="12">
      <c r="A41" s="10"/>
      <c r="B41" s="10"/>
      <c r="C41" s="10"/>
    </row>
    <row r="42" spans="1:3" ht="12">
      <c r="A42" s="10"/>
      <c r="B42" s="10"/>
      <c r="C42" s="10"/>
    </row>
    <row r="43" spans="1:3" ht="12">
      <c r="A43" s="10"/>
      <c r="B43" s="10"/>
      <c r="C43" s="10"/>
    </row>
    <row r="44" spans="1:3" ht="12">
      <c r="A44" s="10"/>
      <c r="B44" s="10"/>
      <c r="C44" s="10"/>
    </row>
    <row r="45" spans="1:3" ht="12">
      <c r="A45" s="10"/>
      <c r="B45" s="10"/>
      <c r="C45" s="10"/>
    </row>
    <row r="46" spans="1:3" ht="12">
      <c r="A46" s="10"/>
      <c r="B46" s="10"/>
      <c r="C46" s="10"/>
    </row>
    <row r="47" spans="1:3" ht="12">
      <c r="A47" s="10"/>
      <c r="B47" s="10"/>
      <c r="C47" s="10"/>
    </row>
    <row r="48" spans="1:3" ht="12">
      <c r="A48" s="10"/>
      <c r="B48" s="10"/>
      <c r="C48" s="10"/>
    </row>
    <row r="49" spans="1:3" ht="12">
      <c r="A49" s="10"/>
      <c r="B49" s="10"/>
      <c r="C49" s="10"/>
    </row>
    <row r="50" spans="1:3" ht="12">
      <c r="A50" s="10"/>
      <c r="B50" s="10"/>
      <c r="C50" s="10"/>
    </row>
    <row r="51" spans="1:3" ht="12">
      <c r="A51" s="10"/>
      <c r="B51" s="10"/>
      <c r="C51" s="10"/>
    </row>
    <row r="52" spans="1:3" ht="12">
      <c r="A52" s="10"/>
      <c r="B52" s="10"/>
      <c r="C52" s="10"/>
    </row>
    <row r="53" spans="1:3" ht="12">
      <c r="A53" s="10"/>
      <c r="B53" s="10"/>
      <c r="C53" s="10"/>
    </row>
    <row r="54" spans="1:3" ht="12">
      <c r="A54" s="10"/>
      <c r="B54" s="10"/>
      <c r="C54" s="10"/>
    </row>
    <row r="55" spans="1:3" ht="12">
      <c r="A55" s="10"/>
      <c r="B55" s="10"/>
      <c r="C55" s="10"/>
    </row>
    <row r="56" spans="1:3" ht="12">
      <c r="A56" s="10"/>
      <c r="B56" s="10"/>
      <c r="C56" s="10"/>
    </row>
    <row r="57" spans="1:3" ht="12">
      <c r="A57" s="10"/>
      <c r="B57" s="10"/>
      <c r="C57" s="10"/>
    </row>
    <row r="58" spans="1:3" ht="12">
      <c r="A58" s="10"/>
      <c r="B58" s="10"/>
      <c r="C58" s="10"/>
    </row>
    <row r="59" spans="1:3" ht="12">
      <c r="A59" s="10"/>
      <c r="B59" s="10"/>
      <c r="C59" s="10"/>
    </row>
    <row r="60" spans="1:3" ht="12">
      <c r="A60" s="10"/>
      <c r="B60" s="10"/>
      <c r="C60" s="10"/>
    </row>
    <row r="61" spans="1:3" ht="12">
      <c r="A61" s="10"/>
      <c r="B61" s="10"/>
      <c r="C61" s="10"/>
    </row>
    <row r="62" spans="1:3" ht="12">
      <c r="A62" s="10"/>
      <c r="B62" s="10"/>
      <c r="C62" s="10"/>
    </row>
    <row r="63" spans="1:3" ht="12">
      <c r="A63" s="10"/>
      <c r="B63" s="10"/>
      <c r="C63" s="10"/>
    </row>
    <row r="64" spans="1:3" ht="12">
      <c r="A64" s="10"/>
      <c r="B64" s="10"/>
      <c r="C64" s="10"/>
    </row>
    <row r="65" spans="1:3" ht="12">
      <c r="A65" s="10"/>
      <c r="B65" s="10"/>
      <c r="C65" s="10"/>
    </row>
    <row r="66" spans="1:3" ht="12">
      <c r="A66" s="10"/>
      <c r="B66" s="10"/>
      <c r="C66" s="10"/>
    </row>
    <row r="67" spans="1:3" ht="12">
      <c r="A67" s="10"/>
      <c r="B67" s="10"/>
      <c r="C67" s="10"/>
    </row>
    <row r="68" spans="1:3" ht="12">
      <c r="A68" s="10"/>
      <c r="B68" s="10"/>
      <c r="C68" s="10"/>
    </row>
    <row r="69" spans="1:3" ht="12">
      <c r="A69" s="10"/>
      <c r="B69" s="10"/>
      <c r="C69" s="10"/>
    </row>
    <row r="70" spans="1:3" ht="12">
      <c r="A70" s="10"/>
      <c r="B70" s="10"/>
      <c r="C70" s="10"/>
    </row>
    <row r="71" spans="1:3" ht="12">
      <c r="A71" s="10"/>
      <c r="B71" s="10"/>
      <c r="C71" s="10"/>
    </row>
    <row r="72" spans="1:3" ht="12">
      <c r="A72" s="10"/>
      <c r="B72" s="10"/>
      <c r="C72" s="10"/>
    </row>
    <row r="73" spans="1:3" ht="12">
      <c r="A73" s="10"/>
      <c r="B73" s="10"/>
      <c r="C73" s="10"/>
    </row>
    <row r="74" spans="1:3" ht="12">
      <c r="A74" s="10"/>
      <c r="B74" s="10"/>
      <c r="C74" s="10"/>
    </row>
    <row r="75" spans="1:3" ht="12">
      <c r="A75" s="10"/>
      <c r="B75" s="10"/>
      <c r="C75" s="10"/>
    </row>
    <row r="76" spans="1:3" ht="12">
      <c r="A76" s="10"/>
      <c r="B76" s="10"/>
      <c r="C76" s="10"/>
    </row>
    <row r="77" spans="1:3" ht="12">
      <c r="A77" s="10"/>
      <c r="B77" s="10"/>
      <c r="C77" s="10"/>
    </row>
    <row r="78" spans="1:3" ht="12">
      <c r="A78" s="10"/>
      <c r="B78" s="10"/>
      <c r="C78" s="10"/>
    </row>
    <row r="79" spans="1:3" ht="12">
      <c r="A79" s="10"/>
      <c r="B79" s="10"/>
      <c r="C79" s="10"/>
    </row>
    <row r="80" spans="1:3" ht="12">
      <c r="A80" s="10"/>
      <c r="B80" s="10"/>
      <c r="C80" s="10"/>
    </row>
    <row r="81" spans="1:3" ht="12">
      <c r="A81" s="10"/>
      <c r="B81" s="10"/>
      <c r="C81" s="10"/>
    </row>
    <row r="82" spans="1:3" ht="12">
      <c r="A82" s="10"/>
      <c r="B82" s="10"/>
      <c r="C82" s="10"/>
    </row>
    <row r="83" spans="1:3" ht="12">
      <c r="A83" s="10"/>
      <c r="B83" s="10"/>
      <c r="C83" s="10"/>
    </row>
    <row r="84" spans="1:3" ht="12">
      <c r="A84" s="10"/>
      <c r="B84" s="10"/>
      <c r="C84" s="10"/>
    </row>
    <row r="85" spans="1:3" ht="12">
      <c r="A85" s="10"/>
      <c r="B85" s="10"/>
      <c r="C85" s="10"/>
    </row>
    <row r="86" spans="1:3" ht="12">
      <c r="A86" s="10"/>
      <c r="B86" s="10"/>
      <c r="C86" s="10"/>
    </row>
    <row r="87" spans="1:3" ht="12">
      <c r="A87" s="10"/>
      <c r="B87" s="10"/>
      <c r="C87" s="10"/>
    </row>
    <row r="88" spans="1:3" ht="12">
      <c r="A88" s="10"/>
      <c r="B88" s="10"/>
      <c r="C88" s="10"/>
    </row>
    <row r="89" spans="1:3" ht="12">
      <c r="A89" s="10"/>
      <c r="B89" s="10"/>
      <c r="C89" s="10"/>
    </row>
    <row r="90" spans="1:3" ht="12">
      <c r="A90" s="10"/>
      <c r="B90" s="10"/>
      <c r="C90" s="10"/>
    </row>
    <row r="91" spans="1:3" ht="12">
      <c r="A91" s="10"/>
      <c r="B91" s="10"/>
      <c r="C91" s="10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159"/>
  <sheetViews>
    <sheetView tabSelected="1" zoomScaleSheetLayoutView="100" workbookViewId="0" topLeftCell="A48">
      <selection activeCell="I70" sqref="I70"/>
    </sheetView>
  </sheetViews>
  <sheetFormatPr defaultColWidth="9.00390625" defaultRowHeight="13.5"/>
  <cols>
    <col min="1" max="1" width="3.625" style="14" customWidth="1"/>
    <col min="2" max="2" width="4.00390625" style="107" customWidth="1"/>
    <col min="3" max="3" width="9.875" style="107" customWidth="1"/>
    <col min="4" max="4" width="9.625" style="14" customWidth="1"/>
    <col min="5" max="5" width="10.375" style="14" customWidth="1"/>
    <col min="6" max="6" width="9.00390625" style="14" customWidth="1"/>
    <col min="7" max="7" width="9.625" style="14" customWidth="1"/>
    <col min="8" max="8" width="10.50390625" style="14" customWidth="1"/>
    <col min="9" max="9" width="10.25390625" style="14" customWidth="1"/>
    <col min="10" max="10" width="8.625" style="14" customWidth="1"/>
    <col min="11" max="11" width="9.75390625" style="14" customWidth="1"/>
    <col min="12" max="16384" width="9.00390625" style="116" customWidth="1"/>
  </cols>
  <sheetData>
    <row r="1" ht="14.25">
      <c r="A1" s="106" t="s">
        <v>450</v>
      </c>
    </row>
    <row r="2" spans="1:11" ht="24" customHeight="1">
      <c r="A2" s="320" t="s">
        <v>50</v>
      </c>
      <c r="B2" s="321"/>
      <c r="C2" s="322"/>
      <c r="D2" s="305" t="s">
        <v>51</v>
      </c>
      <c r="E2" s="307"/>
      <c r="F2" s="289" t="s">
        <v>52</v>
      </c>
      <c r="G2" s="332"/>
      <c r="H2" s="289" t="s">
        <v>53</v>
      </c>
      <c r="I2" s="332"/>
      <c r="J2" s="339" t="s">
        <v>54</v>
      </c>
      <c r="K2" s="306"/>
    </row>
    <row r="3" spans="1:11" ht="15.75" customHeight="1">
      <c r="A3" s="323"/>
      <c r="B3" s="323"/>
      <c r="C3" s="324"/>
      <c r="D3" s="179" t="s">
        <v>55</v>
      </c>
      <c r="E3" s="179" t="s">
        <v>56</v>
      </c>
      <c r="F3" s="179" t="s">
        <v>55</v>
      </c>
      <c r="G3" s="179" t="s">
        <v>56</v>
      </c>
      <c r="H3" s="179" t="s">
        <v>55</v>
      </c>
      <c r="I3" s="179" t="s">
        <v>56</v>
      </c>
      <c r="J3" s="179" t="s">
        <v>55</v>
      </c>
      <c r="K3" s="177" t="s">
        <v>56</v>
      </c>
    </row>
    <row r="4" spans="3:11" ht="18" customHeight="1">
      <c r="C4" s="117"/>
      <c r="D4" s="13" t="s">
        <v>5</v>
      </c>
      <c r="E4" s="13" t="s">
        <v>5</v>
      </c>
      <c r="F4" s="13" t="s">
        <v>6</v>
      </c>
      <c r="G4" s="13" t="s">
        <v>6</v>
      </c>
      <c r="H4" s="13" t="s">
        <v>7</v>
      </c>
      <c r="I4" s="13" t="s">
        <v>7</v>
      </c>
      <c r="J4" s="13" t="s">
        <v>7</v>
      </c>
      <c r="K4" s="13" t="s">
        <v>7</v>
      </c>
    </row>
    <row r="5" spans="1:11" ht="18" customHeight="1">
      <c r="A5" s="109" t="s">
        <v>8</v>
      </c>
      <c r="B5" s="109" t="s">
        <v>57</v>
      </c>
      <c r="C5" s="118">
        <v>37012</v>
      </c>
      <c r="D5" s="25">
        <v>14896</v>
      </c>
      <c r="E5" s="25">
        <v>71645</v>
      </c>
      <c r="F5" s="25">
        <v>129524</v>
      </c>
      <c r="G5" s="25">
        <v>271285</v>
      </c>
      <c r="H5" s="98">
        <v>897310554</v>
      </c>
      <c r="I5" s="98">
        <v>422759672</v>
      </c>
      <c r="J5" s="25">
        <f aca="true" t="shared" si="0" ref="J5:K12">+H5/F5</f>
        <v>6927.755118742472</v>
      </c>
      <c r="K5" s="25">
        <f t="shared" si="0"/>
        <v>1558.3599240650976</v>
      </c>
    </row>
    <row r="6" spans="1:11" ht="18" customHeight="1">
      <c r="A6" s="109"/>
      <c r="B6" s="109" t="s">
        <v>58</v>
      </c>
      <c r="C6" s="118">
        <v>37043</v>
      </c>
      <c r="D6" s="11">
        <v>15922</v>
      </c>
      <c r="E6" s="11">
        <v>71405</v>
      </c>
      <c r="F6" s="11">
        <v>138093</v>
      </c>
      <c r="G6" s="11">
        <v>292430</v>
      </c>
      <c r="H6" s="11">
        <v>926469900</v>
      </c>
      <c r="I6" s="11">
        <v>472001800</v>
      </c>
      <c r="J6" s="25">
        <f t="shared" si="0"/>
        <v>6709.028698051313</v>
      </c>
      <c r="K6" s="25">
        <f t="shared" si="0"/>
        <v>1614.0676401190028</v>
      </c>
    </row>
    <row r="7" spans="1:11" ht="18" customHeight="1">
      <c r="A7" s="109" t="s">
        <v>9</v>
      </c>
      <c r="B7" s="13" t="s">
        <v>59</v>
      </c>
      <c r="C7" s="118">
        <v>35247</v>
      </c>
      <c r="D7" s="11">
        <v>16623</v>
      </c>
      <c r="E7" s="11">
        <v>70786</v>
      </c>
      <c r="F7" s="11">
        <v>149907</v>
      </c>
      <c r="G7" s="11">
        <v>301070</v>
      </c>
      <c r="H7" s="11">
        <v>1208500946</v>
      </c>
      <c r="I7" s="11">
        <v>605085967</v>
      </c>
      <c r="J7" s="25">
        <f t="shared" si="0"/>
        <v>8061.671209483213</v>
      </c>
      <c r="K7" s="25">
        <f t="shared" si="0"/>
        <v>2009.7849902016142</v>
      </c>
    </row>
    <row r="8" spans="1:11" ht="18" customHeight="1">
      <c r="A8" s="109"/>
      <c r="B8" s="13" t="s">
        <v>60</v>
      </c>
      <c r="C8" s="118">
        <v>35247</v>
      </c>
      <c r="D8" s="11">
        <v>15566</v>
      </c>
      <c r="E8" s="11">
        <v>66583</v>
      </c>
      <c r="F8" s="11">
        <v>148908</v>
      </c>
      <c r="G8" s="11">
        <v>322785</v>
      </c>
      <c r="H8" s="11">
        <v>1195389674</v>
      </c>
      <c r="I8" s="11">
        <v>606446096</v>
      </c>
      <c r="J8" s="25">
        <f t="shared" si="0"/>
        <v>8027.706194428775</v>
      </c>
      <c r="K8" s="25">
        <f t="shared" si="0"/>
        <v>1878.792682435677</v>
      </c>
    </row>
    <row r="9" spans="1:11" ht="18" customHeight="1">
      <c r="A9" s="109"/>
      <c r="B9" s="13" t="s">
        <v>61</v>
      </c>
      <c r="C9" s="118">
        <v>35947</v>
      </c>
      <c r="D9" s="11">
        <v>13269</v>
      </c>
      <c r="E9" s="11">
        <v>60340</v>
      </c>
      <c r="F9" s="11">
        <v>129162</v>
      </c>
      <c r="G9" s="11">
        <v>312747</v>
      </c>
      <c r="H9" s="11">
        <v>1005006984</v>
      </c>
      <c r="I9" s="11">
        <v>629659498</v>
      </c>
      <c r="J9" s="25">
        <f t="shared" si="0"/>
        <v>7780.980350257816</v>
      </c>
      <c r="K9" s="25">
        <f t="shared" si="0"/>
        <v>2013.3190662100676</v>
      </c>
    </row>
    <row r="10" spans="1:11" ht="18" customHeight="1">
      <c r="A10" s="109"/>
      <c r="B10" s="13" t="s">
        <v>62</v>
      </c>
      <c r="C10" s="118">
        <v>36342</v>
      </c>
      <c r="D10" s="11">
        <v>14375</v>
      </c>
      <c r="E10" s="11">
        <v>59830</v>
      </c>
      <c r="F10" s="11">
        <v>135361</v>
      </c>
      <c r="G10" s="11">
        <v>347444</v>
      </c>
      <c r="H10" s="11">
        <v>975248385</v>
      </c>
      <c r="I10" s="11">
        <v>611781704</v>
      </c>
      <c r="J10" s="25">
        <f t="shared" si="0"/>
        <v>7204.795953044082</v>
      </c>
      <c r="K10" s="25">
        <f t="shared" si="0"/>
        <v>1760.8066450996419</v>
      </c>
    </row>
    <row r="11" spans="1:11" ht="18" customHeight="1">
      <c r="A11" s="109"/>
      <c r="B11" s="13" t="s">
        <v>441</v>
      </c>
      <c r="C11" s="118">
        <v>35947</v>
      </c>
      <c r="D11" s="11">
        <v>12946</v>
      </c>
      <c r="E11" s="11">
        <v>55505</v>
      </c>
      <c r="F11" s="11">
        <v>114788</v>
      </c>
      <c r="G11" s="11">
        <v>339177</v>
      </c>
      <c r="H11" s="11">
        <v>767128094</v>
      </c>
      <c r="I11" s="11">
        <v>550628428</v>
      </c>
      <c r="J11" s="25">
        <f t="shared" si="0"/>
        <v>6682.999041711677</v>
      </c>
      <c r="K11" s="25">
        <f t="shared" si="0"/>
        <v>1623.4250199748215</v>
      </c>
    </row>
    <row r="12" spans="1:11" ht="18" customHeight="1">
      <c r="A12" s="109"/>
      <c r="B12" s="13" t="s">
        <v>489</v>
      </c>
      <c r="C12" s="118">
        <v>35947</v>
      </c>
      <c r="D12" s="11">
        <v>12834</v>
      </c>
      <c r="E12" s="11">
        <v>53431</v>
      </c>
      <c r="F12" s="11">
        <v>112273</v>
      </c>
      <c r="G12" s="11">
        <v>333655</v>
      </c>
      <c r="H12" s="11">
        <v>758107173</v>
      </c>
      <c r="I12" s="11">
        <v>533362452</v>
      </c>
      <c r="J12" s="25">
        <f t="shared" si="0"/>
        <v>6752.355178894302</v>
      </c>
      <c r="K12" s="25">
        <f t="shared" si="0"/>
        <v>1598.5447603063044</v>
      </c>
    </row>
    <row r="13" spans="1:11" ht="18" customHeight="1">
      <c r="A13" s="112"/>
      <c r="B13" s="119"/>
      <c r="C13" s="113"/>
      <c r="D13" s="114"/>
      <c r="E13" s="114"/>
      <c r="F13" s="114"/>
      <c r="G13" s="112"/>
      <c r="H13" s="114"/>
      <c r="I13" s="114"/>
      <c r="J13" s="114"/>
      <c r="K13" s="114"/>
    </row>
    <row r="14" ht="18" customHeight="1">
      <c r="D14" s="106"/>
    </row>
    <row r="15" spans="1:11" ht="24" customHeight="1">
      <c r="A15" s="320" t="s">
        <v>63</v>
      </c>
      <c r="B15" s="321"/>
      <c r="C15" s="322"/>
      <c r="D15" s="289" t="s">
        <v>51</v>
      </c>
      <c r="E15" s="307"/>
      <c r="F15" s="289" t="s">
        <v>52</v>
      </c>
      <c r="G15" s="332"/>
      <c r="H15" s="289" t="s">
        <v>53</v>
      </c>
      <c r="I15" s="332"/>
      <c r="J15" s="339" t="s">
        <v>54</v>
      </c>
      <c r="K15" s="306"/>
    </row>
    <row r="16" spans="1:11" ht="15.75" customHeight="1">
      <c r="A16" s="323"/>
      <c r="B16" s="323"/>
      <c r="C16" s="324"/>
      <c r="D16" s="179" t="s">
        <v>442</v>
      </c>
      <c r="E16" s="179" t="s">
        <v>490</v>
      </c>
      <c r="F16" s="179" t="s">
        <v>442</v>
      </c>
      <c r="G16" s="179" t="s">
        <v>490</v>
      </c>
      <c r="H16" s="179" t="s">
        <v>442</v>
      </c>
      <c r="I16" s="179" t="s">
        <v>490</v>
      </c>
      <c r="J16" s="179" t="s">
        <v>442</v>
      </c>
      <c r="K16" s="179" t="s">
        <v>490</v>
      </c>
    </row>
    <row r="17" spans="3:11" ht="18" customHeight="1">
      <c r="C17" s="120"/>
      <c r="D17" s="13" t="s">
        <v>5</v>
      </c>
      <c r="E17" s="13" t="s">
        <v>5</v>
      </c>
      <c r="F17" s="13" t="s">
        <v>6</v>
      </c>
      <c r="G17" s="13" t="s">
        <v>6</v>
      </c>
      <c r="H17" s="13" t="s">
        <v>7</v>
      </c>
      <c r="I17" s="13" t="s">
        <v>7</v>
      </c>
      <c r="J17" s="13" t="s">
        <v>7</v>
      </c>
      <c r="K17" s="13" t="s">
        <v>7</v>
      </c>
    </row>
    <row r="18" spans="1:11" ht="18" customHeight="1">
      <c r="A18" s="107" t="s">
        <v>64</v>
      </c>
      <c r="C18" s="110"/>
      <c r="D18" s="98">
        <v>68451</v>
      </c>
      <c r="E18" s="98">
        <v>66265</v>
      </c>
      <c r="F18" s="98">
        <v>453965</v>
      </c>
      <c r="G18" s="98">
        <v>445928</v>
      </c>
      <c r="H18" s="29">
        <v>1317756522</v>
      </c>
      <c r="I18" s="29">
        <v>1291469625</v>
      </c>
      <c r="J18" s="25">
        <f aca="true" t="shared" si="1" ref="J18:J42">H18/F18</f>
        <v>2902.771187206062</v>
      </c>
      <c r="K18" s="25">
        <f aca="true" t="shared" si="2" ref="K18:K42">I18/G18</f>
        <v>2896.1393431226566</v>
      </c>
    </row>
    <row r="19" spans="1:11" ht="18" customHeight="1">
      <c r="A19" s="107" t="s">
        <v>65</v>
      </c>
      <c r="C19" s="110"/>
      <c r="D19" s="98">
        <v>12946</v>
      </c>
      <c r="E19" s="98">
        <v>12834</v>
      </c>
      <c r="F19" s="98">
        <v>114788</v>
      </c>
      <c r="G19" s="98">
        <v>112273</v>
      </c>
      <c r="H19" s="29">
        <v>767128094</v>
      </c>
      <c r="I19" s="29">
        <v>758107173</v>
      </c>
      <c r="J19" s="98">
        <f t="shared" si="1"/>
        <v>6682.999041711677</v>
      </c>
      <c r="K19" s="25">
        <f t="shared" si="2"/>
        <v>6752.355178894302</v>
      </c>
    </row>
    <row r="20" spans="1:11" ht="18" customHeight="1">
      <c r="A20" s="333" t="s">
        <v>66</v>
      </c>
      <c r="B20" s="334"/>
      <c r="C20" s="335"/>
      <c r="D20" s="29">
        <v>41</v>
      </c>
      <c r="E20" s="29">
        <v>44</v>
      </c>
      <c r="F20" s="29">
        <v>386</v>
      </c>
      <c r="G20" s="29">
        <v>401</v>
      </c>
      <c r="H20" s="29">
        <v>4511338</v>
      </c>
      <c r="I20" s="29">
        <v>4687661</v>
      </c>
      <c r="J20" s="29">
        <f t="shared" si="1"/>
        <v>11687.40414507772</v>
      </c>
      <c r="K20" s="25">
        <f t="shared" si="2"/>
        <v>11689.927680798006</v>
      </c>
    </row>
    <row r="21" spans="1:11" ht="18" customHeight="1">
      <c r="A21" s="316" t="s">
        <v>67</v>
      </c>
      <c r="B21" s="330"/>
      <c r="C21" s="331"/>
      <c r="D21" s="29">
        <v>184</v>
      </c>
      <c r="E21" s="29">
        <v>178</v>
      </c>
      <c r="F21" s="29">
        <v>1187</v>
      </c>
      <c r="G21" s="29">
        <v>1121</v>
      </c>
      <c r="H21" s="29">
        <v>7272517</v>
      </c>
      <c r="I21" s="29">
        <v>6602435</v>
      </c>
      <c r="J21" s="29">
        <f t="shared" si="1"/>
        <v>6126.804549283909</v>
      </c>
      <c r="K21" s="25">
        <f t="shared" si="2"/>
        <v>5889.772524531668</v>
      </c>
    </row>
    <row r="22" spans="1:11" ht="18" customHeight="1">
      <c r="A22" s="316" t="s">
        <v>68</v>
      </c>
      <c r="B22" s="316"/>
      <c r="C22" s="317"/>
      <c r="D22" s="29">
        <v>836</v>
      </c>
      <c r="E22" s="29">
        <v>823</v>
      </c>
      <c r="F22" s="29">
        <v>7816</v>
      </c>
      <c r="G22" s="29">
        <v>7933</v>
      </c>
      <c r="H22" s="29">
        <v>34378673</v>
      </c>
      <c r="I22" s="29">
        <v>35103658</v>
      </c>
      <c r="J22" s="29">
        <f t="shared" si="1"/>
        <v>4398.499616171955</v>
      </c>
      <c r="K22" s="25">
        <f t="shared" si="2"/>
        <v>4425.016765410312</v>
      </c>
    </row>
    <row r="23" spans="1:11" ht="18" customHeight="1">
      <c r="A23" s="316" t="s">
        <v>69</v>
      </c>
      <c r="B23" s="316"/>
      <c r="C23" s="317"/>
      <c r="D23" s="29">
        <v>1678</v>
      </c>
      <c r="E23" s="29">
        <v>1650</v>
      </c>
      <c r="F23" s="29">
        <v>16460</v>
      </c>
      <c r="G23" s="29">
        <v>16439</v>
      </c>
      <c r="H23" s="29">
        <v>128532811</v>
      </c>
      <c r="I23" s="29">
        <v>133046402</v>
      </c>
      <c r="J23" s="29">
        <f t="shared" si="1"/>
        <v>7808.7977521263665</v>
      </c>
      <c r="K23" s="25">
        <f t="shared" si="2"/>
        <v>8093.339132550642</v>
      </c>
    </row>
    <row r="24" spans="1:11" ht="18" customHeight="1">
      <c r="A24" s="316" t="s">
        <v>70</v>
      </c>
      <c r="B24" s="316"/>
      <c r="C24" s="317"/>
      <c r="D24" s="29">
        <v>1573</v>
      </c>
      <c r="E24" s="29">
        <v>1551</v>
      </c>
      <c r="F24" s="29">
        <v>15785</v>
      </c>
      <c r="G24" s="29">
        <v>15563</v>
      </c>
      <c r="H24" s="29">
        <v>128416264</v>
      </c>
      <c r="I24" s="29">
        <v>126638769</v>
      </c>
      <c r="J24" s="29">
        <f t="shared" si="1"/>
        <v>8135.335064935065</v>
      </c>
      <c r="K24" s="25">
        <f t="shared" si="2"/>
        <v>8137.16950459423</v>
      </c>
    </row>
    <row r="25" spans="1:11" ht="18" customHeight="1">
      <c r="A25" s="316" t="s">
        <v>71</v>
      </c>
      <c r="B25" s="330"/>
      <c r="C25" s="331"/>
      <c r="D25" s="29">
        <v>1570</v>
      </c>
      <c r="E25" s="29">
        <v>1534</v>
      </c>
      <c r="F25" s="29">
        <v>10741</v>
      </c>
      <c r="G25" s="29">
        <v>10124</v>
      </c>
      <c r="H25" s="29">
        <v>57879124</v>
      </c>
      <c r="I25" s="29">
        <v>55001469</v>
      </c>
      <c r="J25" s="29">
        <f t="shared" si="1"/>
        <v>5388.615957545852</v>
      </c>
      <c r="K25" s="25">
        <f t="shared" si="2"/>
        <v>5432.7804227578035</v>
      </c>
    </row>
    <row r="26" spans="1:11" ht="18" customHeight="1">
      <c r="A26" s="316" t="s">
        <v>72</v>
      </c>
      <c r="B26" s="330"/>
      <c r="C26" s="331"/>
      <c r="D26" s="29">
        <v>473</v>
      </c>
      <c r="E26" s="29">
        <v>482</v>
      </c>
      <c r="F26" s="29">
        <v>3483</v>
      </c>
      <c r="G26" s="29">
        <v>3456</v>
      </c>
      <c r="H26" s="29">
        <v>21666121</v>
      </c>
      <c r="I26" s="29">
        <v>21170249</v>
      </c>
      <c r="J26" s="29">
        <f t="shared" si="1"/>
        <v>6220.534309503301</v>
      </c>
      <c r="K26" s="25">
        <f t="shared" si="2"/>
        <v>6125.650752314815</v>
      </c>
    </row>
    <row r="27" spans="1:11" ht="18" customHeight="1">
      <c r="A27" s="316" t="s">
        <v>73</v>
      </c>
      <c r="B27" s="330"/>
      <c r="C27" s="331"/>
      <c r="D27" s="29">
        <v>534</v>
      </c>
      <c r="E27" s="29">
        <v>527</v>
      </c>
      <c r="F27" s="29">
        <v>5077</v>
      </c>
      <c r="G27" s="29">
        <v>4852</v>
      </c>
      <c r="H27" s="29">
        <v>49818551</v>
      </c>
      <c r="I27" s="29">
        <v>46450617</v>
      </c>
      <c r="J27" s="29">
        <f t="shared" si="1"/>
        <v>9812.596218239118</v>
      </c>
      <c r="K27" s="25">
        <f t="shared" si="2"/>
        <v>9573.498969497115</v>
      </c>
    </row>
    <row r="28" spans="1:11" ht="18" customHeight="1">
      <c r="A28" s="316" t="s">
        <v>74</v>
      </c>
      <c r="B28" s="330"/>
      <c r="C28" s="331"/>
      <c r="D28" s="29">
        <v>343</v>
      </c>
      <c r="E28" s="29">
        <v>343</v>
      </c>
      <c r="F28" s="29">
        <v>2045</v>
      </c>
      <c r="G28" s="29">
        <v>2065</v>
      </c>
      <c r="H28" s="29">
        <v>6910391</v>
      </c>
      <c r="I28" s="29">
        <v>6897155</v>
      </c>
      <c r="J28" s="29">
        <f t="shared" si="1"/>
        <v>3379.1643031784843</v>
      </c>
      <c r="K28" s="25">
        <f t="shared" si="2"/>
        <v>3340.0266343825665</v>
      </c>
    </row>
    <row r="29" spans="1:11" ht="18" customHeight="1">
      <c r="A29" s="316" t="s">
        <v>75</v>
      </c>
      <c r="B29" s="316"/>
      <c r="C29" s="317"/>
      <c r="D29" s="29">
        <v>1100</v>
      </c>
      <c r="E29" s="29">
        <v>1098</v>
      </c>
      <c r="F29" s="29">
        <v>9107</v>
      </c>
      <c r="G29" s="29">
        <v>8925</v>
      </c>
      <c r="H29" s="29">
        <v>58574535</v>
      </c>
      <c r="I29" s="29">
        <v>57287321</v>
      </c>
      <c r="J29" s="29">
        <f t="shared" si="1"/>
        <v>6431.814538267267</v>
      </c>
      <c r="K29" s="25">
        <f t="shared" si="2"/>
        <v>6418.747450980392</v>
      </c>
    </row>
    <row r="30" spans="1:11" ht="18" customHeight="1">
      <c r="A30" s="316" t="s">
        <v>76</v>
      </c>
      <c r="B30" s="316"/>
      <c r="C30" s="317"/>
      <c r="D30" s="29">
        <v>626</v>
      </c>
      <c r="E30" s="29">
        <v>635</v>
      </c>
      <c r="F30" s="29">
        <v>6277</v>
      </c>
      <c r="G30" s="29">
        <v>6156</v>
      </c>
      <c r="H30" s="29">
        <v>32684670</v>
      </c>
      <c r="I30" s="29">
        <v>35671306</v>
      </c>
      <c r="J30" s="29">
        <f t="shared" si="1"/>
        <v>5207.052732196909</v>
      </c>
      <c r="K30" s="25">
        <f t="shared" si="2"/>
        <v>5794.559129304744</v>
      </c>
    </row>
    <row r="31" spans="1:11" ht="18" customHeight="1">
      <c r="A31" s="316" t="s">
        <v>77</v>
      </c>
      <c r="B31" s="316"/>
      <c r="C31" s="317"/>
      <c r="D31" s="29">
        <v>660</v>
      </c>
      <c r="E31" s="29">
        <v>670</v>
      </c>
      <c r="F31" s="29">
        <v>7449</v>
      </c>
      <c r="G31" s="29">
        <v>7388</v>
      </c>
      <c r="H31" s="29">
        <v>67514181</v>
      </c>
      <c r="I31" s="29">
        <v>68376747</v>
      </c>
      <c r="J31" s="29">
        <f t="shared" si="1"/>
        <v>9063.52275473218</v>
      </c>
      <c r="K31" s="25">
        <f t="shared" si="2"/>
        <v>9255.109231185706</v>
      </c>
    </row>
    <row r="32" spans="1:11" ht="18" customHeight="1">
      <c r="A32" s="316" t="s">
        <v>78</v>
      </c>
      <c r="B32" s="316"/>
      <c r="C32" s="317"/>
      <c r="D32" s="29">
        <v>373</v>
      </c>
      <c r="E32" s="29">
        <v>377</v>
      </c>
      <c r="F32" s="29">
        <v>3228</v>
      </c>
      <c r="G32" s="29">
        <v>3240</v>
      </c>
      <c r="H32" s="29">
        <v>21055469</v>
      </c>
      <c r="I32" s="29">
        <v>21298295</v>
      </c>
      <c r="J32" s="29">
        <f t="shared" si="1"/>
        <v>6522.759913258984</v>
      </c>
      <c r="K32" s="25">
        <f t="shared" si="2"/>
        <v>6573.547839506173</v>
      </c>
    </row>
    <row r="33" spans="1:11" ht="18" customHeight="1">
      <c r="A33" s="316" t="s">
        <v>79</v>
      </c>
      <c r="B33" s="316"/>
      <c r="C33" s="317"/>
      <c r="D33" s="29">
        <v>513</v>
      </c>
      <c r="E33" s="29">
        <v>506</v>
      </c>
      <c r="F33" s="29">
        <v>3729</v>
      </c>
      <c r="G33" s="29">
        <v>3584</v>
      </c>
      <c r="H33" s="29">
        <v>15762684</v>
      </c>
      <c r="I33" s="29">
        <v>15320040</v>
      </c>
      <c r="J33" s="29">
        <f t="shared" si="1"/>
        <v>4227.053901850362</v>
      </c>
      <c r="K33" s="25">
        <f t="shared" si="2"/>
        <v>4274.564732142857</v>
      </c>
    </row>
    <row r="34" spans="1:11" ht="18" customHeight="1">
      <c r="A34" s="316" t="s">
        <v>80</v>
      </c>
      <c r="B34" s="316"/>
      <c r="C34" s="317"/>
      <c r="D34" s="29">
        <v>612</v>
      </c>
      <c r="E34" s="29">
        <v>605</v>
      </c>
      <c r="F34" s="29">
        <v>7790</v>
      </c>
      <c r="G34" s="29">
        <v>7495</v>
      </c>
      <c r="H34" s="29">
        <v>60121879</v>
      </c>
      <c r="I34" s="29">
        <v>55782293</v>
      </c>
      <c r="J34" s="29">
        <f t="shared" si="1"/>
        <v>7717.827856225931</v>
      </c>
      <c r="K34" s="25">
        <f t="shared" si="2"/>
        <v>7442.600800533689</v>
      </c>
    </row>
    <row r="35" spans="1:11" ht="18" customHeight="1">
      <c r="A35" s="328" t="s">
        <v>81</v>
      </c>
      <c r="B35" s="328"/>
      <c r="C35" s="329"/>
      <c r="D35" s="29">
        <v>1830</v>
      </c>
      <c r="E35" s="29">
        <v>1811</v>
      </c>
      <c r="F35" s="29">
        <v>14228</v>
      </c>
      <c r="G35" s="29">
        <v>13531</v>
      </c>
      <c r="H35" s="29">
        <v>72028886</v>
      </c>
      <c r="I35" s="29">
        <v>68772756</v>
      </c>
      <c r="J35" s="29">
        <f t="shared" si="1"/>
        <v>5062.474416643238</v>
      </c>
      <c r="K35" s="25">
        <f t="shared" si="2"/>
        <v>5082.607050476683</v>
      </c>
    </row>
    <row r="36" spans="1:11" ht="18" customHeight="1">
      <c r="A36" s="121" t="s">
        <v>82</v>
      </c>
      <c r="C36" s="110"/>
      <c r="D36" s="29">
        <v>55505</v>
      </c>
      <c r="E36" s="29">
        <v>53431</v>
      </c>
      <c r="F36" s="29">
        <v>339177</v>
      </c>
      <c r="G36" s="29">
        <v>333655</v>
      </c>
      <c r="H36" s="29">
        <v>550628428</v>
      </c>
      <c r="I36" s="29">
        <v>533362452</v>
      </c>
      <c r="J36" s="29">
        <f t="shared" si="1"/>
        <v>1623.4250199748215</v>
      </c>
      <c r="K36" s="25">
        <f t="shared" si="2"/>
        <v>1598.5447603063044</v>
      </c>
    </row>
    <row r="37" spans="1:11" ht="18" customHeight="1">
      <c r="A37" s="316" t="s">
        <v>83</v>
      </c>
      <c r="B37" s="316"/>
      <c r="C37" s="317"/>
      <c r="D37" s="29">
        <v>200</v>
      </c>
      <c r="E37" s="29">
        <v>222</v>
      </c>
      <c r="F37" s="29">
        <v>26809</v>
      </c>
      <c r="G37" s="29">
        <v>26449</v>
      </c>
      <c r="H37" s="29">
        <v>83523922</v>
      </c>
      <c r="I37" s="29">
        <v>77927899</v>
      </c>
      <c r="J37" s="29">
        <f t="shared" si="1"/>
        <v>3115.5179976873437</v>
      </c>
      <c r="K37" s="25">
        <f t="shared" si="2"/>
        <v>2946.345759764074</v>
      </c>
    </row>
    <row r="38" spans="1:11" ht="18" customHeight="1">
      <c r="A38" s="318" t="s">
        <v>84</v>
      </c>
      <c r="B38" s="318"/>
      <c r="C38" s="319"/>
      <c r="D38" s="29">
        <v>9184</v>
      </c>
      <c r="E38" s="29">
        <v>8824</v>
      </c>
      <c r="F38" s="29">
        <v>33700</v>
      </c>
      <c r="G38" s="29">
        <v>32338</v>
      </c>
      <c r="H38" s="29">
        <v>47295492</v>
      </c>
      <c r="I38" s="29">
        <v>44906312</v>
      </c>
      <c r="J38" s="29">
        <f t="shared" si="1"/>
        <v>1403.42706231454</v>
      </c>
      <c r="K38" s="25">
        <f t="shared" si="2"/>
        <v>1388.6545859360506</v>
      </c>
    </row>
    <row r="39" spans="1:11" ht="18" customHeight="1">
      <c r="A39" s="316" t="s">
        <v>85</v>
      </c>
      <c r="B39" s="316"/>
      <c r="C39" s="317"/>
      <c r="D39" s="29">
        <v>18759</v>
      </c>
      <c r="E39" s="29">
        <v>18106</v>
      </c>
      <c r="F39" s="29">
        <v>134452</v>
      </c>
      <c r="G39" s="29">
        <v>135176</v>
      </c>
      <c r="H39" s="29">
        <v>174937034</v>
      </c>
      <c r="I39" s="29">
        <v>169405583</v>
      </c>
      <c r="J39" s="29">
        <f t="shared" si="1"/>
        <v>1301.1114301014488</v>
      </c>
      <c r="K39" s="25">
        <f t="shared" si="2"/>
        <v>1253.2223397644552</v>
      </c>
    </row>
    <row r="40" spans="1:11" ht="18" customHeight="1">
      <c r="A40" s="316" t="s">
        <v>86</v>
      </c>
      <c r="B40" s="316"/>
      <c r="C40" s="317"/>
      <c r="D40" s="29">
        <v>3662</v>
      </c>
      <c r="E40" s="29">
        <v>3596</v>
      </c>
      <c r="F40" s="29">
        <v>21281</v>
      </c>
      <c r="G40" s="29">
        <v>20406</v>
      </c>
      <c r="H40" s="29">
        <v>64391447</v>
      </c>
      <c r="I40" s="29">
        <v>60451747</v>
      </c>
      <c r="J40" s="29">
        <f t="shared" si="1"/>
        <v>3025.7716742634275</v>
      </c>
      <c r="K40" s="25">
        <f t="shared" si="2"/>
        <v>2962.4496226600018</v>
      </c>
    </row>
    <row r="41" spans="1:11" ht="18" customHeight="1">
      <c r="A41" s="318" t="s">
        <v>443</v>
      </c>
      <c r="B41" s="318"/>
      <c r="C41" s="319"/>
      <c r="D41" s="29">
        <v>5195</v>
      </c>
      <c r="E41" s="29">
        <v>5009</v>
      </c>
      <c r="F41" s="29">
        <v>22122</v>
      </c>
      <c r="G41" s="29">
        <v>23415</v>
      </c>
      <c r="H41" s="29">
        <v>41994518</v>
      </c>
      <c r="I41" s="29">
        <v>44960275</v>
      </c>
      <c r="J41" s="29">
        <f t="shared" si="1"/>
        <v>1898.3147093391194</v>
      </c>
      <c r="K41" s="25">
        <f t="shared" si="2"/>
        <v>1920.1484091394404</v>
      </c>
    </row>
    <row r="42" spans="1:11" ht="18" customHeight="1">
      <c r="A42" s="316" t="s">
        <v>87</v>
      </c>
      <c r="B42" s="316"/>
      <c r="C42" s="317"/>
      <c r="D42" s="29">
        <v>18505</v>
      </c>
      <c r="E42" s="29">
        <v>17674</v>
      </c>
      <c r="F42" s="29">
        <v>100813</v>
      </c>
      <c r="G42" s="29">
        <v>95871</v>
      </c>
      <c r="H42" s="29">
        <v>138486015</v>
      </c>
      <c r="I42" s="29">
        <v>135710636</v>
      </c>
      <c r="J42" s="29">
        <f t="shared" si="1"/>
        <v>1373.6920337654865</v>
      </c>
      <c r="K42" s="25">
        <f t="shared" si="2"/>
        <v>1415.5546098403063</v>
      </c>
    </row>
    <row r="43" spans="1:11" ht="18" customHeight="1">
      <c r="A43" s="112"/>
      <c r="B43" s="119"/>
      <c r="C43" s="113"/>
      <c r="D43" s="41"/>
      <c r="E43" s="41"/>
      <c r="F43" s="41"/>
      <c r="G43" s="41"/>
      <c r="H43" s="41"/>
      <c r="I43" s="41"/>
      <c r="J43" s="41"/>
      <c r="K43" s="62"/>
    </row>
    <row r="44" spans="1:11" ht="18" customHeight="1">
      <c r="A44" s="170" t="s">
        <v>521</v>
      </c>
      <c r="B44" s="171" t="s">
        <v>521</v>
      </c>
      <c r="D44" s="122"/>
      <c r="E44" s="122"/>
      <c r="F44" s="122"/>
      <c r="G44" s="122"/>
      <c r="H44" s="123"/>
      <c r="I44" s="123"/>
      <c r="J44" s="124"/>
      <c r="K44" s="13" t="s">
        <v>545</v>
      </c>
    </row>
    <row r="45" spans="1:10" ht="15" customHeight="1">
      <c r="A45" s="169" t="s">
        <v>491</v>
      </c>
      <c r="B45" s="13"/>
      <c r="C45" s="125"/>
      <c r="E45" s="106"/>
      <c r="F45" s="126"/>
      <c r="G45" s="126"/>
      <c r="H45" s="126"/>
      <c r="I45" s="126"/>
      <c r="J45" s="126"/>
    </row>
    <row r="46" spans="1:11" ht="14.25" customHeight="1">
      <c r="A46" s="320" t="s">
        <v>107</v>
      </c>
      <c r="B46" s="325"/>
      <c r="C46" s="292" t="s">
        <v>108</v>
      </c>
      <c r="D46" s="292"/>
      <c r="E46" s="292"/>
      <c r="F46" s="292" t="s">
        <v>109</v>
      </c>
      <c r="G46" s="292"/>
      <c r="H46" s="292"/>
      <c r="I46" s="289" t="s">
        <v>110</v>
      </c>
      <c r="J46" s="305"/>
      <c r="K46" s="305"/>
    </row>
    <row r="47" spans="1:11" ht="15.75" customHeight="1">
      <c r="A47" s="326"/>
      <c r="B47" s="327"/>
      <c r="C47" s="181" t="s">
        <v>111</v>
      </c>
      <c r="D47" s="180" t="s">
        <v>112</v>
      </c>
      <c r="E47" s="180" t="s">
        <v>113</v>
      </c>
      <c r="F47" s="179" t="s">
        <v>114</v>
      </c>
      <c r="G47" s="179" t="s">
        <v>115</v>
      </c>
      <c r="H47" s="179" t="s">
        <v>116</v>
      </c>
      <c r="I47" s="179" t="s">
        <v>117</v>
      </c>
      <c r="J47" s="179" t="s">
        <v>112</v>
      </c>
      <c r="K47" s="177" t="s">
        <v>116</v>
      </c>
    </row>
    <row r="48" spans="1:11" ht="15" customHeight="1">
      <c r="A48" s="16"/>
      <c r="B48" s="17"/>
      <c r="C48" s="18" t="s">
        <v>118</v>
      </c>
      <c r="D48" s="19" t="s">
        <v>119</v>
      </c>
      <c r="E48" s="19" t="s">
        <v>120</v>
      </c>
      <c r="F48" s="20" t="s">
        <v>121</v>
      </c>
      <c r="G48" s="19" t="s">
        <v>122</v>
      </c>
      <c r="H48" s="20" t="s">
        <v>120</v>
      </c>
      <c r="I48" s="20" t="s">
        <v>121</v>
      </c>
      <c r="J48" s="19" t="s">
        <v>122</v>
      </c>
      <c r="K48" s="19" t="s">
        <v>120</v>
      </c>
    </row>
    <row r="49" spans="1:11" ht="15" customHeight="1">
      <c r="A49" s="21" t="s">
        <v>123</v>
      </c>
      <c r="B49" s="22"/>
      <c r="C49" s="11">
        <v>66265</v>
      </c>
      <c r="D49" s="11">
        <v>445928</v>
      </c>
      <c r="E49" s="11">
        <v>1291469625</v>
      </c>
      <c r="F49" s="11">
        <v>12834</v>
      </c>
      <c r="G49" s="11">
        <v>112273</v>
      </c>
      <c r="H49" s="11">
        <v>758107173</v>
      </c>
      <c r="I49" s="11">
        <v>53431</v>
      </c>
      <c r="J49" s="11">
        <v>333655</v>
      </c>
      <c r="K49" s="11">
        <v>533362452</v>
      </c>
    </row>
    <row r="50" spans="1:11" ht="15" customHeight="1">
      <c r="A50" s="99" t="s">
        <v>124</v>
      </c>
      <c r="B50" s="100"/>
      <c r="C50" s="11">
        <v>27620</v>
      </c>
      <c r="D50" s="29">
        <v>44143</v>
      </c>
      <c r="E50" s="29">
        <v>54930278</v>
      </c>
      <c r="F50" s="29">
        <v>3011</v>
      </c>
      <c r="G50" s="29">
        <v>5017</v>
      </c>
      <c r="H50" s="29">
        <v>19126773</v>
      </c>
      <c r="I50" s="29">
        <v>24609</v>
      </c>
      <c r="J50" s="29">
        <v>39126</v>
      </c>
      <c r="K50" s="29">
        <v>35803505</v>
      </c>
    </row>
    <row r="51" spans="1:11" ht="15" customHeight="1">
      <c r="A51" s="99" t="s">
        <v>125</v>
      </c>
      <c r="B51" s="100"/>
      <c r="C51" s="101">
        <v>15359</v>
      </c>
      <c r="D51" s="29">
        <v>52268</v>
      </c>
      <c r="E51" s="29">
        <v>94934539</v>
      </c>
      <c r="F51" s="29">
        <v>3114</v>
      </c>
      <c r="G51" s="29">
        <v>10772</v>
      </c>
      <c r="H51" s="29">
        <v>42634727</v>
      </c>
      <c r="I51" s="29">
        <v>12245</v>
      </c>
      <c r="J51" s="29">
        <v>41496</v>
      </c>
      <c r="K51" s="29">
        <v>52299812</v>
      </c>
    </row>
    <row r="52" spans="1:11" ht="15" customHeight="1">
      <c r="A52" s="99" t="s">
        <v>126</v>
      </c>
      <c r="B52" s="100"/>
      <c r="C52" s="101">
        <v>12873</v>
      </c>
      <c r="D52" s="29">
        <v>83408</v>
      </c>
      <c r="E52" s="29">
        <v>219943353</v>
      </c>
      <c r="F52" s="29">
        <v>3677</v>
      </c>
      <c r="G52" s="29">
        <v>24065</v>
      </c>
      <c r="H52" s="29">
        <v>128404275</v>
      </c>
      <c r="I52" s="29">
        <v>9196</v>
      </c>
      <c r="J52" s="29">
        <v>59343</v>
      </c>
      <c r="K52" s="29">
        <v>91539078</v>
      </c>
    </row>
    <row r="53" spans="1:11" ht="15" customHeight="1">
      <c r="A53" s="99" t="s">
        <v>127</v>
      </c>
      <c r="B53" s="100"/>
      <c r="C53" s="101">
        <v>6637</v>
      </c>
      <c r="D53" s="29">
        <v>89050</v>
      </c>
      <c r="E53" s="29">
        <v>268792165</v>
      </c>
      <c r="F53" s="29">
        <v>1889</v>
      </c>
      <c r="G53" s="29">
        <v>25108</v>
      </c>
      <c r="H53" s="29">
        <v>165927714</v>
      </c>
      <c r="I53" s="29">
        <v>4748</v>
      </c>
      <c r="J53" s="29">
        <v>63942</v>
      </c>
      <c r="K53" s="29">
        <v>102864451</v>
      </c>
    </row>
    <row r="54" spans="1:11" ht="15" customHeight="1">
      <c r="A54" s="99" t="s">
        <v>128</v>
      </c>
      <c r="B54" s="100"/>
      <c r="C54" s="11">
        <v>1838</v>
      </c>
      <c r="D54" s="29">
        <v>43103</v>
      </c>
      <c r="E54" s="29">
        <v>140801445</v>
      </c>
      <c r="F54" s="29">
        <v>552</v>
      </c>
      <c r="G54" s="29">
        <v>13007</v>
      </c>
      <c r="H54" s="29">
        <v>98194518</v>
      </c>
      <c r="I54" s="25">
        <v>1286</v>
      </c>
      <c r="J54" s="29">
        <v>30096</v>
      </c>
      <c r="K54" s="25">
        <v>42606927</v>
      </c>
    </row>
    <row r="55" spans="1:11" ht="15" customHeight="1">
      <c r="A55" s="99" t="s">
        <v>129</v>
      </c>
      <c r="B55" s="100"/>
      <c r="C55" s="11">
        <v>1056</v>
      </c>
      <c r="D55" s="29">
        <v>39774</v>
      </c>
      <c r="E55" s="29">
        <v>144844676</v>
      </c>
      <c r="F55" s="29">
        <v>375</v>
      </c>
      <c r="G55" s="29">
        <v>14020</v>
      </c>
      <c r="H55" s="29">
        <v>104361997</v>
      </c>
      <c r="I55" s="25">
        <v>681</v>
      </c>
      <c r="J55" s="29">
        <v>25754</v>
      </c>
      <c r="K55" s="25">
        <v>40482679</v>
      </c>
    </row>
    <row r="56" spans="1:11" ht="15" customHeight="1">
      <c r="A56" s="99" t="s">
        <v>130</v>
      </c>
      <c r="B56" s="100"/>
      <c r="C56" s="11">
        <v>611</v>
      </c>
      <c r="D56" s="29">
        <v>42316</v>
      </c>
      <c r="E56" s="29">
        <v>159407175</v>
      </c>
      <c r="F56" s="29">
        <v>160</v>
      </c>
      <c r="G56" s="29">
        <v>10819</v>
      </c>
      <c r="H56" s="29">
        <v>98840693</v>
      </c>
      <c r="I56" s="25">
        <v>451</v>
      </c>
      <c r="J56" s="29">
        <v>31497</v>
      </c>
      <c r="K56" s="25">
        <v>60566482</v>
      </c>
    </row>
    <row r="57" spans="1:11" ht="15" customHeight="1">
      <c r="A57" s="99" t="s">
        <v>131</v>
      </c>
      <c r="B57" s="100"/>
      <c r="C57" s="101">
        <v>271</v>
      </c>
      <c r="D57" s="29">
        <v>51866</v>
      </c>
      <c r="E57" s="29">
        <v>207815994</v>
      </c>
      <c r="F57" s="29">
        <v>56</v>
      </c>
      <c r="G57" s="29">
        <v>9465</v>
      </c>
      <c r="H57" s="29">
        <v>100616476</v>
      </c>
      <c r="I57" s="29">
        <v>215</v>
      </c>
      <c r="J57" s="29">
        <v>42401</v>
      </c>
      <c r="K57" s="29">
        <v>107199518</v>
      </c>
    </row>
    <row r="58" spans="1:11" ht="12" customHeight="1">
      <c r="A58" s="102"/>
      <c r="B58" s="103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15" customHeight="1">
      <c r="A59" s="170" t="s">
        <v>522</v>
      </c>
      <c r="B59" s="171" t="s">
        <v>521</v>
      </c>
      <c r="C59" s="14"/>
      <c r="K59" s="13" t="s">
        <v>544</v>
      </c>
    </row>
    <row r="60" spans="1:10" ht="14.25" customHeight="1">
      <c r="A60" s="106" t="s">
        <v>451</v>
      </c>
      <c r="B60" s="14"/>
      <c r="E60" s="107"/>
      <c r="F60" s="107"/>
      <c r="G60" s="107"/>
      <c r="H60" s="107"/>
      <c r="I60" s="107"/>
      <c r="J60" s="107"/>
    </row>
    <row r="61" spans="1:11" ht="21" customHeight="1">
      <c r="A61" s="320" t="s">
        <v>88</v>
      </c>
      <c r="B61" s="321"/>
      <c r="C61" s="322"/>
      <c r="D61" s="302" t="s">
        <v>495</v>
      </c>
      <c r="E61" s="303"/>
      <c r="F61" s="304"/>
      <c r="G61" s="289" t="s">
        <v>89</v>
      </c>
      <c r="H61" s="305"/>
      <c r="I61" s="305"/>
      <c r="J61" s="305"/>
      <c r="K61" s="12"/>
    </row>
    <row r="62" spans="1:11" ht="24" customHeight="1">
      <c r="A62" s="323"/>
      <c r="B62" s="323"/>
      <c r="C62" s="324"/>
      <c r="D62" s="182" t="s">
        <v>492</v>
      </c>
      <c r="E62" s="179" t="s">
        <v>10</v>
      </c>
      <c r="F62" s="182" t="s">
        <v>493</v>
      </c>
      <c r="G62" s="182" t="s">
        <v>492</v>
      </c>
      <c r="H62" s="179" t="s">
        <v>10</v>
      </c>
      <c r="I62" s="182" t="s">
        <v>493</v>
      </c>
      <c r="J62" s="183" t="s">
        <v>494</v>
      </c>
      <c r="K62" s="12"/>
    </row>
    <row r="63" spans="1:11" ht="15" customHeight="1">
      <c r="A63" s="13"/>
      <c r="B63" s="13"/>
      <c r="C63" s="108"/>
      <c r="D63" s="13" t="s">
        <v>5</v>
      </c>
      <c r="E63" s="13" t="s">
        <v>581</v>
      </c>
      <c r="F63" s="13" t="s">
        <v>546</v>
      </c>
      <c r="G63" s="13" t="s">
        <v>5</v>
      </c>
      <c r="H63" s="13" t="s">
        <v>6</v>
      </c>
      <c r="I63" s="13" t="s">
        <v>7</v>
      </c>
      <c r="J63" s="13" t="s">
        <v>5</v>
      </c>
      <c r="K63" s="13"/>
    </row>
    <row r="64" spans="1:10" ht="15" customHeight="1">
      <c r="A64" s="313">
        <v>38139</v>
      </c>
      <c r="B64" s="314"/>
      <c r="C64" s="315"/>
      <c r="D64" s="11">
        <v>631</v>
      </c>
      <c r="E64" s="11">
        <v>57510</v>
      </c>
      <c r="F64" s="11">
        <v>148413671</v>
      </c>
      <c r="G64" s="11">
        <v>1368</v>
      </c>
      <c r="H64" s="11">
        <v>21167</v>
      </c>
      <c r="I64" s="11">
        <v>21536905</v>
      </c>
      <c r="J64" s="11">
        <v>1172</v>
      </c>
    </row>
    <row r="65" spans="1:10" ht="15" customHeight="1">
      <c r="A65" s="109" t="s">
        <v>90</v>
      </c>
      <c r="B65" s="14"/>
      <c r="C65" s="110"/>
      <c r="D65" s="11"/>
      <c r="E65" s="11"/>
      <c r="F65" s="11"/>
      <c r="G65" s="11"/>
      <c r="H65" s="11"/>
      <c r="I65" s="11"/>
      <c r="J65" s="11"/>
    </row>
    <row r="66" spans="2:10" ht="15" customHeight="1">
      <c r="B66" s="111" t="s">
        <v>91</v>
      </c>
      <c r="C66" s="110"/>
      <c r="D66" s="11">
        <v>164</v>
      </c>
      <c r="E66" s="11">
        <v>16933</v>
      </c>
      <c r="F66" s="29">
        <v>56113239</v>
      </c>
      <c r="G66" s="98">
        <v>420</v>
      </c>
      <c r="H66" s="98">
        <v>6859</v>
      </c>
      <c r="I66" s="98">
        <v>6985084</v>
      </c>
      <c r="J66" s="98">
        <v>360</v>
      </c>
    </row>
    <row r="67" spans="2:10" ht="15" customHeight="1">
      <c r="B67" s="111" t="s">
        <v>92</v>
      </c>
      <c r="C67" s="110"/>
      <c r="D67" s="11">
        <v>90</v>
      </c>
      <c r="E67" s="11">
        <v>8746</v>
      </c>
      <c r="F67" s="11">
        <v>20483135</v>
      </c>
      <c r="G67" s="14">
        <v>257</v>
      </c>
      <c r="H67" s="29">
        <v>4202</v>
      </c>
      <c r="I67" s="29">
        <v>4218932</v>
      </c>
      <c r="J67" s="29">
        <v>218</v>
      </c>
    </row>
    <row r="68" spans="2:10" ht="15" customHeight="1">
      <c r="B68" s="111" t="s">
        <v>93</v>
      </c>
      <c r="C68" s="110"/>
      <c r="D68" s="11">
        <v>75</v>
      </c>
      <c r="E68" s="11">
        <v>8998</v>
      </c>
      <c r="F68" s="11">
        <v>21225320</v>
      </c>
      <c r="G68" s="14">
        <v>153</v>
      </c>
      <c r="H68" s="29">
        <v>2427</v>
      </c>
      <c r="I68" s="29">
        <v>2386239</v>
      </c>
      <c r="J68" s="29">
        <v>126</v>
      </c>
    </row>
    <row r="69" spans="2:10" ht="15" customHeight="1">
      <c r="B69" s="111" t="s">
        <v>94</v>
      </c>
      <c r="C69" s="110"/>
      <c r="D69" s="11">
        <v>74</v>
      </c>
      <c r="E69" s="11">
        <v>7182</v>
      </c>
      <c r="F69" s="11">
        <v>15126291</v>
      </c>
      <c r="G69" s="14">
        <v>172</v>
      </c>
      <c r="H69" s="29">
        <v>2731</v>
      </c>
      <c r="I69" s="29">
        <v>2695024</v>
      </c>
      <c r="J69" s="29">
        <v>142</v>
      </c>
    </row>
    <row r="70" spans="2:10" ht="15" customHeight="1">
      <c r="B70" s="111" t="s">
        <v>95</v>
      </c>
      <c r="C70" s="110"/>
      <c r="D70" s="11">
        <v>48</v>
      </c>
      <c r="E70" s="11">
        <v>3614</v>
      </c>
      <c r="F70" s="11">
        <v>6187786</v>
      </c>
      <c r="G70" s="29">
        <v>80</v>
      </c>
      <c r="H70" s="29">
        <v>1078</v>
      </c>
      <c r="I70" s="29">
        <v>1178660</v>
      </c>
      <c r="J70" s="29">
        <v>73</v>
      </c>
    </row>
    <row r="71" spans="2:10" ht="15" customHeight="1">
      <c r="B71" s="111" t="s">
        <v>96</v>
      </c>
      <c r="C71" s="110"/>
      <c r="D71" s="11">
        <v>76</v>
      </c>
      <c r="E71" s="11">
        <v>5964</v>
      </c>
      <c r="F71" s="11">
        <v>16175224</v>
      </c>
      <c r="G71" s="29">
        <v>143</v>
      </c>
      <c r="H71" s="29">
        <v>2059</v>
      </c>
      <c r="I71" s="29">
        <v>2003419</v>
      </c>
      <c r="J71" s="29">
        <v>134</v>
      </c>
    </row>
    <row r="72" spans="2:10" ht="15" customHeight="1">
      <c r="B72" s="111" t="s">
        <v>97</v>
      </c>
      <c r="C72" s="110"/>
      <c r="D72" s="11">
        <v>37</v>
      </c>
      <c r="E72" s="11">
        <v>2391</v>
      </c>
      <c r="F72" s="11">
        <v>4909143</v>
      </c>
      <c r="G72" s="29">
        <v>54</v>
      </c>
      <c r="H72" s="29">
        <v>776</v>
      </c>
      <c r="I72" s="29">
        <v>824450</v>
      </c>
      <c r="J72" s="29">
        <v>50</v>
      </c>
    </row>
    <row r="73" spans="2:10" ht="15" customHeight="1">
      <c r="B73" s="111" t="s">
        <v>98</v>
      </c>
      <c r="C73" s="110"/>
      <c r="D73" s="11">
        <v>28</v>
      </c>
      <c r="E73" s="11">
        <v>1260</v>
      </c>
      <c r="F73" s="25" t="s">
        <v>496</v>
      </c>
      <c r="G73" s="29">
        <v>15</v>
      </c>
      <c r="H73" s="29">
        <v>183</v>
      </c>
      <c r="I73" s="29">
        <v>213471</v>
      </c>
      <c r="J73" s="29">
        <v>10</v>
      </c>
    </row>
    <row r="74" spans="2:10" ht="15" customHeight="1">
      <c r="B74" s="111" t="s">
        <v>99</v>
      </c>
      <c r="C74" s="110"/>
      <c r="D74" s="11">
        <v>18</v>
      </c>
      <c r="E74" s="11">
        <v>832</v>
      </c>
      <c r="F74" s="25" t="s">
        <v>496</v>
      </c>
      <c r="G74" s="29">
        <v>30</v>
      </c>
      <c r="H74" s="29">
        <v>382</v>
      </c>
      <c r="I74" s="29">
        <v>415396</v>
      </c>
      <c r="J74" s="29">
        <v>28</v>
      </c>
    </row>
    <row r="75" spans="2:10" ht="15" customHeight="1">
      <c r="B75" s="111" t="s">
        <v>100</v>
      </c>
      <c r="C75" s="110"/>
      <c r="D75" s="11">
        <v>21</v>
      </c>
      <c r="E75" s="11">
        <v>1590</v>
      </c>
      <c r="F75" s="11">
        <v>3046812</v>
      </c>
      <c r="G75" s="29">
        <v>44</v>
      </c>
      <c r="H75" s="29">
        <v>470</v>
      </c>
      <c r="I75" s="29">
        <v>616230</v>
      </c>
      <c r="J75" s="29">
        <v>31</v>
      </c>
    </row>
    <row r="76" spans="1:10" ht="12" customHeight="1">
      <c r="A76" s="112"/>
      <c r="B76" s="112"/>
      <c r="C76" s="113"/>
      <c r="D76" s="28"/>
      <c r="E76" s="28"/>
      <c r="F76" s="28"/>
      <c r="G76" s="28"/>
      <c r="H76" s="28"/>
      <c r="I76" s="28"/>
      <c r="J76" s="28"/>
    </row>
    <row r="77" spans="1:11" ht="15" customHeight="1">
      <c r="A77" s="15"/>
      <c r="B77" s="105"/>
      <c r="D77" s="11"/>
      <c r="E77" s="11"/>
      <c r="F77" s="11"/>
      <c r="G77" s="11"/>
      <c r="H77" s="11"/>
      <c r="I77" s="13"/>
      <c r="J77" s="13" t="s">
        <v>545</v>
      </c>
      <c r="K77" s="13"/>
    </row>
    <row r="78" spans="1:11" ht="15" customHeight="1">
      <c r="A78" s="172" t="s">
        <v>452</v>
      </c>
      <c r="B78" s="115"/>
      <c r="C78" s="115"/>
      <c r="D78" s="52"/>
      <c r="E78" s="115"/>
      <c r="F78" s="52"/>
      <c r="G78" s="115"/>
      <c r="H78" s="115"/>
      <c r="I78" s="115"/>
      <c r="J78" s="115"/>
      <c r="K78" s="15"/>
    </row>
    <row r="79" spans="1:11" ht="15" customHeight="1">
      <c r="A79" s="127" t="s">
        <v>101</v>
      </c>
      <c r="B79" s="128"/>
      <c r="C79" s="128"/>
      <c r="D79" s="129"/>
      <c r="E79" s="50"/>
      <c r="F79" s="52"/>
      <c r="G79" s="50"/>
      <c r="H79" s="50"/>
      <c r="I79" s="50"/>
      <c r="J79" s="50"/>
      <c r="K79" s="50"/>
    </row>
    <row r="80" spans="1:11" ht="30" customHeight="1">
      <c r="A80" s="290" t="s">
        <v>102</v>
      </c>
      <c r="B80" s="291"/>
      <c r="C80" s="184" t="s">
        <v>11</v>
      </c>
      <c r="D80" s="185" t="s">
        <v>12</v>
      </c>
      <c r="E80" s="186" t="s">
        <v>13</v>
      </c>
      <c r="F80" s="186" t="s">
        <v>14</v>
      </c>
      <c r="G80" s="186" t="s">
        <v>15</v>
      </c>
      <c r="H80" s="186" t="s">
        <v>16</v>
      </c>
      <c r="I80" s="186" t="s">
        <v>17</v>
      </c>
      <c r="J80" s="186" t="s">
        <v>10</v>
      </c>
      <c r="K80" s="187" t="s">
        <v>103</v>
      </c>
    </row>
    <row r="81" spans="1:11" ht="15" customHeight="1">
      <c r="A81" s="130"/>
      <c r="B81" s="131"/>
      <c r="C81" s="130" t="s">
        <v>104</v>
      </c>
      <c r="D81" s="130" t="s">
        <v>18</v>
      </c>
      <c r="E81" s="130" t="s">
        <v>18</v>
      </c>
      <c r="F81" s="130" t="s">
        <v>18</v>
      </c>
      <c r="G81" s="130" t="s">
        <v>18</v>
      </c>
      <c r="H81" s="130" t="s">
        <v>18</v>
      </c>
      <c r="I81" s="130" t="s">
        <v>19</v>
      </c>
      <c r="J81" s="130" t="s">
        <v>6</v>
      </c>
      <c r="K81" s="130" t="s">
        <v>20</v>
      </c>
    </row>
    <row r="82" spans="1:11" ht="15" customHeight="1">
      <c r="A82" s="130" t="s">
        <v>9</v>
      </c>
      <c r="B82" s="132" t="s">
        <v>529</v>
      </c>
      <c r="C82" s="115">
        <v>17</v>
      </c>
      <c r="D82" s="34">
        <v>381231</v>
      </c>
      <c r="E82" s="34">
        <v>192694</v>
      </c>
      <c r="F82" s="34">
        <v>110036</v>
      </c>
      <c r="G82" s="34">
        <v>78502</v>
      </c>
      <c r="H82" s="34">
        <v>21000</v>
      </c>
      <c r="I82" s="133">
        <v>353.2</v>
      </c>
      <c r="J82" s="34">
        <v>5131</v>
      </c>
      <c r="K82" s="115">
        <v>344</v>
      </c>
    </row>
    <row r="83" spans="1:11" ht="15" customHeight="1">
      <c r="A83" s="15"/>
      <c r="B83" s="132">
        <v>14</v>
      </c>
      <c r="C83" s="115">
        <v>17</v>
      </c>
      <c r="D83" s="34">
        <v>373139</v>
      </c>
      <c r="E83" s="34">
        <v>190875</v>
      </c>
      <c r="F83" s="34">
        <v>108053</v>
      </c>
      <c r="G83" s="34">
        <v>74211</v>
      </c>
      <c r="H83" s="34">
        <v>19680</v>
      </c>
      <c r="I83" s="133">
        <v>361.4</v>
      </c>
      <c r="J83" s="34">
        <v>4933</v>
      </c>
      <c r="K83" s="115">
        <v>338</v>
      </c>
    </row>
    <row r="84" spans="1:11" ht="15" customHeight="1">
      <c r="A84" s="15"/>
      <c r="B84" s="132">
        <v>15</v>
      </c>
      <c r="C84" s="115">
        <v>17</v>
      </c>
      <c r="D84" s="34">
        <v>360674</v>
      </c>
      <c r="E84" s="34">
        <v>186887</v>
      </c>
      <c r="F84" s="34">
        <v>104518</v>
      </c>
      <c r="G84" s="34">
        <v>69269</v>
      </c>
      <c r="H84" s="34">
        <v>18396</v>
      </c>
      <c r="I84" s="133">
        <v>363</v>
      </c>
      <c r="J84" s="34">
        <v>4547</v>
      </c>
      <c r="K84" s="115">
        <v>338</v>
      </c>
    </row>
    <row r="85" spans="1:11" ht="15" customHeight="1">
      <c r="A85" s="15"/>
      <c r="B85" s="132">
        <v>16</v>
      </c>
      <c r="C85" s="115">
        <v>16</v>
      </c>
      <c r="D85" s="34">
        <v>348847</v>
      </c>
      <c r="E85" s="34">
        <v>179781</v>
      </c>
      <c r="F85" s="34">
        <v>100804</v>
      </c>
      <c r="G85" s="34">
        <v>68261</v>
      </c>
      <c r="H85" s="34">
        <v>17661</v>
      </c>
      <c r="I85" s="133">
        <v>363.1</v>
      </c>
      <c r="J85" s="34">
        <v>4312</v>
      </c>
      <c r="K85" s="115">
        <v>309</v>
      </c>
    </row>
    <row r="86" spans="1:11" ht="15" customHeight="1">
      <c r="A86" s="15"/>
      <c r="B86" s="117">
        <v>17</v>
      </c>
      <c r="C86" s="109">
        <v>17</v>
      </c>
      <c r="D86" s="29">
        <v>342306</v>
      </c>
      <c r="E86" s="29">
        <v>176926</v>
      </c>
      <c r="F86" s="29">
        <v>97962</v>
      </c>
      <c r="G86" s="29">
        <v>67418</v>
      </c>
      <c r="H86" s="29">
        <v>16997</v>
      </c>
      <c r="I86" s="89">
        <v>363.1</v>
      </c>
      <c r="J86" s="29">
        <v>3989</v>
      </c>
      <c r="K86" s="29">
        <v>313</v>
      </c>
    </row>
    <row r="87" spans="1:11" ht="12" customHeight="1">
      <c r="A87" s="134"/>
      <c r="B87" s="135"/>
      <c r="C87" s="134"/>
      <c r="D87" s="41"/>
      <c r="E87" s="41"/>
      <c r="F87" s="41"/>
      <c r="G87" s="41"/>
      <c r="H87" s="41"/>
      <c r="I87" s="136"/>
      <c r="J87" s="41"/>
      <c r="K87" s="134"/>
    </row>
    <row r="88" spans="1:11" ht="8.25" customHeight="1">
      <c r="A88" s="137"/>
      <c r="B88" s="138"/>
      <c r="C88" s="137"/>
      <c r="D88" s="44"/>
      <c r="E88" s="43"/>
      <c r="F88" s="43"/>
      <c r="G88" s="43"/>
      <c r="H88" s="43"/>
      <c r="I88" s="139"/>
      <c r="J88" s="43"/>
      <c r="K88" s="137"/>
    </row>
    <row r="89" spans="1:11" ht="15" customHeight="1">
      <c r="A89" s="140" t="s">
        <v>105</v>
      </c>
      <c r="B89" s="130"/>
      <c r="C89" s="130"/>
      <c r="D89" s="130"/>
      <c r="E89" s="15"/>
      <c r="F89" s="15"/>
      <c r="G89" s="15"/>
      <c r="H89" s="15"/>
      <c r="I89" s="15"/>
      <c r="J89" s="15"/>
      <c r="K89" s="15"/>
    </row>
    <row r="90" spans="1:11" ht="30" customHeight="1">
      <c r="A90" s="290" t="s">
        <v>102</v>
      </c>
      <c r="B90" s="291"/>
      <c r="C90" s="184" t="s">
        <v>11</v>
      </c>
      <c r="D90" s="185" t="s">
        <v>12</v>
      </c>
      <c r="E90" s="186" t="s">
        <v>13</v>
      </c>
      <c r="F90" s="186" t="s">
        <v>14</v>
      </c>
      <c r="G90" s="186" t="s">
        <v>15</v>
      </c>
      <c r="H90" s="186" t="s">
        <v>16</v>
      </c>
      <c r="I90" s="186" t="s">
        <v>17</v>
      </c>
      <c r="J90" s="186" t="s">
        <v>10</v>
      </c>
      <c r="K90" s="187" t="s">
        <v>103</v>
      </c>
    </row>
    <row r="91" spans="1:11" ht="15" customHeight="1">
      <c r="A91" s="130"/>
      <c r="B91" s="131"/>
      <c r="C91" s="130" t="s">
        <v>104</v>
      </c>
      <c r="D91" s="130" t="s">
        <v>18</v>
      </c>
      <c r="E91" s="130" t="s">
        <v>18</v>
      </c>
      <c r="F91" s="130" t="s">
        <v>18</v>
      </c>
      <c r="G91" s="130" t="s">
        <v>18</v>
      </c>
      <c r="H91" s="130" t="s">
        <v>18</v>
      </c>
      <c r="I91" s="130" t="s">
        <v>19</v>
      </c>
      <c r="J91" s="130" t="s">
        <v>6</v>
      </c>
      <c r="K91" s="130" t="s">
        <v>20</v>
      </c>
    </row>
    <row r="92" spans="1:11" ht="15" customHeight="1">
      <c r="A92" s="15" t="s">
        <v>9</v>
      </c>
      <c r="B92" s="132" t="s">
        <v>529</v>
      </c>
      <c r="C92" s="15">
        <v>165</v>
      </c>
      <c r="D92" s="34">
        <v>695029</v>
      </c>
      <c r="E92" s="34">
        <v>128366</v>
      </c>
      <c r="F92" s="34">
        <v>375584</v>
      </c>
      <c r="G92" s="34">
        <v>191079</v>
      </c>
      <c r="H92" s="34">
        <v>6753</v>
      </c>
      <c r="I92" s="141">
        <v>360</v>
      </c>
      <c r="J92" s="34">
        <v>23477</v>
      </c>
      <c r="K92" s="34">
        <v>1075</v>
      </c>
    </row>
    <row r="93" spans="1:11" ht="15" customHeight="1">
      <c r="A93" s="15"/>
      <c r="B93" s="132">
        <v>14</v>
      </c>
      <c r="C93" s="15">
        <v>162</v>
      </c>
      <c r="D93" s="34">
        <v>651559</v>
      </c>
      <c r="E93" s="34">
        <v>118401</v>
      </c>
      <c r="F93" s="34">
        <v>361547</v>
      </c>
      <c r="G93" s="34">
        <v>171611</v>
      </c>
      <c r="H93" s="34">
        <v>6115</v>
      </c>
      <c r="I93" s="141">
        <v>358.7</v>
      </c>
      <c r="J93" s="34">
        <v>23053</v>
      </c>
      <c r="K93" s="34">
        <v>1002</v>
      </c>
    </row>
    <row r="94" spans="1:11" ht="15" customHeight="1">
      <c r="A94" s="15"/>
      <c r="B94" s="132">
        <v>15</v>
      </c>
      <c r="C94" s="15">
        <v>163</v>
      </c>
      <c r="D94" s="34">
        <v>623627</v>
      </c>
      <c r="E94" s="34">
        <v>110781</v>
      </c>
      <c r="F94" s="34">
        <v>356028</v>
      </c>
      <c r="G94" s="34">
        <v>156818</v>
      </c>
      <c r="H94" s="34">
        <v>5199</v>
      </c>
      <c r="I94" s="141">
        <v>359.8</v>
      </c>
      <c r="J94" s="34">
        <v>22999</v>
      </c>
      <c r="K94" s="34">
        <v>1002</v>
      </c>
    </row>
    <row r="95" spans="1:11" ht="15" customHeight="1">
      <c r="A95" s="15"/>
      <c r="B95" s="132">
        <v>16</v>
      </c>
      <c r="C95" s="15">
        <v>165</v>
      </c>
      <c r="D95" s="34">
        <v>609978</v>
      </c>
      <c r="E95" s="34">
        <v>105582</v>
      </c>
      <c r="F95" s="34">
        <v>359856</v>
      </c>
      <c r="G95" s="34">
        <v>144539</v>
      </c>
      <c r="H95" s="34">
        <v>5113</v>
      </c>
      <c r="I95" s="141">
        <v>361.1</v>
      </c>
      <c r="J95" s="34">
        <v>23809</v>
      </c>
      <c r="K95" s="34">
        <v>1045</v>
      </c>
    </row>
    <row r="96" spans="1:11" ht="15" customHeight="1">
      <c r="A96" s="15"/>
      <c r="B96" s="117">
        <v>17</v>
      </c>
      <c r="C96" s="109">
        <v>167</v>
      </c>
      <c r="D96" s="29">
        <v>592675</v>
      </c>
      <c r="E96" s="29">
        <v>104101</v>
      </c>
      <c r="F96" s="29">
        <v>348262</v>
      </c>
      <c r="G96" s="29">
        <v>140312</v>
      </c>
      <c r="H96" s="29">
        <v>4913</v>
      </c>
      <c r="I96" s="89">
        <v>362.7</v>
      </c>
      <c r="J96" s="29">
        <v>22792</v>
      </c>
      <c r="K96" s="29">
        <v>979</v>
      </c>
    </row>
    <row r="97" spans="1:11" ht="12" customHeight="1">
      <c r="A97" s="134"/>
      <c r="B97" s="135"/>
      <c r="C97" s="134"/>
      <c r="D97" s="41"/>
      <c r="E97" s="41"/>
      <c r="F97" s="41"/>
      <c r="G97" s="41"/>
      <c r="H97" s="41"/>
      <c r="I97" s="142"/>
      <c r="J97" s="41"/>
      <c r="K97" s="41"/>
    </row>
    <row r="98" spans="1:11" ht="15" customHeight="1">
      <c r="A98" s="14" t="s">
        <v>471</v>
      </c>
      <c r="B98" s="15" t="s">
        <v>477</v>
      </c>
      <c r="C98" s="143"/>
      <c r="D98" s="143"/>
      <c r="E98" s="143"/>
      <c r="F98" s="143"/>
      <c r="G98" s="143"/>
      <c r="H98" s="143"/>
      <c r="I98" s="143"/>
      <c r="J98" s="143"/>
      <c r="K98" s="130" t="s">
        <v>106</v>
      </c>
    </row>
    <row r="99" spans="1:11" ht="15" customHeight="1">
      <c r="A99" s="169" t="s">
        <v>497</v>
      </c>
      <c r="B99" s="115"/>
      <c r="C99" s="115"/>
      <c r="D99" s="144"/>
      <c r="E99" s="144"/>
      <c r="F99" s="144"/>
      <c r="G99" s="144"/>
      <c r="H99" s="144"/>
      <c r="I99" s="144"/>
      <c r="J99" s="144"/>
      <c r="K99" s="23"/>
    </row>
    <row r="100" spans="1:11" ht="15" customHeight="1">
      <c r="A100" s="293" t="s">
        <v>478</v>
      </c>
      <c r="B100" s="294"/>
      <c r="C100" s="292" t="s">
        <v>509</v>
      </c>
      <c r="D100" s="292"/>
      <c r="E100" s="292"/>
      <c r="F100" s="289"/>
      <c r="G100" s="292" t="s">
        <v>510</v>
      </c>
      <c r="H100" s="292"/>
      <c r="I100" s="292"/>
      <c r="J100" s="289"/>
      <c r="K100" s="336" t="s">
        <v>479</v>
      </c>
    </row>
    <row r="101" spans="1:11" ht="15.75" customHeight="1">
      <c r="A101" s="295"/>
      <c r="B101" s="310"/>
      <c r="C101" s="292" t="s">
        <v>511</v>
      </c>
      <c r="D101" s="292"/>
      <c r="E101" s="289" t="s">
        <v>512</v>
      </c>
      <c r="F101" s="305"/>
      <c r="G101" s="292" t="s">
        <v>511</v>
      </c>
      <c r="H101" s="292"/>
      <c r="I101" s="289" t="s">
        <v>512</v>
      </c>
      <c r="J101" s="305"/>
      <c r="K101" s="337"/>
    </row>
    <row r="102" spans="1:11" ht="15.75" customHeight="1">
      <c r="A102" s="311"/>
      <c r="B102" s="312"/>
      <c r="C102" s="179" t="s">
        <v>513</v>
      </c>
      <c r="D102" s="179" t="s">
        <v>514</v>
      </c>
      <c r="E102" s="179" t="s">
        <v>515</v>
      </c>
      <c r="F102" s="177" t="s">
        <v>516</v>
      </c>
      <c r="G102" s="179" t="s">
        <v>513</v>
      </c>
      <c r="H102" s="179" t="s">
        <v>514</v>
      </c>
      <c r="I102" s="179" t="s">
        <v>515</v>
      </c>
      <c r="J102" s="177" t="s">
        <v>516</v>
      </c>
      <c r="K102" s="338"/>
    </row>
    <row r="103" spans="1:11" ht="15" customHeight="1">
      <c r="A103" s="75"/>
      <c r="B103" s="145"/>
      <c r="C103" s="167" t="s">
        <v>18</v>
      </c>
      <c r="D103" s="168" t="s">
        <v>18</v>
      </c>
      <c r="E103" s="24" t="s">
        <v>18</v>
      </c>
      <c r="F103" s="168" t="s">
        <v>18</v>
      </c>
      <c r="G103" s="167" t="s">
        <v>18</v>
      </c>
      <c r="H103" s="168" t="s">
        <v>18</v>
      </c>
      <c r="I103" s="168" t="s">
        <v>18</v>
      </c>
      <c r="J103" s="168" t="s">
        <v>18</v>
      </c>
      <c r="K103" s="167" t="s">
        <v>480</v>
      </c>
    </row>
    <row r="104" spans="1:11" ht="15" customHeight="1">
      <c r="A104" s="75" t="s">
        <v>9</v>
      </c>
      <c r="B104" s="146" t="s">
        <v>547</v>
      </c>
      <c r="C104" s="165">
        <v>4657129</v>
      </c>
      <c r="D104" s="11">
        <v>4257793</v>
      </c>
      <c r="E104" s="27">
        <v>908900</v>
      </c>
      <c r="F104" s="27">
        <v>851983</v>
      </c>
      <c r="G104" s="165">
        <v>2429247</v>
      </c>
      <c r="H104" s="11">
        <v>2030831</v>
      </c>
      <c r="I104" s="27">
        <v>420411</v>
      </c>
      <c r="J104" s="27">
        <v>693220</v>
      </c>
      <c r="K104" s="164">
        <v>10095</v>
      </c>
    </row>
    <row r="105" spans="1:11" ht="15" customHeight="1">
      <c r="A105" s="148"/>
      <c r="B105" s="149">
        <v>15</v>
      </c>
      <c r="C105" s="165">
        <v>4731385</v>
      </c>
      <c r="D105" s="11">
        <v>4333219</v>
      </c>
      <c r="E105" s="27">
        <v>822530</v>
      </c>
      <c r="F105" s="27">
        <v>1049002</v>
      </c>
      <c r="G105" s="165">
        <v>2397696</v>
      </c>
      <c r="H105" s="11">
        <v>2054732</v>
      </c>
      <c r="I105" s="27">
        <v>425630</v>
      </c>
      <c r="J105" s="27">
        <v>684151</v>
      </c>
      <c r="K105" s="164">
        <v>10154</v>
      </c>
    </row>
    <row r="106" spans="1:11" ht="15" customHeight="1">
      <c r="A106" s="148"/>
      <c r="B106" s="149">
        <v>16</v>
      </c>
      <c r="C106" s="165">
        <v>5402119</v>
      </c>
      <c r="D106" s="11">
        <v>4872429</v>
      </c>
      <c r="E106" s="27">
        <v>900403</v>
      </c>
      <c r="F106" s="27">
        <v>1219706</v>
      </c>
      <c r="G106" s="165">
        <v>2602036</v>
      </c>
      <c r="H106" s="11">
        <v>2234350</v>
      </c>
      <c r="I106" s="27">
        <v>410299</v>
      </c>
      <c r="J106" s="27">
        <v>723021</v>
      </c>
      <c r="K106" s="164">
        <v>10117</v>
      </c>
    </row>
    <row r="107" spans="1:11" ht="15" customHeight="1">
      <c r="A107" s="148"/>
      <c r="B107" s="149">
        <v>17</v>
      </c>
      <c r="C107" s="165">
        <v>5782834</v>
      </c>
      <c r="D107" s="11">
        <v>5164086</v>
      </c>
      <c r="E107" s="27">
        <v>946407</v>
      </c>
      <c r="F107" s="27">
        <v>1267553</v>
      </c>
      <c r="G107" s="165">
        <v>2908226</v>
      </c>
      <c r="H107" s="11">
        <v>2454447</v>
      </c>
      <c r="I107" s="27">
        <v>449431</v>
      </c>
      <c r="J107" s="283">
        <v>803883</v>
      </c>
      <c r="K107" s="29">
        <v>10161</v>
      </c>
    </row>
    <row r="108" spans="1:11" ht="15" customHeight="1">
      <c r="A108" s="148"/>
      <c r="B108" s="107">
        <v>18</v>
      </c>
      <c r="C108" s="165">
        <v>6408569</v>
      </c>
      <c r="D108" s="11">
        <v>5745287</v>
      </c>
      <c r="E108" s="27">
        <v>1011543</v>
      </c>
      <c r="F108" s="27">
        <v>1441144</v>
      </c>
      <c r="G108" s="165">
        <v>3250599</v>
      </c>
      <c r="H108" s="11">
        <v>2673653</v>
      </c>
      <c r="I108" s="27">
        <v>482833</v>
      </c>
      <c r="J108" s="283">
        <v>871063</v>
      </c>
      <c r="K108" s="164" t="s">
        <v>530</v>
      </c>
    </row>
    <row r="109" spans="1:11" ht="12.75" customHeight="1">
      <c r="A109" s="28"/>
      <c r="B109" s="63"/>
      <c r="C109" s="160"/>
      <c r="D109" s="28"/>
      <c r="E109" s="28"/>
      <c r="F109" s="28"/>
      <c r="G109" s="160"/>
      <c r="H109" s="28"/>
      <c r="I109" s="28"/>
      <c r="J109" s="28"/>
      <c r="K109" s="282"/>
    </row>
    <row r="110" spans="1:11" ht="15" customHeight="1">
      <c r="A110" s="11" t="s">
        <v>471</v>
      </c>
      <c r="B110" s="11" t="s">
        <v>548</v>
      </c>
      <c r="C110" s="11"/>
      <c r="D110" s="11"/>
      <c r="E110" s="11"/>
      <c r="F110" s="11"/>
      <c r="G110" s="11"/>
      <c r="H110" s="11"/>
      <c r="I110" s="11"/>
      <c r="J110" s="29"/>
      <c r="K110" s="25" t="s">
        <v>481</v>
      </c>
    </row>
    <row r="111" spans="1:1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29"/>
      <c r="K111" s="25"/>
    </row>
    <row r="112" spans="1:3" ht="14.25" customHeight="1">
      <c r="A112" s="106" t="s">
        <v>474</v>
      </c>
      <c r="B112" s="14"/>
      <c r="C112" s="14"/>
    </row>
    <row r="113" spans="1:11" ht="25.5" customHeight="1">
      <c r="A113" s="305" t="s">
        <v>132</v>
      </c>
      <c r="B113" s="306"/>
      <c r="C113" s="307"/>
      <c r="D113" s="178" t="s">
        <v>133</v>
      </c>
      <c r="E113" s="179" t="s">
        <v>21</v>
      </c>
      <c r="F113" s="182" t="s">
        <v>134</v>
      </c>
      <c r="G113" s="182" t="s">
        <v>135</v>
      </c>
      <c r="H113" s="182" t="s">
        <v>136</v>
      </c>
      <c r="I113" s="179" t="s">
        <v>22</v>
      </c>
      <c r="J113" s="179" t="s">
        <v>23</v>
      </c>
      <c r="K113" s="176" t="s">
        <v>24</v>
      </c>
    </row>
    <row r="114" spans="2:11" ht="15" customHeight="1">
      <c r="B114" s="14"/>
      <c r="C114" s="110"/>
      <c r="D114" s="150" t="s">
        <v>137</v>
      </c>
      <c r="E114" s="150" t="s">
        <v>137</v>
      </c>
      <c r="F114" s="150" t="s">
        <v>137</v>
      </c>
      <c r="G114" s="150" t="s">
        <v>137</v>
      </c>
      <c r="H114" s="150" t="s">
        <v>137</v>
      </c>
      <c r="I114" s="150" t="s">
        <v>137</v>
      </c>
      <c r="J114" s="150" t="s">
        <v>137</v>
      </c>
      <c r="K114" s="150" t="s">
        <v>137</v>
      </c>
    </row>
    <row r="115" spans="1:11" ht="15" customHeight="1">
      <c r="A115" s="107" t="s">
        <v>138</v>
      </c>
      <c r="B115" s="151">
        <v>13</v>
      </c>
      <c r="C115" s="117" t="s">
        <v>139</v>
      </c>
      <c r="D115" s="29">
        <v>119178</v>
      </c>
      <c r="E115" s="29">
        <v>27670</v>
      </c>
      <c r="F115" s="29">
        <v>31301</v>
      </c>
      <c r="G115" s="29">
        <v>20086</v>
      </c>
      <c r="H115" s="29">
        <v>15307</v>
      </c>
      <c r="I115" s="29">
        <v>10037</v>
      </c>
      <c r="J115" s="29">
        <v>4430</v>
      </c>
      <c r="K115" s="29">
        <v>10347</v>
      </c>
    </row>
    <row r="116" spans="2:11" ht="15" customHeight="1">
      <c r="B116" s="151">
        <v>14</v>
      </c>
      <c r="C116" s="152"/>
      <c r="D116" s="29">
        <v>124411</v>
      </c>
      <c r="E116" s="29">
        <v>28182</v>
      </c>
      <c r="F116" s="29">
        <v>33027</v>
      </c>
      <c r="G116" s="29">
        <v>21084</v>
      </c>
      <c r="H116" s="29">
        <v>16255</v>
      </c>
      <c r="I116" s="29">
        <v>9986</v>
      </c>
      <c r="J116" s="29">
        <v>5077</v>
      </c>
      <c r="K116" s="29">
        <v>10800</v>
      </c>
    </row>
    <row r="117" spans="2:11" ht="15" customHeight="1">
      <c r="B117" s="13">
        <v>15</v>
      </c>
      <c r="C117" s="152"/>
      <c r="D117" s="29">
        <v>121860</v>
      </c>
      <c r="E117" s="29">
        <v>28411</v>
      </c>
      <c r="F117" s="29">
        <v>30895</v>
      </c>
      <c r="G117" s="29">
        <v>20905</v>
      </c>
      <c r="H117" s="29">
        <v>16071</v>
      </c>
      <c r="I117" s="29">
        <v>9932</v>
      </c>
      <c r="J117" s="29">
        <v>4993</v>
      </c>
      <c r="K117" s="29">
        <v>10653</v>
      </c>
    </row>
    <row r="118" spans="2:11" ht="15" customHeight="1">
      <c r="B118" s="151">
        <v>16</v>
      </c>
      <c r="C118" s="152"/>
      <c r="D118" s="29">
        <v>124035</v>
      </c>
      <c r="E118" s="29">
        <v>29566</v>
      </c>
      <c r="F118" s="29">
        <v>30559</v>
      </c>
      <c r="G118" s="29">
        <v>21863</v>
      </c>
      <c r="H118" s="29">
        <v>16704</v>
      </c>
      <c r="I118" s="29">
        <v>9593</v>
      </c>
      <c r="J118" s="29">
        <v>5135</v>
      </c>
      <c r="K118" s="29">
        <v>10615</v>
      </c>
    </row>
    <row r="119" spans="2:12" ht="15" customHeight="1">
      <c r="B119" s="109">
        <v>17</v>
      </c>
      <c r="C119" s="152"/>
      <c r="D119" s="29">
        <v>126681</v>
      </c>
      <c r="E119" s="29">
        <v>28808</v>
      </c>
      <c r="F119" s="29">
        <v>31795</v>
      </c>
      <c r="G119" s="29">
        <v>23101</v>
      </c>
      <c r="H119" s="29">
        <v>17043</v>
      </c>
      <c r="I119" s="29">
        <v>9960</v>
      </c>
      <c r="J119" s="29">
        <v>5280</v>
      </c>
      <c r="K119" s="29">
        <v>10694</v>
      </c>
      <c r="L119" s="161"/>
    </row>
    <row r="120" spans="2:11" ht="9" customHeight="1">
      <c r="B120" s="14"/>
      <c r="C120" s="110"/>
      <c r="D120" s="29"/>
      <c r="E120" s="29"/>
      <c r="F120" s="29"/>
      <c r="G120" s="29"/>
      <c r="H120" s="29"/>
      <c r="I120" s="29"/>
      <c r="J120" s="29"/>
      <c r="K120" s="29"/>
    </row>
    <row r="121" spans="1:11" ht="15" customHeight="1">
      <c r="A121" s="14" t="s">
        <v>25</v>
      </c>
      <c r="B121" s="14"/>
      <c r="C121" s="110"/>
      <c r="D121" s="29"/>
      <c r="E121" s="29"/>
      <c r="F121" s="29"/>
      <c r="G121" s="29"/>
      <c r="H121" s="29"/>
      <c r="I121" s="29"/>
      <c r="J121" s="29"/>
      <c r="K121" s="29"/>
    </row>
    <row r="122" spans="2:12" ht="15" customHeight="1">
      <c r="B122" s="107" t="s">
        <v>26</v>
      </c>
      <c r="C122" s="110"/>
      <c r="D122" s="29">
        <v>110715</v>
      </c>
      <c r="E122" s="29">
        <v>20885</v>
      </c>
      <c r="F122" s="29">
        <v>31148</v>
      </c>
      <c r="G122" s="29">
        <v>22096</v>
      </c>
      <c r="H122" s="29">
        <v>14668</v>
      </c>
      <c r="I122" s="29">
        <v>7651</v>
      </c>
      <c r="J122" s="29">
        <v>5010</v>
      </c>
      <c r="K122" s="29">
        <v>9257</v>
      </c>
      <c r="L122" s="161"/>
    </row>
    <row r="123" spans="2:12" ht="15" customHeight="1">
      <c r="B123" s="107" t="s">
        <v>27</v>
      </c>
      <c r="C123" s="110"/>
      <c r="D123" s="29">
        <v>15966</v>
      </c>
      <c r="E123" s="29">
        <v>7923</v>
      </c>
      <c r="F123" s="29">
        <v>647</v>
      </c>
      <c r="G123" s="29">
        <v>1005</v>
      </c>
      <c r="H123" s="29">
        <v>2375</v>
      </c>
      <c r="I123" s="29">
        <v>2309</v>
      </c>
      <c r="J123" s="29">
        <v>270</v>
      </c>
      <c r="K123" s="29">
        <v>1437</v>
      </c>
      <c r="L123" s="161"/>
    </row>
    <row r="124" spans="1:11" ht="15" customHeight="1">
      <c r="A124" s="14" t="s">
        <v>140</v>
      </c>
      <c r="B124" s="14"/>
      <c r="C124" s="110"/>
      <c r="D124" s="29" t="s">
        <v>486</v>
      </c>
      <c r="E124" s="29"/>
      <c r="F124" s="29"/>
      <c r="G124" s="29"/>
      <c r="H124" s="29"/>
      <c r="I124" s="29"/>
      <c r="J124" s="29"/>
      <c r="K124" s="29"/>
    </row>
    <row r="125" spans="2:12" ht="15" customHeight="1">
      <c r="B125" s="107" t="s">
        <v>431</v>
      </c>
      <c r="C125" s="117"/>
      <c r="D125" s="29">
        <v>55690</v>
      </c>
      <c r="E125" s="29">
        <v>13626</v>
      </c>
      <c r="F125" s="29">
        <v>14881</v>
      </c>
      <c r="G125" s="29">
        <v>5831</v>
      </c>
      <c r="H125" s="29">
        <v>7532</v>
      </c>
      <c r="I125" s="29">
        <v>5297</v>
      </c>
      <c r="J125" s="29">
        <v>2289</v>
      </c>
      <c r="K125" s="29">
        <v>6234</v>
      </c>
      <c r="L125" s="161"/>
    </row>
    <row r="126" spans="2:12" ht="15" customHeight="1">
      <c r="B126" s="107" t="s">
        <v>432</v>
      </c>
      <c r="C126" s="117"/>
      <c r="D126" s="29">
        <v>70991</v>
      </c>
      <c r="E126" s="29">
        <v>15182</v>
      </c>
      <c r="F126" s="29">
        <v>16914</v>
      </c>
      <c r="G126" s="29">
        <v>17270</v>
      </c>
      <c r="H126" s="29">
        <v>9511</v>
      </c>
      <c r="I126" s="29">
        <v>4663</v>
      </c>
      <c r="J126" s="29">
        <v>2991</v>
      </c>
      <c r="K126" s="29">
        <v>4460</v>
      </c>
      <c r="L126" s="161"/>
    </row>
    <row r="127" spans="1:11" ht="15" customHeight="1">
      <c r="A127" s="14" t="s">
        <v>28</v>
      </c>
      <c r="B127" s="14"/>
      <c r="C127" s="110"/>
      <c r="D127" s="29" t="s">
        <v>523</v>
      </c>
      <c r="E127" s="29" t="s">
        <v>523</v>
      </c>
      <c r="F127" s="29" t="s">
        <v>523</v>
      </c>
      <c r="G127" s="29" t="s">
        <v>523</v>
      </c>
      <c r="H127" s="29" t="s">
        <v>523</v>
      </c>
      <c r="I127" s="29" t="s">
        <v>523</v>
      </c>
      <c r="J127" s="29" t="s">
        <v>523</v>
      </c>
      <c r="K127" s="29" t="s">
        <v>523</v>
      </c>
    </row>
    <row r="128" spans="1:11" ht="15" customHeight="1">
      <c r="A128" s="13" t="s">
        <v>435</v>
      </c>
      <c r="B128" s="14" t="s">
        <v>434</v>
      </c>
      <c r="C128" s="110"/>
      <c r="D128" s="29">
        <f>SUM(D129:D133)</f>
        <v>46894</v>
      </c>
      <c r="E128" s="29">
        <f aca="true" t="shared" si="3" ref="E128:K128">SUM(E129:E133)</f>
        <v>9382</v>
      </c>
      <c r="F128" s="29">
        <f t="shared" si="3"/>
        <v>12876</v>
      </c>
      <c r="G128" s="29">
        <f t="shared" si="3"/>
        <v>7098</v>
      </c>
      <c r="H128" s="29">
        <f t="shared" si="3"/>
        <v>7402</v>
      </c>
      <c r="I128" s="29">
        <f t="shared" si="3"/>
        <v>3712</v>
      </c>
      <c r="J128" s="29">
        <f t="shared" si="3"/>
        <v>1719</v>
      </c>
      <c r="K128" s="29">
        <f t="shared" si="3"/>
        <v>4705</v>
      </c>
    </row>
    <row r="129" spans="2:11" ht="12.75" customHeight="1">
      <c r="B129" s="107" t="s">
        <v>29</v>
      </c>
      <c r="C129" s="110"/>
      <c r="D129" s="29">
        <v>6345</v>
      </c>
      <c r="E129" s="29">
        <v>1552</v>
      </c>
      <c r="F129" s="29">
        <v>1462</v>
      </c>
      <c r="G129" s="29">
        <v>403</v>
      </c>
      <c r="H129" s="29">
        <v>1188</v>
      </c>
      <c r="I129" s="29">
        <v>516</v>
      </c>
      <c r="J129" s="29">
        <v>107</v>
      </c>
      <c r="K129" s="29">
        <v>1117</v>
      </c>
    </row>
    <row r="130" spans="2:11" ht="12.75" customHeight="1">
      <c r="B130" s="107" t="s">
        <v>30</v>
      </c>
      <c r="C130" s="110"/>
      <c r="D130" s="29">
        <v>15510</v>
      </c>
      <c r="E130" s="29">
        <v>18</v>
      </c>
      <c r="F130" s="29">
        <v>9189</v>
      </c>
      <c r="G130" s="29">
        <v>3537</v>
      </c>
      <c r="H130" s="29">
        <v>750</v>
      </c>
      <c r="I130" s="29">
        <v>315</v>
      </c>
      <c r="J130" s="29">
        <v>180</v>
      </c>
      <c r="K130" s="29">
        <v>1521</v>
      </c>
    </row>
    <row r="131" spans="2:11" ht="12.75" customHeight="1">
      <c r="B131" s="107" t="s">
        <v>31</v>
      </c>
      <c r="C131" s="110"/>
      <c r="D131" s="29">
        <v>11402</v>
      </c>
      <c r="E131" s="29">
        <v>3950</v>
      </c>
      <c r="F131" s="29">
        <v>913</v>
      </c>
      <c r="G131" s="29">
        <v>2000</v>
      </c>
      <c r="H131" s="29">
        <v>2143</v>
      </c>
      <c r="I131" s="29">
        <v>1061</v>
      </c>
      <c r="J131" s="29">
        <v>944</v>
      </c>
      <c r="K131" s="29">
        <v>391</v>
      </c>
    </row>
    <row r="132" spans="2:11" ht="12.75" customHeight="1">
      <c r="B132" s="107" t="s">
        <v>32</v>
      </c>
      <c r="C132" s="110"/>
      <c r="D132" s="29">
        <v>2395</v>
      </c>
      <c r="E132" s="29">
        <v>496</v>
      </c>
      <c r="F132" s="29">
        <v>99</v>
      </c>
      <c r="G132" s="29">
        <v>148</v>
      </c>
      <c r="H132" s="29">
        <v>914</v>
      </c>
      <c r="I132" s="29">
        <v>439</v>
      </c>
      <c r="J132" s="29">
        <v>233</v>
      </c>
      <c r="K132" s="29">
        <v>66</v>
      </c>
    </row>
    <row r="133" spans="2:11" ht="12.75" customHeight="1">
      <c r="B133" s="107" t="s">
        <v>433</v>
      </c>
      <c r="C133" s="110"/>
      <c r="D133" s="29">
        <v>11242</v>
      </c>
      <c r="E133" s="29">
        <v>3366</v>
      </c>
      <c r="F133" s="29">
        <v>1213</v>
      </c>
      <c r="G133" s="29">
        <v>1010</v>
      </c>
      <c r="H133" s="29">
        <v>2407</v>
      </c>
      <c r="I133" s="29">
        <v>1381</v>
      </c>
      <c r="J133" s="29">
        <v>255</v>
      </c>
      <c r="K133" s="29">
        <v>1610</v>
      </c>
    </row>
    <row r="134" spans="1:11" ht="12.75" customHeight="1">
      <c r="A134" s="13" t="s">
        <v>435</v>
      </c>
      <c r="B134" s="107" t="s">
        <v>436</v>
      </c>
      <c r="C134" s="110"/>
      <c r="D134" s="29">
        <f>SUM(D135:D138)</f>
        <v>29788</v>
      </c>
      <c r="E134" s="29">
        <f aca="true" t="shared" si="4" ref="E134:K134">SUM(E135:E138)</f>
        <v>2367</v>
      </c>
      <c r="F134" s="29">
        <f t="shared" si="4"/>
        <v>5103</v>
      </c>
      <c r="G134" s="29">
        <f t="shared" si="4"/>
        <v>9262</v>
      </c>
      <c r="H134" s="29">
        <f t="shared" si="4"/>
        <v>4327</v>
      </c>
      <c r="I134" s="29">
        <f t="shared" si="4"/>
        <v>3191</v>
      </c>
      <c r="J134" s="29">
        <f t="shared" si="4"/>
        <v>1325</v>
      </c>
      <c r="K134" s="29">
        <f t="shared" si="4"/>
        <v>4213</v>
      </c>
    </row>
    <row r="135" spans="2:11" ht="12.75" customHeight="1">
      <c r="B135" s="107" t="s">
        <v>437</v>
      </c>
      <c r="C135" s="110"/>
      <c r="D135" s="29">
        <v>10784</v>
      </c>
      <c r="E135" s="29">
        <v>665</v>
      </c>
      <c r="F135" s="29">
        <v>1294</v>
      </c>
      <c r="G135" s="29">
        <v>1251</v>
      </c>
      <c r="H135" s="29">
        <v>2167</v>
      </c>
      <c r="I135" s="29">
        <v>2605</v>
      </c>
      <c r="J135" s="29">
        <v>608</v>
      </c>
      <c r="K135" s="29">
        <v>2194</v>
      </c>
    </row>
    <row r="136" spans="2:11" ht="12.75" customHeight="1">
      <c r="B136" s="107" t="s">
        <v>438</v>
      </c>
      <c r="C136" s="110"/>
      <c r="D136" s="29">
        <v>16357</v>
      </c>
      <c r="E136" s="29">
        <v>680</v>
      </c>
      <c r="F136" s="29">
        <v>3546</v>
      </c>
      <c r="G136" s="29">
        <v>7689</v>
      </c>
      <c r="H136" s="29">
        <v>1706</v>
      </c>
      <c r="I136" s="29">
        <v>513</v>
      </c>
      <c r="J136" s="29">
        <v>662</v>
      </c>
      <c r="K136" s="29">
        <v>1561</v>
      </c>
    </row>
    <row r="137" spans="2:11" ht="12.75" customHeight="1">
      <c r="B137" s="107" t="s">
        <v>37</v>
      </c>
      <c r="C137" s="110"/>
      <c r="D137" s="29">
        <v>1065</v>
      </c>
      <c r="E137" s="29">
        <v>156</v>
      </c>
      <c r="F137" s="29">
        <v>88</v>
      </c>
      <c r="G137" s="29">
        <v>178</v>
      </c>
      <c r="H137" s="29">
        <v>379</v>
      </c>
      <c r="I137" s="29">
        <v>46</v>
      </c>
      <c r="J137" s="29">
        <v>31</v>
      </c>
      <c r="K137" s="29">
        <v>187</v>
      </c>
    </row>
    <row r="138" spans="2:11" ht="12.75" customHeight="1">
      <c r="B138" s="107" t="s">
        <v>38</v>
      </c>
      <c r="C138" s="110"/>
      <c r="D138" s="29">
        <v>1582</v>
      </c>
      <c r="E138" s="29">
        <v>866</v>
      </c>
      <c r="F138" s="29">
        <v>175</v>
      </c>
      <c r="G138" s="29">
        <v>144</v>
      </c>
      <c r="H138" s="29">
        <v>75</v>
      </c>
      <c r="I138" s="29">
        <v>27</v>
      </c>
      <c r="J138" s="29">
        <v>24</v>
      </c>
      <c r="K138" s="29">
        <v>271</v>
      </c>
    </row>
    <row r="139" spans="1:11" ht="12.75" customHeight="1">
      <c r="A139" s="13" t="s">
        <v>435</v>
      </c>
      <c r="B139" s="107" t="s">
        <v>439</v>
      </c>
      <c r="C139" s="110"/>
      <c r="D139" s="153">
        <f>SUM(D140:D143)</f>
        <v>14981</v>
      </c>
      <c r="E139" s="153">
        <f aca="true" t="shared" si="5" ref="E139:K139">SUM(E140:E143)</f>
        <v>1503</v>
      </c>
      <c r="F139" s="153">
        <f t="shared" si="5"/>
        <v>4369</v>
      </c>
      <c r="G139" s="153">
        <f t="shared" si="5"/>
        <v>3624</v>
      </c>
      <c r="H139" s="153">
        <f t="shared" si="5"/>
        <v>1697</v>
      </c>
      <c r="I139" s="153">
        <f t="shared" si="5"/>
        <v>2116</v>
      </c>
      <c r="J139" s="153">
        <f t="shared" si="5"/>
        <v>810</v>
      </c>
      <c r="K139" s="153">
        <f t="shared" si="5"/>
        <v>862</v>
      </c>
    </row>
    <row r="140" spans="2:11" ht="12.75" customHeight="1">
      <c r="B140" s="154" t="s">
        <v>33</v>
      </c>
      <c r="C140" s="110"/>
      <c r="D140" s="29">
        <v>1841</v>
      </c>
      <c r="E140" s="25" t="s">
        <v>570</v>
      </c>
      <c r="F140" s="29">
        <v>612</v>
      </c>
      <c r="G140" s="29">
        <v>215</v>
      </c>
      <c r="H140" s="29">
        <v>526</v>
      </c>
      <c r="I140" s="29">
        <v>303</v>
      </c>
      <c r="J140" s="29">
        <v>76</v>
      </c>
      <c r="K140" s="29">
        <v>109</v>
      </c>
    </row>
    <row r="141" spans="2:11" ht="12.75" customHeight="1">
      <c r="B141" s="107" t="s">
        <v>34</v>
      </c>
      <c r="C141" s="110"/>
      <c r="D141" s="29">
        <v>1179</v>
      </c>
      <c r="E141" s="29">
        <v>116</v>
      </c>
      <c r="F141" s="29">
        <v>15</v>
      </c>
      <c r="G141" s="29">
        <v>10</v>
      </c>
      <c r="H141" s="29">
        <v>170</v>
      </c>
      <c r="I141" s="29">
        <v>840</v>
      </c>
      <c r="J141" s="29">
        <v>28</v>
      </c>
      <c r="K141" s="25" t="s">
        <v>570</v>
      </c>
    </row>
    <row r="142" spans="2:11" ht="12.75" customHeight="1">
      <c r="B142" s="107" t="s">
        <v>35</v>
      </c>
      <c r="C142" s="110"/>
      <c r="D142" s="29">
        <v>3238</v>
      </c>
      <c r="E142" s="29">
        <v>1387</v>
      </c>
      <c r="F142" s="29">
        <v>844</v>
      </c>
      <c r="G142" s="29">
        <v>96</v>
      </c>
      <c r="H142" s="29">
        <v>102</v>
      </c>
      <c r="I142" s="29">
        <v>406</v>
      </c>
      <c r="J142" s="25" t="s">
        <v>570</v>
      </c>
      <c r="K142" s="29">
        <v>403</v>
      </c>
    </row>
    <row r="143" spans="2:11" ht="12.75" customHeight="1">
      <c r="B143" s="107" t="s">
        <v>36</v>
      </c>
      <c r="C143" s="110"/>
      <c r="D143" s="29">
        <v>8723</v>
      </c>
      <c r="E143" s="25" t="s">
        <v>570</v>
      </c>
      <c r="F143" s="29">
        <v>2898</v>
      </c>
      <c r="G143" s="29">
        <v>3303</v>
      </c>
      <c r="H143" s="29">
        <v>899</v>
      </c>
      <c r="I143" s="29">
        <v>567</v>
      </c>
      <c r="J143" s="29">
        <v>706</v>
      </c>
      <c r="K143" s="29">
        <v>350</v>
      </c>
    </row>
    <row r="144" spans="1:11" ht="12.75" customHeight="1">
      <c r="A144" s="13" t="s">
        <v>435</v>
      </c>
      <c r="B144" s="107" t="s">
        <v>440</v>
      </c>
      <c r="C144" s="110"/>
      <c r="D144" s="29">
        <f>D119-(D128+D134+D139)</f>
        <v>35018</v>
      </c>
      <c r="E144" s="29">
        <f aca="true" t="shared" si="6" ref="E144:K144">E119-(E128+E134+E139)</f>
        <v>15556</v>
      </c>
      <c r="F144" s="29">
        <f t="shared" si="6"/>
        <v>9447</v>
      </c>
      <c r="G144" s="29">
        <f t="shared" si="6"/>
        <v>3117</v>
      </c>
      <c r="H144" s="29">
        <f t="shared" si="6"/>
        <v>3617</v>
      </c>
      <c r="I144" s="29">
        <f t="shared" si="6"/>
        <v>941</v>
      </c>
      <c r="J144" s="29">
        <f t="shared" si="6"/>
        <v>1426</v>
      </c>
      <c r="K144" s="29">
        <f t="shared" si="6"/>
        <v>914</v>
      </c>
    </row>
    <row r="145" spans="1:11" ht="12.75" customHeight="1">
      <c r="A145" s="112"/>
      <c r="B145" s="112"/>
      <c r="C145" s="155"/>
      <c r="D145" s="41" t="s">
        <v>521</v>
      </c>
      <c r="E145" s="41" t="s">
        <v>542</v>
      </c>
      <c r="F145" s="41" t="s">
        <v>542</v>
      </c>
      <c r="G145" s="41" t="s">
        <v>521</v>
      </c>
      <c r="H145" s="41" t="s">
        <v>542</v>
      </c>
      <c r="I145" s="41" t="s">
        <v>543</v>
      </c>
      <c r="J145" s="41" t="s">
        <v>542</v>
      </c>
      <c r="K145" s="41" t="s">
        <v>542</v>
      </c>
    </row>
    <row r="146" spans="1:11" ht="13.5">
      <c r="A146" s="14" t="s">
        <v>471</v>
      </c>
      <c r="B146" s="288" t="s">
        <v>487</v>
      </c>
      <c r="C146" s="288"/>
      <c r="D146" s="288"/>
      <c r="E146" s="288"/>
      <c r="F146" s="288"/>
      <c r="G146" s="288"/>
      <c r="H146" s="288"/>
      <c r="I146" s="288"/>
      <c r="J146" s="29"/>
      <c r="K146" s="151" t="s">
        <v>577</v>
      </c>
    </row>
    <row r="147" spans="2:3" ht="12.75" customHeight="1">
      <c r="B147" s="14"/>
      <c r="C147" s="14"/>
    </row>
    <row r="148" spans="1:11" ht="15" customHeight="1">
      <c r="A148" s="188" t="s">
        <v>453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ht="15.75" customHeight="1">
      <c r="A149" s="308" t="s">
        <v>39</v>
      </c>
      <c r="B149" s="309"/>
      <c r="C149" s="298" t="s">
        <v>40</v>
      </c>
      <c r="D149" s="300" t="s">
        <v>41</v>
      </c>
      <c r="E149" s="301"/>
      <c r="F149" s="191"/>
      <c r="G149" s="192"/>
      <c r="H149" s="192" t="s">
        <v>42</v>
      </c>
      <c r="I149" s="192"/>
      <c r="J149" s="192"/>
      <c r="K149" s="192"/>
    </row>
    <row r="150" spans="1:11" ht="15.75" customHeight="1">
      <c r="A150" s="296"/>
      <c r="B150" s="297"/>
      <c r="C150" s="299"/>
      <c r="D150" s="193" t="s">
        <v>43</v>
      </c>
      <c r="E150" s="193" t="s">
        <v>44</v>
      </c>
      <c r="F150" s="194" t="s">
        <v>45</v>
      </c>
      <c r="G150" s="194" t="s">
        <v>46</v>
      </c>
      <c r="H150" s="194" t="s">
        <v>47</v>
      </c>
      <c r="I150" s="194" t="s">
        <v>48</v>
      </c>
      <c r="J150" s="194" t="s">
        <v>49</v>
      </c>
      <c r="K150" s="193" t="s">
        <v>141</v>
      </c>
    </row>
    <row r="151" spans="1:11" ht="15" customHeight="1">
      <c r="A151" s="147"/>
      <c r="B151" s="156"/>
      <c r="C151" s="157" t="s">
        <v>6</v>
      </c>
      <c r="D151" s="157" t="s">
        <v>6</v>
      </c>
      <c r="E151" s="157" t="s">
        <v>6</v>
      </c>
      <c r="F151" s="157" t="s">
        <v>6</v>
      </c>
      <c r="G151" s="157" t="s">
        <v>6</v>
      </c>
      <c r="H151" s="157" t="s">
        <v>6</v>
      </c>
      <c r="I151" s="157" t="s">
        <v>6</v>
      </c>
      <c r="J151" s="157" t="s">
        <v>6</v>
      </c>
      <c r="K151" s="157" t="s">
        <v>6</v>
      </c>
    </row>
    <row r="152" spans="1:11" ht="15" customHeight="1">
      <c r="A152" s="147" t="s">
        <v>9</v>
      </c>
      <c r="B152" s="61" t="s">
        <v>549</v>
      </c>
      <c r="C152" s="11">
        <v>174436</v>
      </c>
      <c r="D152" s="11">
        <v>82225</v>
      </c>
      <c r="E152" s="11">
        <v>92211</v>
      </c>
      <c r="F152" s="11">
        <v>39029</v>
      </c>
      <c r="G152" s="11">
        <v>51119</v>
      </c>
      <c r="H152" s="11">
        <v>25382</v>
      </c>
      <c r="I152" s="11">
        <v>18341</v>
      </c>
      <c r="J152" s="11">
        <v>22629</v>
      </c>
      <c r="K152" s="11">
        <v>17936</v>
      </c>
    </row>
    <row r="153" spans="1:11" ht="15" customHeight="1">
      <c r="A153" s="158"/>
      <c r="B153" s="159">
        <v>15</v>
      </c>
      <c r="C153" s="11">
        <v>122404</v>
      </c>
      <c r="D153" s="11">
        <v>58538</v>
      </c>
      <c r="E153" s="11">
        <v>63866</v>
      </c>
      <c r="F153" s="11">
        <v>27813</v>
      </c>
      <c r="G153" s="11">
        <v>37927</v>
      </c>
      <c r="H153" s="11">
        <v>18861</v>
      </c>
      <c r="I153" s="11">
        <v>12100</v>
      </c>
      <c r="J153" s="11">
        <v>14208</v>
      </c>
      <c r="K153" s="11">
        <v>11495</v>
      </c>
    </row>
    <row r="154" spans="1:11" ht="15" customHeight="1">
      <c r="A154" s="158"/>
      <c r="B154" s="159">
        <v>16</v>
      </c>
      <c r="C154" s="11">
        <v>164090</v>
      </c>
      <c r="D154" s="11">
        <v>74405</v>
      </c>
      <c r="E154" s="11">
        <v>89685</v>
      </c>
      <c r="F154" s="11">
        <v>41007</v>
      </c>
      <c r="G154" s="11">
        <v>47942</v>
      </c>
      <c r="H154" s="11">
        <v>24188</v>
      </c>
      <c r="I154" s="11">
        <v>17082</v>
      </c>
      <c r="J154" s="11">
        <v>18401</v>
      </c>
      <c r="K154" s="11">
        <v>15470</v>
      </c>
    </row>
    <row r="155" spans="1:12" ht="15" customHeight="1">
      <c r="A155" s="158"/>
      <c r="B155" s="159">
        <v>17</v>
      </c>
      <c r="C155" s="11">
        <v>175819</v>
      </c>
      <c r="D155" s="11">
        <v>81454</v>
      </c>
      <c r="E155" s="11">
        <v>94365</v>
      </c>
      <c r="F155" s="11">
        <v>41936</v>
      </c>
      <c r="G155" s="11">
        <v>46317</v>
      </c>
      <c r="H155" s="11">
        <v>26441</v>
      </c>
      <c r="I155" s="11">
        <v>19260</v>
      </c>
      <c r="J155" s="11">
        <v>22350</v>
      </c>
      <c r="K155" s="11">
        <v>19515</v>
      </c>
      <c r="L155" s="161"/>
    </row>
    <row r="156" spans="1:12" ht="15" customHeight="1">
      <c r="A156" s="158"/>
      <c r="B156" s="117">
        <v>18</v>
      </c>
      <c r="C156" s="11">
        <v>216473</v>
      </c>
      <c r="D156" s="11">
        <v>102373</v>
      </c>
      <c r="E156" s="11">
        <v>114100</v>
      </c>
      <c r="F156" s="11">
        <v>42707</v>
      </c>
      <c r="G156" s="11">
        <v>45397</v>
      </c>
      <c r="H156" s="11">
        <v>34655</v>
      </c>
      <c r="I156" s="11">
        <v>26391</v>
      </c>
      <c r="J156" s="11">
        <v>34124</v>
      </c>
      <c r="K156" s="11">
        <v>33199</v>
      </c>
      <c r="L156" s="161"/>
    </row>
    <row r="157" spans="1:12" ht="12.75" customHeight="1">
      <c r="A157" s="62"/>
      <c r="B157" s="41"/>
      <c r="C157" s="160"/>
      <c r="D157" s="28"/>
      <c r="E157" s="28"/>
      <c r="F157" s="28"/>
      <c r="G157" s="28"/>
      <c r="H157" s="28"/>
      <c r="I157" s="28"/>
      <c r="J157" s="28"/>
      <c r="K157" s="28"/>
      <c r="L157" s="161"/>
    </row>
    <row r="158" spans="1:11" ht="13.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147" t="s">
        <v>142</v>
      </c>
    </row>
    <row r="159" spans="2:11" ht="14.25">
      <c r="B159" s="14"/>
      <c r="D159" s="11"/>
      <c r="E159" s="11"/>
      <c r="F159" s="11"/>
      <c r="G159" s="11"/>
      <c r="H159" s="11"/>
      <c r="I159" s="11"/>
      <c r="J159" s="11"/>
      <c r="K159" s="106"/>
    </row>
  </sheetData>
  <mergeCells count="55">
    <mergeCell ref="K100:K102"/>
    <mergeCell ref="J2:K2"/>
    <mergeCell ref="A15:C16"/>
    <mergeCell ref="D15:E15"/>
    <mergeCell ref="F15:G15"/>
    <mergeCell ref="H15:I15"/>
    <mergeCell ref="J15:K15"/>
    <mergeCell ref="A2:C3"/>
    <mergeCell ref="D2:E2"/>
    <mergeCell ref="F2:G2"/>
    <mergeCell ref="H2:I2"/>
    <mergeCell ref="A20:C20"/>
    <mergeCell ref="A21:C21"/>
    <mergeCell ref="A22:C22"/>
    <mergeCell ref="A23:C23"/>
    <mergeCell ref="A24:C24"/>
    <mergeCell ref="A25:C25"/>
    <mergeCell ref="A26:C26"/>
    <mergeCell ref="A27:C27"/>
    <mergeCell ref="A32:C32"/>
    <mergeCell ref="A33:C33"/>
    <mergeCell ref="A34:C34"/>
    <mergeCell ref="A28:C28"/>
    <mergeCell ref="A29:C29"/>
    <mergeCell ref="A30:C30"/>
    <mergeCell ref="A31:C31"/>
    <mergeCell ref="A35:C35"/>
    <mergeCell ref="A37:C37"/>
    <mergeCell ref="A38:C38"/>
    <mergeCell ref="A39:C39"/>
    <mergeCell ref="G61:J61"/>
    <mergeCell ref="A64:C64"/>
    <mergeCell ref="A40:C40"/>
    <mergeCell ref="A41:C41"/>
    <mergeCell ref="A42:C42"/>
    <mergeCell ref="A61:C62"/>
    <mergeCell ref="A46:B47"/>
    <mergeCell ref="C46:E46"/>
    <mergeCell ref="F46:H46"/>
    <mergeCell ref="I46:K46"/>
    <mergeCell ref="E101:F101"/>
    <mergeCell ref="G101:H101"/>
    <mergeCell ref="A100:B102"/>
    <mergeCell ref="C100:F100"/>
    <mergeCell ref="G100:J100"/>
    <mergeCell ref="D61:F61"/>
    <mergeCell ref="A113:C113"/>
    <mergeCell ref="A149:B150"/>
    <mergeCell ref="C149:C150"/>
    <mergeCell ref="D149:E149"/>
    <mergeCell ref="B146:I146"/>
    <mergeCell ref="I101:J101"/>
    <mergeCell ref="A80:B80"/>
    <mergeCell ref="A90:B90"/>
    <mergeCell ref="C101:D10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2" manualBreakCount="2">
    <brk id="44" max="255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L122"/>
  <sheetViews>
    <sheetView zoomScaleSheetLayoutView="100" workbookViewId="0" topLeftCell="A20">
      <selection activeCell="G44" sqref="G44"/>
    </sheetView>
  </sheetViews>
  <sheetFormatPr defaultColWidth="9.00390625" defaultRowHeight="13.5"/>
  <cols>
    <col min="1" max="1" width="3.625" style="52" customWidth="1"/>
    <col min="2" max="2" width="2.625" style="52" customWidth="1"/>
    <col min="3" max="3" width="6.50390625" style="208" customWidth="1"/>
    <col min="4" max="4" width="9.50390625" style="52" customWidth="1"/>
    <col min="5" max="5" width="9.375" style="52" customWidth="1"/>
    <col min="6" max="6" width="8.75390625" style="52" customWidth="1"/>
    <col min="7" max="7" width="9.50390625" style="52" customWidth="1"/>
    <col min="8" max="8" width="9.375" style="52" customWidth="1"/>
    <col min="9" max="9" width="9.25390625" style="52" customWidth="1"/>
    <col min="10" max="11" width="8.75390625" style="52" customWidth="1"/>
    <col min="12" max="12" width="8.50390625" style="52" customWidth="1"/>
    <col min="13" max="16384" width="9.00390625" style="116" customWidth="1"/>
  </cols>
  <sheetData>
    <row r="1" spans="1:12" ht="15" customHeight="1">
      <c r="A1" s="162" t="s">
        <v>454</v>
      </c>
      <c r="B1" s="31"/>
      <c r="C1" s="195"/>
      <c r="D1" s="196"/>
      <c r="E1" s="31"/>
      <c r="F1" s="31"/>
      <c r="G1" s="196"/>
      <c r="H1" s="163"/>
      <c r="I1" s="197"/>
      <c r="J1" s="197"/>
      <c r="K1" s="197"/>
      <c r="L1" s="197"/>
    </row>
    <row r="2" spans="1:12" ht="14.25" customHeight="1">
      <c r="A2" s="30" t="s">
        <v>143</v>
      </c>
      <c r="B2" s="31"/>
      <c r="C2" s="195"/>
      <c r="D2" s="196"/>
      <c r="E2" s="31"/>
      <c r="F2" s="31"/>
      <c r="G2" s="163"/>
      <c r="H2" s="163"/>
      <c r="I2" s="197"/>
      <c r="J2" s="197"/>
      <c r="K2" s="197"/>
      <c r="L2" s="31"/>
    </row>
    <row r="3" spans="1:12" ht="24.75" customHeight="1">
      <c r="A3" s="290" t="s">
        <v>160</v>
      </c>
      <c r="B3" s="290"/>
      <c r="C3" s="291"/>
      <c r="D3" s="198" t="s">
        <v>161</v>
      </c>
      <c r="E3" s="199" t="s">
        <v>162</v>
      </c>
      <c r="F3" s="198" t="s">
        <v>163</v>
      </c>
      <c r="G3" s="200" t="s">
        <v>144</v>
      </c>
      <c r="H3" s="200" t="s">
        <v>164</v>
      </c>
      <c r="I3" s="201" t="s">
        <v>165</v>
      </c>
      <c r="J3" s="201" t="s">
        <v>166</v>
      </c>
      <c r="K3" s="198" t="s">
        <v>15</v>
      </c>
      <c r="L3" s="32"/>
    </row>
    <row r="4" spans="1:12" ht="14.25" customHeight="1">
      <c r="A4" s="75"/>
      <c r="B4" s="31"/>
      <c r="C4" s="202"/>
      <c r="D4" s="13" t="s">
        <v>167</v>
      </c>
      <c r="E4" s="13" t="s">
        <v>168</v>
      </c>
      <c r="F4" s="13" t="s">
        <v>168</v>
      </c>
      <c r="G4" s="13" t="s">
        <v>168</v>
      </c>
      <c r="H4" s="13" t="s">
        <v>168</v>
      </c>
      <c r="I4" s="13" t="s">
        <v>168</v>
      </c>
      <c r="J4" s="13" t="s">
        <v>168</v>
      </c>
      <c r="K4" s="13" t="s">
        <v>168</v>
      </c>
      <c r="L4" s="13"/>
    </row>
    <row r="5" spans="1:12" ht="14.25" customHeight="1">
      <c r="A5" s="75" t="s">
        <v>9</v>
      </c>
      <c r="B5" s="148">
        <v>13</v>
      </c>
      <c r="C5" s="202" t="s">
        <v>169</v>
      </c>
      <c r="D5" s="11">
        <v>31246309</v>
      </c>
      <c r="E5" s="11">
        <v>13417558</v>
      </c>
      <c r="F5" s="11">
        <v>2813923</v>
      </c>
      <c r="G5" s="26">
        <v>6722477</v>
      </c>
      <c r="H5" s="26">
        <v>991087</v>
      </c>
      <c r="I5" s="26">
        <v>3750599</v>
      </c>
      <c r="J5" s="26">
        <v>8045</v>
      </c>
      <c r="K5" s="26">
        <v>3542620</v>
      </c>
      <c r="L5" s="33"/>
    </row>
    <row r="6" spans="1:12" ht="14.25" customHeight="1">
      <c r="A6" s="148"/>
      <c r="B6" s="148">
        <v>14</v>
      </c>
      <c r="C6" s="146"/>
      <c r="D6" s="11">
        <v>31527331</v>
      </c>
      <c r="E6" s="11">
        <v>14129960</v>
      </c>
      <c r="F6" s="11">
        <v>2766926</v>
      </c>
      <c r="G6" s="26">
        <v>6481107</v>
      </c>
      <c r="H6" s="26">
        <v>852042</v>
      </c>
      <c r="I6" s="26">
        <v>3772827</v>
      </c>
      <c r="J6" s="26">
        <v>7144</v>
      </c>
      <c r="K6" s="26">
        <v>3517325</v>
      </c>
      <c r="L6" s="33"/>
    </row>
    <row r="7" spans="1:12" ht="14.25" customHeight="1">
      <c r="A7" s="148"/>
      <c r="B7" s="52">
        <v>15</v>
      </c>
      <c r="C7" s="146"/>
      <c r="D7" s="11">
        <v>32141586</v>
      </c>
      <c r="E7" s="11">
        <v>14399227</v>
      </c>
      <c r="F7" s="11">
        <v>2757850</v>
      </c>
      <c r="G7" s="26">
        <v>6570461</v>
      </c>
      <c r="H7" s="26">
        <v>864429</v>
      </c>
      <c r="I7" s="26">
        <v>3862989</v>
      </c>
      <c r="J7" s="26">
        <v>6385</v>
      </c>
      <c r="K7" s="26">
        <v>3680245</v>
      </c>
      <c r="L7" s="33"/>
    </row>
    <row r="8" spans="1:12" ht="14.25" customHeight="1">
      <c r="A8" s="75" t="s">
        <v>145</v>
      </c>
      <c r="B8" s="148">
        <v>16</v>
      </c>
      <c r="C8" s="55"/>
      <c r="D8" s="11">
        <v>32883751</v>
      </c>
      <c r="E8" s="11">
        <v>14669163</v>
      </c>
      <c r="F8" s="11">
        <v>2743888</v>
      </c>
      <c r="G8" s="26">
        <v>6697137</v>
      </c>
      <c r="H8" s="26">
        <v>946992</v>
      </c>
      <c r="I8" s="26">
        <v>3967380</v>
      </c>
      <c r="J8" s="26">
        <v>6296</v>
      </c>
      <c r="K8" s="26">
        <v>3852895</v>
      </c>
      <c r="L8" s="33"/>
    </row>
    <row r="9" spans="1:12" ht="14.25" customHeight="1">
      <c r="A9" s="75" t="s">
        <v>145</v>
      </c>
      <c r="B9" s="52">
        <v>17</v>
      </c>
      <c r="C9" s="55"/>
      <c r="D9" s="34">
        <v>33474305</v>
      </c>
      <c r="E9" s="34">
        <v>14883455</v>
      </c>
      <c r="F9" s="34">
        <v>2714345</v>
      </c>
      <c r="G9" s="34">
        <v>6890561</v>
      </c>
      <c r="H9" s="34">
        <v>968756</v>
      </c>
      <c r="I9" s="34">
        <v>4045663</v>
      </c>
      <c r="J9" s="147" t="s">
        <v>558</v>
      </c>
      <c r="K9" s="34">
        <v>3971525</v>
      </c>
      <c r="L9" s="33"/>
    </row>
    <row r="10" spans="1:12" ht="13.5" customHeight="1">
      <c r="A10" s="203"/>
      <c r="B10" s="203"/>
      <c r="C10" s="204"/>
      <c r="D10" s="203"/>
      <c r="E10" s="203"/>
      <c r="F10" s="203"/>
      <c r="G10" s="28"/>
      <c r="H10" s="28"/>
      <c r="I10" s="28"/>
      <c r="J10" s="28"/>
      <c r="K10" s="28"/>
      <c r="L10" s="33"/>
    </row>
    <row r="11" spans="1:12" ht="14.25" customHeight="1">
      <c r="A11" s="30" t="s">
        <v>146</v>
      </c>
      <c r="B11" s="196"/>
      <c r="C11" s="205"/>
      <c r="D11" s="196"/>
      <c r="E11" s="197"/>
      <c r="F11" s="197"/>
      <c r="G11" s="197"/>
      <c r="H11" s="197"/>
      <c r="I11" s="197"/>
      <c r="J11" s="197"/>
      <c r="K11" s="196"/>
      <c r="L11" s="33"/>
    </row>
    <row r="12" spans="1:12" ht="24.75" customHeight="1">
      <c r="A12" s="290" t="s">
        <v>170</v>
      </c>
      <c r="B12" s="290"/>
      <c r="C12" s="291"/>
      <c r="D12" s="198" t="s">
        <v>161</v>
      </c>
      <c r="E12" s="199" t="s">
        <v>171</v>
      </c>
      <c r="F12" s="198" t="s">
        <v>163</v>
      </c>
      <c r="G12" s="200" t="s">
        <v>144</v>
      </c>
      <c r="H12" s="200" t="s">
        <v>164</v>
      </c>
      <c r="I12" s="201" t="s">
        <v>165</v>
      </c>
      <c r="J12" s="201" t="s">
        <v>166</v>
      </c>
      <c r="K12" s="198" t="s">
        <v>15</v>
      </c>
      <c r="L12" s="33"/>
    </row>
    <row r="13" spans="1:12" ht="14.25" customHeight="1">
      <c r="A13" s="75"/>
      <c r="B13" s="38"/>
      <c r="C13" s="202"/>
      <c r="D13" s="13" t="s">
        <v>172</v>
      </c>
      <c r="E13" s="13" t="s">
        <v>172</v>
      </c>
      <c r="F13" s="13" t="s">
        <v>172</v>
      </c>
      <c r="G13" s="13" t="s">
        <v>172</v>
      </c>
      <c r="H13" s="13" t="s">
        <v>172</v>
      </c>
      <c r="I13" s="13" t="s">
        <v>172</v>
      </c>
      <c r="J13" s="13" t="s">
        <v>172</v>
      </c>
      <c r="K13" s="13" t="s">
        <v>172</v>
      </c>
      <c r="L13" s="33"/>
    </row>
    <row r="14" spans="1:12" ht="14.25" customHeight="1">
      <c r="A14" s="75" t="s">
        <v>9</v>
      </c>
      <c r="B14" s="148">
        <v>13</v>
      </c>
      <c r="C14" s="202" t="s">
        <v>173</v>
      </c>
      <c r="D14" s="29">
        <v>18588891</v>
      </c>
      <c r="E14" s="34">
        <v>9261440</v>
      </c>
      <c r="F14" s="34">
        <v>1918867</v>
      </c>
      <c r="G14" s="34">
        <v>4018438</v>
      </c>
      <c r="H14" s="34">
        <v>719862</v>
      </c>
      <c r="I14" s="34">
        <v>724679</v>
      </c>
      <c r="J14" s="34">
        <v>4610</v>
      </c>
      <c r="K14" s="34">
        <v>1940995</v>
      </c>
      <c r="L14" s="33"/>
    </row>
    <row r="15" spans="1:12" ht="14.25" customHeight="1">
      <c r="A15" s="148"/>
      <c r="B15" s="148">
        <v>14</v>
      </c>
      <c r="C15" s="146"/>
      <c r="D15" s="29">
        <v>17741048</v>
      </c>
      <c r="E15" s="34">
        <v>8859476</v>
      </c>
      <c r="F15" s="34">
        <v>1851400</v>
      </c>
      <c r="G15" s="34">
        <v>3832614</v>
      </c>
      <c r="H15" s="34">
        <v>460387</v>
      </c>
      <c r="I15" s="34">
        <v>746504</v>
      </c>
      <c r="J15" s="34">
        <v>4258</v>
      </c>
      <c r="K15" s="34">
        <v>1986409</v>
      </c>
      <c r="L15" s="33"/>
    </row>
    <row r="16" spans="1:12" ht="14.25" customHeight="1">
      <c r="A16" s="148"/>
      <c r="B16" s="52">
        <v>15</v>
      </c>
      <c r="C16" s="146"/>
      <c r="D16" s="29">
        <v>17486118</v>
      </c>
      <c r="E16" s="34">
        <v>8563498</v>
      </c>
      <c r="F16" s="34">
        <v>1861335</v>
      </c>
      <c r="G16" s="34">
        <v>3753368</v>
      </c>
      <c r="H16" s="34">
        <v>456497</v>
      </c>
      <c r="I16" s="34">
        <v>789878</v>
      </c>
      <c r="J16" s="34">
        <v>4410</v>
      </c>
      <c r="K16" s="34">
        <v>2057132</v>
      </c>
      <c r="L16" s="33"/>
    </row>
    <row r="17" spans="1:12" ht="14.25" customHeight="1">
      <c r="A17" s="75" t="s">
        <v>145</v>
      </c>
      <c r="B17" s="148">
        <v>16</v>
      </c>
      <c r="C17" s="69"/>
      <c r="D17" s="29">
        <v>17370958</v>
      </c>
      <c r="E17" s="34">
        <v>8422840</v>
      </c>
      <c r="F17" s="34">
        <v>1855194</v>
      </c>
      <c r="G17" s="34">
        <v>3683408</v>
      </c>
      <c r="H17" s="34">
        <v>476167</v>
      </c>
      <c r="I17" s="34">
        <v>828772</v>
      </c>
      <c r="J17" s="34">
        <v>4283</v>
      </c>
      <c r="K17" s="34">
        <v>2100294</v>
      </c>
      <c r="L17" s="33"/>
    </row>
    <row r="18" spans="1:12" ht="14.25" customHeight="1">
      <c r="A18" s="75" t="s">
        <v>145</v>
      </c>
      <c r="B18" s="52">
        <v>17</v>
      </c>
      <c r="C18" s="69"/>
      <c r="D18" s="34">
        <v>17561740</v>
      </c>
      <c r="E18" s="34">
        <v>8458693</v>
      </c>
      <c r="F18" s="34">
        <v>1890940</v>
      </c>
      <c r="G18" s="34">
        <v>3744767</v>
      </c>
      <c r="H18" s="34">
        <v>475746</v>
      </c>
      <c r="I18" s="34">
        <v>891299</v>
      </c>
      <c r="J18" s="147" t="s">
        <v>558</v>
      </c>
      <c r="K18" s="34">
        <v>2100295</v>
      </c>
      <c r="L18" s="33"/>
    </row>
    <row r="19" spans="1:12" ht="13.5" customHeight="1">
      <c r="A19" s="206"/>
      <c r="B19" s="128"/>
      <c r="C19" s="204"/>
      <c r="D19" s="128"/>
      <c r="E19" s="128"/>
      <c r="F19" s="128"/>
      <c r="G19" s="41"/>
      <c r="H19" s="41"/>
      <c r="I19" s="41"/>
      <c r="J19" s="41"/>
      <c r="K19" s="41"/>
      <c r="L19" s="29"/>
    </row>
    <row r="20" spans="1:12" ht="12.75" customHeight="1">
      <c r="A20" s="50"/>
      <c r="C20" s="205"/>
      <c r="D20" s="50"/>
      <c r="E20" s="50"/>
      <c r="F20" s="50"/>
      <c r="G20" s="50"/>
      <c r="H20" s="50"/>
      <c r="I20" s="50"/>
      <c r="J20" s="50"/>
      <c r="K20" s="207" t="s">
        <v>174</v>
      </c>
      <c r="L20" s="50"/>
    </row>
    <row r="21" spans="1:12" ht="12" customHeight="1">
      <c r="A21" s="50"/>
      <c r="C21" s="205"/>
      <c r="D21" s="50"/>
      <c r="E21" s="50"/>
      <c r="F21" s="50"/>
      <c r="G21" s="50"/>
      <c r="H21" s="50"/>
      <c r="I21" s="50"/>
      <c r="J21" s="50"/>
      <c r="K21" s="207"/>
      <c r="L21" s="50"/>
    </row>
    <row r="22" ht="15" customHeight="1">
      <c r="A22" s="163" t="s">
        <v>455</v>
      </c>
    </row>
    <row r="23" spans="1:12" ht="36" customHeight="1">
      <c r="A23" s="290" t="s">
        <v>175</v>
      </c>
      <c r="B23" s="290"/>
      <c r="C23" s="291"/>
      <c r="D23" s="209" t="s">
        <v>176</v>
      </c>
      <c r="E23" s="201" t="s">
        <v>178</v>
      </c>
      <c r="F23" s="199" t="s">
        <v>177</v>
      </c>
      <c r="G23" s="201" t="s">
        <v>446</v>
      </c>
      <c r="H23" s="201" t="s">
        <v>448</v>
      </c>
      <c r="I23" s="201" t="s">
        <v>179</v>
      </c>
      <c r="J23" s="201" t="s">
        <v>180</v>
      </c>
      <c r="K23" s="201" t="s">
        <v>447</v>
      </c>
      <c r="L23" s="199" t="s">
        <v>181</v>
      </c>
    </row>
    <row r="24" spans="1:12" ht="14.25" customHeight="1">
      <c r="A24" s="39"/>
      <c r="B24" s="39"/>
      <c r="C24" s="146"/>
      <c r="D24" s="13" t="s">
        <v>182</v>
      </c>
      <c r="E24" s="13" t="s">
        <v>182</v>
      </c>
      <c r="F24" s="13" t="s">
        <v>182</v>
      </c>
      <c r="G24" s="13" t="s">
        <v>182</v>
      </c>
      <c r="H24" s="13" t="s">
        <v>182</v>
      </c>
      <c r="I24" s="13" t="s">
        <v>182</v>
      </c>
      <c r="J24" s="13" t="s">
        <v>182</v>
      </c>
      <c r="K24" s="13" t="s">
        <v>182</v>
      </c>
      <c r="L24" s="13" t="s">
        <v>182</v>
      </c>
    </row>
    <row r="25" spans="1:12" ht="14.25" customHeight="1">
      <c r="A25" s="75" t="s">
        <v>9</v>
      </c>
      <c r="B25" s="148">
        <v>12</v>
      </c>
      <c r="C25" s="210" t="s">
        <v>183</v>
      </c>
      <c r="D25" s="29">
        <v>116257</v>
      </c>
      <c r="E25" s="29">
        <v>15549</v>
      </c>
      <c r="F25" s="29">
        <v>7638</v>
      </c>
      <c r="G25" s="34">
        <v>4107</v>
      </c>
      <c r="H25" s="29">
        <v>17105</v>
      </c>
      <c r="I25" s="34">
        <v>3079</v>
      </c>
      <c r="J25" s="34">
        <v>16250</v>
      </c>
      <c r="K25" s="34">
        <v>11663</v>
      </c>
      <c r="L25" s="34">
        <v>40866</v>
      </c>
    </row>
    <row r="26" spans="1:12" ht="14.25" customHeight="1">
      <c r="A26" s="39"/>
      <c r="B26" s="148">
        <v>13</v>
      </c>
      <c r="C26" s="146"/>
      <c r="D26" s="29">
        <v>112133</v>
      </c>
      <c r="E26" s="29">
        <v>14470</v>
      </c>
      <c r="F26" s="29">
        <v>6334</v>
      </c>
      <c r="G26" s="34">
        <v>4337</v>
      </c>
      <c r="H26" s="29">
        <v>15453</v>
      </c>
      <c r="I26" s="34">
        <v>3005</v>
      </c>
      <c r="J26" s="34">
        <v>15073</v>
      </c>
      <c r="K26" s="34">
        <v>10724</v>
      </c>
      <c r="L26" s="34">
        <v>42737</v>
      </c>
    </row>
    <row r="27" spans="1:12" ht="14.25" customHeight="1">
      <c r="A27" s="39"/>
      <c r="B27" s="148">
        <v>14</v>
      </c>
      <c r="C27" s="146"/>
      <c r="D27" s="29">
        <v>107993</v>
      </c>
      <c r="E27" s="29">
        <v>12425</v>
      </c>
      <c r="F27" s="29">
        <v>5509</v>
      </c>
      <c r="G27" s="34">
        <v>4006</v>
      </c>
      <c r="H27" s="29">
        <f>7998+4872</f>
        <v>12870</v>
      </c>
      <c r="I27" s="34">
        <v>3009</v>
      </c>
      <c r="J27" s="34">
        <v>13910</v>
      </c>
      <c r="K27" s="34">
        <v>10960</v>
      </c>
      <c r="L27" s="34">
        <f>D27-E27-F27-G27-H27-I27-J27-K27</f>
        <v>45304</v>
      </c>
    </row>
    <row r="28" spans="1:12" ht="14.25" customHeight="1">
      <c r="A28" s="39"/>
      <c r="B28" s="52">
        <v>15</v>
      </c>
      <c r="C28" s="146"/>
      <c r="D28" s="53" t="s">
        <v>483</v>
      </c>
      <c r="E28" s="25" t="s">
        <v>484</v>
      </c>
      <c r="F28" s="53" t="s">
        <v>483</v>
      </c>
      <c r="G28" s="25" t="s">
        <v>484</v>
      </c>
      <c r="H28" s="53" t="s">
        <v>483</v>
      </c>
      <c r="I28" s="25" t="s">
        <v>484</v>
      </c>
      <c r="J28" s="53" t="s">
        <v>483</v>
      </c>
      <c r="K28" s="25" t="s">
        <v>484</v>
      </c>
      <c r="L28" s="53" t="s">
        <v>483</v>
      </c>
    </row>
    <row r="29" spans="1:12" ht="14.25" customHeight="1">
      <c r="A29" s="39"/>
      <c r="B29" s="52">
        <v>16</v>
      </c>
      <c r="C29" s="146"/>
      <c r="D29" s="53" t="s">
        <v>483</v>
      </c>
      <c r="E29" s="25" t="s">
        <v>484</v>
      </c>
      <c r="F29" s="53" t="s">
        <v>483</v>
      </c>
      <c r="G29" s="25" t="s">
        <v>484</v>
      </c>
      <c r="H29" s="53" t="s">
        <v>483</v>
      </c>
      <c r="I29" s="25" t="s">
        <v>484</v>
      </c>
      <c r="J29" s="53" t="s">
        <v>483</v>
      </c>
      <c r="K29" s="25" t="s">
        <v>484</v>
      </c>
      <c r="L29" s="53" t="s">
        <v>483</v>
      </c>
    </row>
    <row r="30" spans="1:12" ht="13.5" customHeight="1">
      <c r="A30" s="211"/>
      <c r="B30" s="211"/>
      <c r="C30" s="212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 customHeight="1">
      <c r="A31" s="37" t="s">
        <v>209</v>
      </c>
      <c r="B31" s="107" t="s">
        <v>444</v>
      </c>
      <c r="C31" s="213"/>
      <c r="D31" s="29"/>
      <c r="E31" s="29"/>
      <c r="F31" s="29"/>
      <c r="G31" s="29"/>
      <c r="H31" s="29"/>
      <c r="I31" s="29"/>
      <c r="J31" s="29"/>
      <c r="K31" s="29"/>
      <c r="L31" s="29"/>
    </row>
    <row r="32" spans="1:2" ht="12.75" customHeight="1">
      <c r="A32" s="37"/>
      <c r="B32" s="107" t="s">
        <v>445</v>
      </c>
    </row>
    <row r="33" spans="2:12" ht="12.75" customHeight="1">
      <c r="B33" s="214" t="s">
        <v>482</v>
      </c>
      <c r="L33" s="215" t="s">
        <v>449</v>
      </c>
    </row>
    <row r="34" ht="12" customHeight="1">
      <c r="L34" s="215"/>
    </row>
    <row r="35" spans="1:12" ht="15" customHeight="1">
      <c r="A35" s="216" t="s">
        <v>456</v>
      </c>
      <c r="L35" s="215"/>
    </row>
    <row r="36" spans="1:12" ht="12.75" customHeight="1">
      <c r="A36" s="378" t="s">
        <v>184</v>
      </c>
      <c r="B36" s="377"/>
      <c r="C36" s="377"/>
      <c r="D36" s="376" t="s">
        <v>185</v>
      </c>
      <c r="E36" s="376" t="s">
        <v>186</v>
      </c>
      <c r="F36" s="374" t="s">
        <v>187</v>
      </c>
      <c r="G36" s="218"/>
      <c r="H36" s="372" t="s">
        <v>188</v>
      </c>
      <c r="I36" s="372" t="s">
        <v>189</v>
      </c>
      <c r="J36" s="372" t="s">
        <v>190</v>
      </c>
      <c r="K36" s="373" t="s">
        <v>191</v>
      </c>
      <c r="L36" s="35"/>
    </row>
    <row r="37" spans="1:12" ht="12.75" customHeight="1">
      <c r="A37" s="379"/>
      <c r="B37" s="377"/>
      <c r="C37" s="377"/>
      <c r="D37" s="377"/>
      <c r="E37" s="377"/>
      <c r="F37" s="375"/>
      <c r="G37" s="217" t="s">
        <v>475</v>
      </c>
      <c r="H37" s="372"/>
      <c r="I37" s="372"/>
      <c r="J37" s="372"/>
      <c r="K37" s="373"/>
      <c r="L37" s="36"/>
    </row>
    <row r="38" spans="1:12" ht="14.25" customHeight="1">
      <c r="A38" s="75"/>
      <c r="B38" s="31"/>
      <c r="C38" s="219"/>
      <c r="D38" s="75" t="s">
        <v>192</v>
      </c>
      <c r="E38" s="75" t="s">
        <v>193</v>
      </c>
      <c r="F38" s="75" t="s">
        <v>194</v>
      </c>
      <c r="G38" s="75" t="s">
        <v>194</v>
      </c>
      <c r="H38" s="75" t="s">
        <v>194</v>
      </c>
      <c r="I38" s="75" t="s">
        <v>194</v>
      </c>
      <c r="J38" s="75" t="s">
        <v>194</v>
      </c>
      <c r="K38" s="75" t="s">
        <v>194</v>
      </c>
      <c r="L38" s="35"/>
    </row>
    <row r="39" spans="1:12" ht="14.25" customHeight="1">
      <c r="A39" s="75" t="s">
        <v>9</v>
      </c>
      <c r="B39" s="35">
        <v>14</v>
      </c>
      <c r="C39" s="219" t="s">
        <v>195</v>
      </c>
      <c r="D39" s="31">
        <v>29</v>
      </c>
      <c r="E39" s="31">
        <v>400</v>
      </c>
      <c r="F39" s="11">
        <v>16942552</v>
      </c>
      <c r="G39" s="11">
        <v>16394305</v>
      </c>
      <c r="H39" s="11">
        <v>10751300</v>
      </c>
      <c r="I39" s="11">
        <v>61287</v>
      </c>
      <c r="J39" s="11">
        <v>779496</v>
      </c>
      <c r="K39" s="11">
        <v>286022</v>
      </c>
      <c r="L39" s="35"/>
    </row>
    <row r="40" spans="1:12" ht="14.25" customHeight="1">
      <c r="A40" s="148"/>
      <c r="B40" s="35">
        <v>15</v>
      </c>
      <c r="C40" s="219"/>
      <c r="D40" s="31">
        <v>28</v>
      </c>
      <c r="E40" s="31">
        <v>367</v>
      </c>
      <c r="F40" s="11">
        <v>17166703</v>
      </c>
      <c r="G40" s="11">
        <v>16239055</v>
      </c>
      <c r="H40" s="11">
        <v>10471136</v>
      </c>
      <c r="I40" s="11">
        <v>85066</v>
      </c>
      <c r="J40" s="11">
        <v>698208</v>
      </c>
      <c r="K40" s="11">
        <v>274111</v>
      </c>
      <c r="L40" s="35"/>
    </row>
    <row r="41" spans="1:12" ht="14.25" customHeight="1">
      <c r="A41" s="75" t="s">
        <v>145</v>
      </c>
      <c r="B41" s="52">
        <v>16</v>
      </c>
      <c r="C41" s="219"/>
      <c r="D41" s="52">
        <v>28</v>
      </c>
      <c r="E41" s="52">
        <v>361</v>
      </c>
      <c r="F41" s="34">
        <v>17449062</v>
      </c>
      <c r="G41" s="34">
        <v>16913195</v>
      </c>
      <c r="H41" s="34">
        <v>10378209</v>
      </c>
      <c r="I41" s="34">
        <v>94801</v>
      </c>
      <c r="J41" s="34">
        <v>652233</v>
      </c>
      <c r="K41" s="34">
        <v>285131</v>
      </c>
      <c r="L41" s="35"/>
    </row>
    <row r="42" spans="1:12" ht="14.25" customHeight="1">
      <c r="A42" s="75"/>
      <c r="B42" s="148">
        <v>17</v>
      </c>
      <c r="C42" s="219"/>
      <c r="D42" s="52">
        <v>28</v>
      </c>
      <c r="E42" s="52">
        <v>361</v>
      </c>
      <c r="F42" s="34">
        <v>17639900</v>
      </c>
      <c r="G42" s="34">
        <v>17135721</v>
      </c>
      <c r="H42" s="34">
        <v>10401506</v>
      </c>
      <c r="I42" s="34">
        <v>80050</v>
      </c>
      <c r="J42" s="34">
        <v>568279</v>
      </c>
      <c r="K42" s="34">
        <v>234938</v>
      </c>
      <c r="L42" s="35"/>
    </row>
    <row r="43" spans="1:12" ht="14.25" customHeight="1">
      <c r="A43" s="75"/>
      <c r="B43" s="52">
        <v>18</v>
      </c>
      <c r="C43" s="219"/>
      <c r="D43" s="52">
        <v>27</v>
      </c>
      <c r="E43" s="52">
        <v>359</v>
      </c>
      <c r="F43" s="34">
        <v>17677141</v>
      </c>
      <c r="G43" s="34">
        <v>17199075</v>
      </c>
      <c r="H43" s="34">
        <v>10240350</v>
      </c>
      <c r="I43" s="34">
        <v>40269</v>
      </c>
      <c r="J43" s="34">
        <v>528728</v>
      </c>
      <c r="K43" s="34">
        <v>213382</v>
      </c>
      <c r="L43" s="35"/>
    </row>
    <row r="44" spans="1:12" ht="13.5" customHeight="1">
      <c r="A44" s="206"/>
      <c r="B44" s="203"/>
      <c r="C44" s="220"/>
      <c r="D44" s="203"/>
      <c r="E44" s="203"/>
      <c r="F44" s="203"/>
      <c r="G44" s="203"/>
      <c r="H44" s="62"/>
      <c r="I44" s="62"/>
      <c r="J44" s="28"/>
      <c r="K44" s="28"/>
      <c r="L44" s="35"/>
    </row>
    <row r="45" spans="1:12" ht="12.75" customHeight="1">
      <c r="A45" s="31"/>
      <c r="B45" s="31"/>
      <c r="C45" s="31"/>
      <c r="D45" s="31"/>
      <c r="E45" s="35"/>
      <c r="F45" s="35"/>
      <c r="G45" s="221"/>
      <c r="H45" s="35"/>
      <c r="I45" s="35"/>
      <c r="J45" s="35"/>
      <c r="K45" s="221" t="s">
        <v>196</v>
      </c>
      <c r="L45" s="35"/>
    </row>
    <row r="46" spans="1:12" ht="11.25" customHeight="1">
      <c r="A46" s="31"/>
      <c r="B46" s="31"/>
      <c r="C46" s="31"/>
      <c r="D46" s="31"/>
      <c r="E46" s="35"/>
      <c r="F46" s="35"/>
      <c r="G46" s="221"/>
      <c r="H46" s="35"/>
      <c r="I46" s="35"/>
      <c r="J46" s="35"/>
      <c r="K46" s="221"/>
      <c r="L46" s="35"/>
    </row>
    <row r="47" spans="1:12" ht="15" customHeight="1">
      <c r="A47" s="222" t="s">
        <v>457</v>
      </c>
      <c r="B47" s="31"/>
      <c r="C47" s="31"/>
      <c r="D47" s="31"/>
      <c r="E47" s="35"/>
      <c r="F47" s="35"/>
      <c r="G47" s="221"/>
      <c r="H47" s="35"/>
      <c r="I47" s="35"/>
      <c r="J47" s="35"/>
      <c r="K47" s="221"/>
      <c r="L47" s="35"/>
    </row>
    <row r="48" spans="1:12" ht="13.5" customHeight="1">
      <c r="A48" s="291" t="s">
        <v>197</v>
      </c>
      <c r="B48" s="349"/>
      <c r="C48" s="349"/>
      <c r="D48" s="179" t="s">
        <v>198</v>
      </c>
      <c r="E48" s="292" t="s">
        <v>199</v>
      </c>
      <c r="F48" s="292"/>
      <c r="G48" s="292" t="s">
        <v>200</v>
      </c>
      <c r="H48" s="292"/>
      <c r="I48" s="292" t="s">
        <v>201</v>
      </c>
      <c r="J48" s="292"/>
      <c r="K48" s="292" t="s">
        <v>202</v>
      </c>
      <c r="L48" s="289"/>
    </row>
    <row r="49" spans="1:12" ht="13.5" customHeight="1">
      <c r="A49" s="291"/>
      <c r="B49" s="349"/>
      <c r="C49" s="349"/>
      <c r="D49" s="179" t="s">
        <v>203</v>
      </c>
      <c r="E49" s="179" t="s">
        <v>204</v>
      </c>
      <c r="F49" s="179" t="s">
        <v>205</v>
      </c>
      <c r="G49" s="179" t="s">
        <v>204</v>
      </c>
      <c r="H49" s="179" t="s">
        <v>205</v>
      </c>
      <c r="I49" s="179" t="s">
        <v>206</v>
      </c>
      <c r="J49" s="179" t="s">
        <v>203</v>
      </c>
      <c r="K49" s="179" t="s">
        <v>206</v>
      </c>
      <c r="L49" s="177" t="s">
        <v>203</v>
      </c>
    </row>
    <row r="50" spans="1:12" ht="14.25" customHeight="1">
      <c r="A50" s="75"/>
      <c r="B50" s="38"/>
      <c r="C50" s="202"/>
      <c r="D50" s="13" t="s">
        <v>18</v>
      </c>
      <c r="E50" s="223" t="s">
        <v>207</v>
      </c>
      <c r="F50" s="13" t="s">
        <v>18</v>
      </c>
      <c r="G50" s="223" t="s">
        <v>207</v>
      </c>
      <c r="H50" s="13" t="s">
        <v>18</v>
      </c>
      <c r="I50" s="223" t="s">
        <v>208</v>
      </c>
      <c r="J50" s="13" t="s">
        <v>18</v>
      </c>
      <c r="K50" s="223" t="s">
        <v>208</v>
      </c>
      <c r="L50" s="13" t="s">
        <v>18</v>
      </c>
    </row>
    <row r="51" spans="1:12" ht="14.25" customHeight="1">
      <c r="A51" s="277" t="s">
        <v>9</v>
      </c>
      <c r="B51" s="278">
        <v>13</v>
      </c>
      <c r="C51" s="279" t="s">
        <v>541</v>
      </c>
      <c r="D51" s="29">
        <v>11881605</v>
      </c>
      <c r="E51" s="34">
        <v>5285</v>
      </c>
      <c r="F51" s="34">
        <v>2295157</v>
      </c>
      <c r="G51" s="37">
        <v>242</v>
      </c>
      <c r="H51" s="34">
        <v>33626</v>
      </c>
      <c r="I51" s="29">
        <v>22467</v>
      </c>
      <c r="J51" s="29">
        <v>8820196</v>
      </c>
      <c r="K51" s="29">
        <v>1861</v>
      </c>
      <c r="L51" s="29">
        <v>732625</v>
      </c>
    </row>
    <row r="52" spans="1:12" ht="14.25" customHeight="1">
      <c r="A52" s="278"/>
      <c r="B52" s="278">
        <v>14</v>
      </c>
      <c r="C52" s="279"/>
      <c r="D52" s="29">
        <v>11500665</v>
      </c>
      <c r="E52" s="34">
        <v>5364</v>
      </c>
      <c r="F52" s="34">
        <v>2367632</v>
      </c>
      <c r="G52" s="37">
        <v>214</v>
      </c>
      <c r="H52" s="34">
        <v>30084</v>
      </c>
      <c r="I52" s="29">
        <v>21206</v>
      </c>
      <c r="J52" s="29">
        <v>8405289</v>
      </c>
      <c r="K52" s="29">
        <v>2389</v>
      </c>
      <c r="L52" s="29">
        <v>697660</v>
      </c>
    </row>
    <row r="53" spans="1:12" ht="14.25" customHeight="1">
      <c r="A53" s="277" t="s">
        <v>145</v>
      </c>
      <c r="B53" s="280">
        <v>15</v>
      </c>
      <c r="C53" s="279"/>
      <c r="D53" s="281">
        <v>11221306</v>
      </c>
      <c r="E53" s="281">
        <v>5401</v>
      </c>
      <c r="F53" s="281">
        <v>2481833</v>
      </c>
      <c r="G53" s="281">
        <v>179</v>
      </c>
      <c r="H53" s="281">
        <v>25494</v>
      </c>
      <c r="I53" s="281">
        <v>20004</v>
      </c>
      <c r="J53" s="281">
        <v>8041044</v>
      </c>
      <c r="K53" s="281">
        <v>2806</v>
      </c>
      <c r="L53" s="281">
        <v>672934</v>
      </c>
    </row>
    <row r="54" spans="1:12" ht="14.25" customHeight="1">
      <c r="A54" s="277"/>
      <c r="B54" s="278">
        <v>16</v>
      </c>
      <c r="C54" s="279"/>
      <c r="D54" s="281">
        <v>10580736</v>
      </c>
      <c r="E54" s="281">
        <v>5404</v>
      </c>
      <c r="F54" s="281">
        <v>2566102</v>
      </c>
      <c r="G54" s="281">
        <v>145</v>
      </c>
      <c r="H54" s="281">
        <v>20900</v>
      </c>
      <c r="I54" s="281">
        <v>18463</v>
      </c>
      <c r="J54" s="281">
        <v>7402617</v>
      </c>
      <c r="K54" s="281">
        <v>2063</v>
      </c>
      <c r="L54" s="281">
        <v>591117</v>
      </c>
    </row>
    <row r="55" spans="1:12" ht="14.25" customHeight="1">
      <c r="A55" s="277"/>
      <c r="B55" s="52">
        <v>17</v>
      </c>
      <c r="C55" s="279"/>
      <c r="D55" s="34">
        <v>9840670</v>
      </c>
      <c r="E55" s="34">
        <v>5296</v>
      </c>
      <c r="F55" s="34">
        <v>2600389</v>
      </c>
      <c r="G55" s="34">
        <v>118</v>
      </c>
      <c r="H55" s="34">
        <v>17733</v>
      </c>
      <c r="I55" s="34">
        <v>16970</v>
      </c>
      <c r="J55" s="34">
        <v>6851407</v>
      </c>
      <c r="K55" s="34">
        <v>786</v>
      </c>
      <c r="L55" s="34">
        <v>371140</v>
      </c>
    </row>
    <row r="56" spans="1:12" ht="13.5" customHeight="1">
      <c r="A56" s="206"/>
      <c r="B56" s="128"/>
      <c r="C56" s="204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1:12" ht="12.75" customHeight="1">
      <c r="A57" s="37" t="s">
        <v>209</v>
      </c>
      <c r="B57" s="107" t="s">
        <v>210</v>
      </c>
      <c r="C57" s="37"/>
      <c r="D57" s="37"/>
      <c r="E57" s="37"/>
      <c r="F57" s="37"/>
      <c r="G57" s="14"/>
      <c r="H57" s="13"/>
      <c r="I57" s="14"/>
      <c r="J57" s="14"/>
      <c r="K57" s="14"/>
      <c r="L57" s="13" t="s">
        <v>472</v>
      </c>
    </row>
    <row r="58" spans="1:12" ht="13.5" customHeight="1">
      <c r="A58" s="37"/>
      <c r="B58" s="107" t="s">
        <v>211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ht="15" customHeight="1">
      <c r="A59" s="162" t="s">
        <v>458</v>
      </c>
      <c r="B59" s="38"/>
      <c r="C59" s="38"/>
      <c r="D59" s="39"/>
      <c r="E59" s="38"/>
      <c r="F59" s="39"/>
      <c r="G59" s="38"/>
      <c r="H59" s="38"/>
      <c r="I59" s="38"/>
      <c r="J59" s="39"/>
      <c r="K59" s="38"/>
      <c r="L59" s="39"/>
    </row>
    <row r="60" spans="1:12" ht="15" customHeight="1">
      <c r="A60" s="224" t="s">
        <v>212</v>
      </c>
      <c r="B60" s="128"/>
      <c r="C60" s="128"/>
      <c r="D60" s="39"/>
      <c r="E60" s="38"/>
      <c r="F60" s="39"/>
      <c r="G60" s="38"/>
      <c r="H60" s="38"/>
      <c r="I60" s="38"/>
      <c r="J60" s="39"/>
      <c r="K60" s="38"/>
      <c r="L60" s="39"/>
    </row>
    <row r="61" spans="1:12" ht="6.75" customHeight="1">
      <c r="A61" s="355" t="s">
        <v>197</v>
      </c>
      <c r="B61" s="356"/>
      <c r="C61" s="357"/>
      <c r="D61" s="360" t="s">
        <v>574</v>
      </c>
      <c r="E61" s="361"/>
      <c r="F61" s="361"/>
      <c r="G61" s="291"/>
      <c r="H61" s="349"/>
      <c r="I61" s="351"/>
      <c r="J61" s="352"/>
      <c r="K61" s="353"/>
      <c r="L61" s="354"/>
    </row>
    <row r="62" spans="1:12" ht="6.75" customHeight="1">
      <c r="A62" s="355"/>
      <c r="B62" s="356"/>
      <c r="C62" s="357"/>
      <c r="D62" s="362"/>
      <c r="E62" s="363"/>
      <c r="F62" s="363"/>
      <c r="G62" s="366" t="s">
        <v>571</v>
      </c>
      <c r="H62" s="367"/>
      <c r="I62" s="368"/>
      <c r="J62" s="354" t="s">
        <v>572</v>
      </c>
      <c r="K62" s="367"/>
      <c r="L62" s="367"/>
    </row>
    <row r="63" spans="1:12" ht="6.75" customHeight="1">
      <c r="A63" s="355"/>
      <c r="B63" s="356"/>
      <c r="C63" s="357"/>
      <c r="D63" s="364"/>
      <c r="E63" s="365"/>
      <c r="F63" s="365"/>
      <c r="G63" s="369"/>
      <c r="H63" s="370"/>
      <c r="I63" s="371"/>
      <c r="J63" s="369"/>
      <c r="K63" s="370"/>
      <c r="L63" s="370"/>
    </row>
    <row r="64" spans="1:12" ht="13.5" customHeight="1">
      <c r="A64" s="358"/>
      <c r="B64" s="358"/>
      <c r="C64" s="359"/>
      <c r="D64" s="179" t="s">
        <v>213</v>
      </c>
      <c r="E64" s="225" t="s">
        <v>147</v>
      </c>
      <c r="F64" s="225" t="s">
        <v>148</v>
      </c>
      <c r="G64" s="179" t="s">
        <v>213</v>
      </c>
      <c r="H64" s="225" t="s">
        <v>147</v>
      </c>
      <c r="I64" s="225" t="s">
        <v>148</v>
      </c>
      <c r="J64" s="179" t="s">
        <v>213</v>
      </c>
      <c r="K64" s="225" t="s">
        <v>147</v>
      </c>
      <c r="L64" s="226" t="s">
        <v>148</v>
      </c>
    </row>
    <row r="65" spans="1:12" ht="14.25" customHeight="1">
      <c r="A65" s="75"/>
      <c r="B65" s="38"/>
      <c r="C65" s="145"/>
      <c r="D65" s="75" t="s">
        <v>214</v>
      </c>
      <c r="E65" s="13" t="s">
        <v>149</v>
      </c>
      <c r="F65" s="13" t="s">
        <v>18</v>
      </c>
      <c r="G65" s="75" t="s">
        <v>214</v>
      </c>
      <c r="H65" s="13" t="s">
        <v>149</v>
      </c>
      <c r="I65" s="13" t="s">
        <v>18</v>
      </c>
      <c r="J65" s="75" t="s">
        <v>214</v>
      </c>
      <c r="K65" s="13" t="s">
        <v>149</v>
      </c>
      <c r="L65" s="13" t="s">
        <v>18</v>
      </c>
    </row>
    <row r="66" spans="1:12" ht="14.25" customHeight="1">
      <c r="A66" s="75" t="s">
        <v>9</v>
      </c>
      <c r="B66" s="148">
        <v>14</v>
      </c>
      <c r="C66" s="145" t="s">
        <v>150</v>
      </c>
      <c r="D66" s="38">
        <v>246</v>
      </c>
      <c r="E66" s="29">
        <v>7980987</v>
      </c>
      <c r="F66" s="29">
        <v>9653669</v>
      </c>
      <c r="G66" s="38">
        <v>246</v>
      </c>
      <c r="H66" s="29">
        <v>3492644</v>
      </c>
      <c r="I66" s="29">
        <v>4900838</v>
      </c>
      <c r="J66" s="39">
        <v>246</v>
      </c>
      <c r="K66" s="29">
        <v>1863961</v>
      </c>
      <c r="L66" s="29">
        <v>1929326</v>
      </c>
    </row>
    <row r="67" spans="1:12" ht="14.25" customHeight="1">
      <c r="A67" s="148"/>
      <c r="B67" s="148">
        <v>15</v>
      </c>
      <c r="C67" s="145"/>
      <c r="D67" s="38">
        <v>245</v>
      </c>
      <c r="E67" s="29">
        <v>7292439</v>
      </c>
      <c r="F67" s="29">
        <v>8489666</v>
      </c>
      <c r="G67" s="38">
        <v>245</v>
      </c>
      <c r="H67" s="29">
        <v>3211837</v>
      </c>
      <c r="I67" s="29">
        <v>4378390</v>
      </c>
      <c r="J67" s="39">
        <v>245</v>
      </c>
      <c r="K67" s="29">
        <v>1711509</v>
      </c>
      <c r="L67" s="29">
        <v>1683381</v>
      </c>
    </row>
    <row r="68" spans="1:12" ht="14.25" customHeight="1">
      <c r="A68" s="148"/>
      <c r="B68" s="52">
        <v>16</v>
      </c>
      <c r="C68" s="145"/>
      <c r="D68" s="38">
        <v>246</v>
      </c>
      <c r="E68" s="29">
        <v>6757884</v>
      </c>
      <c r="F68" s="29">
        <v>8239649</v>
      </c>
      <c r="G68" s="38">
        <v>246</v>
      </c>
      <c r="H68" s="29">
        <v>2987305</v>
      </c>
      <c r="I68" s="29">
        <v>4346766</v>
      </c>
      <c r="J68" s="39">
        <v>246</v>
      </c>
      <c r="K68" s="29">
        <v>1590668</v>
      </c>
      <c r="L68" s="29">
        <v>1592843</v>
      </c>
    </row>
    <row r="69" spans="1:12" ht="14.25" customHeight="1">
      <c r="A69" s="148"/>
      <c r="B69" s="148">
        <v>17</v>
      </c>
      <c r="C69" s="145"/>
      <c r="D69" s="38">
        <v>245</v>
      </c>
      <c r="E69" s="29">
        <v>6340524</v>
      </c>
      <c r="F69" s="29">
        <v>8241504</v>
      </c>
      <c r="G69" s="38">
        <v>245</v>
      </c>
      <c r="H69" s="29">
        <v>2763722</v>
      </c>
      <c r="I69" s="29">
        <v>4344443</v>
      </c>
      <c r="J69" s="39">
        <v>245</v>
      </c>
      <c r="K69" s="29">
        <v>1488365</v>
      </c>
      <c r="L69" s="29">
        <v>1568534</v>
      </c>
    </row>
    <row r="70" spans="1:12" ht="14.25" customHeight="1">
      <c r="A70" s="148"/>
      <c r="B70" s="52">
        <v>18</v>
      </c>
      <c r="C70" s="145"/>
      <c r="D70" s="38">
        <v>248</v>
      </c>
      <c r="E70" s="29">
        <v>5880816</v>
      </c>
      <c r="F70" s="29">
        <v>8142290</v>
      </c>
      <c r="G70" s="38">
        <v>248</v>
      </c>
      <c r="H70" s="29">
        <v>3649816</v>
      </c>
      <c r="I70" s="29">
        <v>6100970</v>
      </c>
      <c r="J70" s="39">
        <v>248</v>
      </c>
      <c r="K70" s="29">
        <v>1362643</v>
      </c>
      <c r="L70" s="29">
        <v>1543420</v>
      </c>
    </row>
    <row r="71" spans="1:12" ht="13.5" customHeight="1">
      <c r="A71" s="206" t="s">
        <v>145</v>
      </c>
      <c r="B71" s="206"/>
      <c r="C71" s="227"/>
      <c r="D71" s="128"/>
      <c r="E71" s="128"/>
      <c r="F71" s="128"/>
      <c r="G71" s="128"/>
      <c r="H71" s="41"/>
      <c r="I71" s="41"/>
      <c r="J71" s="211"/>
      <c r="K71" s="41"/>
      <c r="L71" s="41"/>
    </row>
    <row r="72" spans="1:12" ht="12.75" customHeight="1">
      <c r="A72" s="228"/>
      <c r="B72" s="228"/>
      <c r="C72" s="229"/>
      <c r="D72" s="38"/>
      <c r="E72" s="38"/>
      <c r="F72" s="38"/>
      <c r="G72" s="38"/>
      <c r="H72" s="29"/>
      <c r="I72" s="29"/>
      <c r="J72" s="39"/>
      <c r="K72" s="29"/>
      <c r="L72" s="29"/>
    </row>
    <row r="73" spans="1:12" ht="12.75" customHeight="1">
      <c r="A73" s="224" t="s">
        <v>215</v>
      </c>
      <c r="B73" s="206"/>
      <c r="C73" s="128"/>
      <c r="D73" s="38"/>
      <c r="E73" s="38"/>
      <c r="F73" s="38"/>
      <c r="G73" s="38"/>
      <c r="H73" s="29"/>
      <c r="I73" s="29"/>
      <c r="J73" s="39"/>
      <c r="K73" s="29"/>
      <c r="L73" s="29"/>
    </row>
    <row r="74" spans="1:12" ht="6.75" customHeight="1">
      <c r="A74" s="355" t="s">
        <v>197</v>
      </c>
      <c r="B74" s="356"/>
      <c r="C74" s="357"/>
      <c r="D74" s="360" t="s">
        <v>574</v>
      </c>
      <c r="E74" s="361"/>
      <c r="F74" s="361"/>
      <c r="G74" s="291"/>
      <c r="H74" s="349"/>
      <c r="I74" s="351"/>
      <c r="J74" s="352"/>
      <c r="K74" s="353"/>
      <c r="L74" s="354"/>
    </row>
    <row r="75" spans="1:12" ht="6.75" customHeight="1">
      <c r="A75" s="355"/>
      <c r="B75" s="356"/>
      <c r="C75" s="357"/>
      <c r="D75" s="362"/>
      <c r="E75" s="363"/>
      <c r="F75" s="363"/>
      <c r="G75" s="366" t="s">
        <v>571</v>
      </c>
      <c r="H75" s="367"/>
      <c r="I75" s="368"/>
      <c r="J75" s="354" t="s">
        <v>572</v>
      </c>
      <c r="K75" s="367"/>
      <c r="L75" s="367"/>
    </row>
    <row r="76" spans="1:12" ht="6.75" customHeight="1">
      <c r="A76" s="355"/>
      <c r="B76" s="356"/>
      <c r="C76" s="357"/>
      <c r="D76" s="364"/>
      <c r="E76" s="365"/>
      <c r="F76" s="365"/>
      <c r="G76" s="369"/>
      <c r="H76" s="370"/>
      <c r="I76" s="371"/>
      <c r="J76" s="369"/>
      <c r="K76" s="370"/>
      <c r="L76" s="370"/>
    </row>
    <row r="77" spans="1:12" ht="13.5" customHeight="1">
      <c r="A77" s="358"/>
      <c r="B77" s="358"/>
      <c r="C77" s="359"/>
      <c r="D77" s="179" t="s">
        <v>575</v>
      </c>
      <c r="E77" s="225" t="s">
        <v>147</v>
      </c>
      <c r="F77" s="225" t="s">
        <v>148</v>
      </c>
      <c r="G77" s="179" t="s">
        <v>575</v>
      </c>
      <c r="H77" s="225" t="s">
        <v>147</v>
      </c>
      <c r="I77" s="225" t="s">
        <v>148</v>
      </c>
      <c r="J77" s="179" t="s">
        <v>575</v>
      </c>
      <c r="K77" s="225" t="s">
        <v>147</v>
      </c>
      <c r="L77" s="225" t="s">
        <v>148</v>
      </c>
    </row>
    <row r="78" spans="1:12" ht="14.25" customHeight="1">
      <c r="A78" s="75" t="s">
        <v>9</v>
      </c>
      <c r="B78" s="148">
        <v>14</v>
      </c>
      <c r="C78" s="145" t="s">
        <v>150</v>
      </c>
      <c r="D78" s="52">
        <v>675</v>
      </c>
      <c r="E78" s="52">
        <v>2360</v>
      </c>
      <c r="F78" s="52">
        <v>2891</v>
      </c>
      <c r="G78" s="38">
        <v>282</v>
      </c>
      <c r="H78" s="29">
        <v>1180</v>
      </c>
      <c r="I78" s="29">
        <v>1608</v>
      </c>
      <c r="J78" s="38">
        <v>136</v>
      </c>
      <c r="K78" s="29">
        <v>402</v>
      </c>
      <c r="L78" s="29">
        <v>426</v>
      </c>
    </row>
    <row r="79" spans="1:12" ht="14.25" customHeight="1">
      <c r="A79" s="148"/>
      <c r="B79" s="148">
        <v>15</v>
      </c>
      <c r="C79" s="145"/>
      <c r="D79" s="52">
        <v>564</v>
      </c>
      <c r="E79" s="52">
        <v>1677</v>
      </c>
      <c r="F79" s="52">
        <v>1963</v>
      </c>
      <c r="G79" s="38">
        <v>233</v>
      </c>
      <c r="H79" s="29">
        <v>732</v>
      </c>
      <c r="I79" s="29">
        <v>862</v>
      </c>
      <c r="J79" s="38">
        <v>114</v>
      </c>
      <c r="K79" s="29">
        <v>390</v>
      </c>
      <c r="L79" s="29">
        <v>532</v>
      </c>
    </row>
    <row r="80" spans="1:12" ht="14.25" customHeight="1">
      <c r="A80" s="148"/>
      <c r="B80" s="52">
        <v>16</v>
      </c>
      <c r="C80" s="145"/>
      <c r="D80" s="52">
        <v>468</v>
      </c>
      <c r="E80" s="52">
        <v>1401</v>
      </c>
      <c r="F80" s="52">
        <v>1597</v>
      </c>
      <c r="G80" s="38">
        <v>197</v>
      </c>
      <c r="H80" s="29">
        <v>603</v>
      </c>
      <c r="I80" s="29">
        <v>742</v>
      </c>
      <c r="J80" s="38">
        <v>75</v>
      </c>
      <c r="K80" s="29">
        <v>217</v>
      </c>
      <c r="L80" s="29">
        <v>193</v>
      </c>
    </row>
    <row r="81" spans="1:12" ht="14.25" customHeight="1">
      <c r="A81" s="148"/>
      <c r="B81" s="148">
        <v>17</v>
      </c>
      <c r="C81" s="145"/>
      <c r="D81" s="52">
        <v>370</v>
      </c>
      <c r="E81" s="52">
        <v>1099</v>
      </c>
      <c r="F81" s="52">
        <v>1312</v>
      </c>
      <c r="G81" s="38">
        <v>159</v>
      </c>
      <c r="H81" s="29">
        <v>470</v>
      </c>
      <c r="I81" s="29">
        <v>655</v>
      </c>
      <c r="J81" s="38">
        <v>78</v>
      </c>
      <c r="K81" s="29">
        <v>229</v>
      </c>
      <c r="L81" s="29">
        <v>179</v>
      </c>
    </row>
    <row r="82" spans="1:12" ht="14.25" customHeight="1">
      <c r="A82" s="148"/>
      <c r="B82" s="52">
        <v>18</v>
      </c>
      <c r="C82" s="145"/>
      <c r="D82" s="38">
        <v>373</v>
      </c>
      <c r="E82" s="29">
        <v>916</v>
      </c>
      <c r="F82" s="29">
        <v>862</v>
      </c>
      <c r="G82" s="38">
        <v>266</v>
      </c>
      <c r="H82" s="29">
        <v>639</v>
      </c>
      <c r="I82" s="29">
        <v>571</v>
      </c>
      <c r="J82" s="39">
        <v>66</v>
      </c>
      <c r="K82" s="39">
        <v>160</v>
      </c>
      <c r="L82" s="39">
        <v>165</v>
      </c>
    </row>
    <row r="83" spans="1:12" ht="13.5" customHeight="1">
      <c r="A83" s="230"/>
      <c r="B83" s="230"/>
      <c r="C83" s="227"/>
      <c r="D83" s="128"/>
      <c r="E83" s="40"/>
      <c r="F83" s="40"/>
      <c r="G83" s="128"/>
      <c r="H83" s="41"/>
      <c r="I83" s="41"/>
      <c r="J83" s="211"/>
      <c r="K83" s="211"/>
      <c r="L83" s="211"/>
    </row>
    <row r="84" spans="1:12" ht="12.75" customHeight="1">
      <c r="A84" s="228" t="s">
        <v>471</v>
      </c>
      <c r="B84" s="228"/>
      <c r="C84" s="229" t="s">
        <v>576</v>
      </c>
      <c r="D84" s="42"/>
      <c r="E84" s="42"/>
      <c r="F84" s="43"/>
      <c r="G84" s="43"/>
      <c r="H84" s="43"/>
      <c r="I84" s="44"/>
      <c r="J84" s="39"/>
      <c r="K84" s="231"/>
      <c r="L84" s="44" t="s">
        <v>573</v>
      </c>
    </row>
    <row r="85" spans="1:12" ht="12.75" customHeight="1">
      <c r="A85" s="148"/>
      <c r="B85" s="148"/>
      <c r="C85" s="38"/>
      <c r="D85" s="45"/>
      <c r="E85" s="45"/>
      <c r="F85" s="29"/>
      <c r="G85" s="29"/>
      <c r="H85" s="29"/>
      <c r="I85" s="25"/>
      <c r="J85" s="39"/>
      <c r="K85" s="231"/>
      <c r="L85" s="25"/>
    </row>
    <row r="86" spans="1:12" ht="15" customHeight="1">
      <c r="A86" s="162" t="s">
        <v>459</v>
      </c>
      <c r="B86" s="148"/>
      <c r="C86" s="38"/>
      <c r="D86" s="45"/>
      <c r="E86" s="45"/>
      <c r="F86" s="29"/>
      <c r="G86" s="29"/>
      <c r="H86" s="29"/>
      <c r="I86" s="29"/>
      <c r="J86" s="39"/>
      <c r="K86" s="231"/>
      <c r="L86" s="39"/>
    </row>
    <row r="87" spans="1:12" ht="15" customHeight="1">
      <c r="A87" s="342" t="s">
        <v>184</v>
      </c>
      <c r="B87" s="342"/>
      <c r="C87" s="343"/>
      <c r="D87" s="349" t="s">
        <v>216</v>
      </c>
      <c r="E87" s="349"/>
      <c r="F87" s="350" t="s">
        <v>151</v>
      </c>
      <c r="G87" s="350"/>
      <c r="H87" s="346" t="s">
        <v>152</v>
      </c>
      <c r="I87" s="348"/>
      <c r="J87" s="346" t="s">
        <v>476</v>
      </c>
      <c r="K87" s="347"/>
      <c r="L87" s="46"/>
    </row>
    <row r="88" spans="1:12" ht="15" customHeight="1">
      <c r="A88" s="344"/>
      <c r="B88" s="344"/>
      <c r="C88" s="345"/>
      <c r="D88" s="225" t="s">
        <v>153</v>
      </c>
      <c r="E88" s="225" t="s">
        <v>148</v>
      </c>
      <c r="F88" s="225" t="s">
        <v>153</v>
      </c>
      <c r="G88" s="225" t="s">
        <v>148</v>
      </c>
      <c r="H88" s="225" t="s">
        <v>153</v>
      </c>
      <c r="I88" s="225" t="s">
        <v>148</v>
      </c>
      <c r="J88" s="232" t="s">
        <v>153</v>
      </c>
      <c r="K88" s="233" t="s">
        <v>148</v>
      </c>
      <c r="L88" s="47"/>
    </row>
    <row r="89" spans="1:12" ht="14.25" customHeight="1">
      <c r="A89" s="207"/>
      <c r="B89" s="50"/>
      <c r="C89" s="145"/>
      <c r="D89" s="234" t="s">
        <v>154</v>
      </c>
      <c r="E89" s="234" t="s">
        <v>18</v>
      </c>
      <c r="F89" s="234" t="s">
        <v>154</v>
      </c>
      <c r="G89" s="234" t="s">
        <v>18</v>
      </c>
      <c r="H89" s="51" t="s">
        <v>154</v>
      </c>
      <c r="I89" s="234" t="s">
        <v>18</v>
      </c>
      <c r="J89" s="51" t="s">
        <v>154</v>
      </c>
      <c r="K89" s="234" t="s">
        <v>18</v>
      </c>
      <c r="L89" s="39"/>
    </row>
    <row r="90" spans="1:12" ht="14.25" customHeight="1">
      <c r="A90" s="207" t="s">
        <v>9</v>
      </c>
      <c r="B90" s="235">
        <v>13</v>
      </c>
      <c r="C90" s="145" t="s">
        <v>217</v>
      </c>
      <c r="D90" s="29">
        <v>47861</v>
      </c>
      <c r="E90" s="29">
        <v>601028</v>
      </c>
      <c r="F90" s="29">
        <v>44837</v>
      </c>
      <c r="G90" s="34">
        <v>545606</v>
      </c>
      <c r="H90" s="34">
        <v>6832</v>
      </c>
      <c r="I90" s="34">
        <v>65010</v>
      </c>
      <c r="J90" s="34">
        <v>186584</v>
      </c>
      <c r="K90" s="34">
        <v>1628124</v>
      </c>
      <c r="L90" s="39"/>
    </row>
    <row r="91" spans="1:12" ht="14.25" customHeight="1">
      <c r="A91" s="235"/>
      <c r="B91" s="235">
        <v>14</v>
      </c>
      <c r="C91" s="145"/>
      <c r="D91" s="29">
        <v>48021</v>
      </c>
      <c r="E91" s="29">
        <v>652111</v>
      </c>
      <c r="F91" s="29">
        <v>43598</v>
      </c>
      <c r="G91" s="34">
        <v>568584</v>
      </c>
      <c r="H91" s="34">
        <v>7051</v>
      </c>
      <c r="I91" s="34">
        <v>64959</v>
      </c>
      <c r="J91" s="34">
        <v>180480</v>
      </c>
      <c r="K91" s="34">
        <v>1489316</v>
      </c>
      <c r="L91" s="39"/>
    </row>
    <row r="92" spans="2:12" ht="14.25" customHeight="1">
      <c r="B92" s="52">
        <v>15</v>
      </c>
      <c r="C92" s="145"/>
      <c r="D92" s="34">
        <v>47326</v>
      </c>
      <c r="E92" s="34">
        <v>612657</v>
      </c>
      <c r="F92" s="34">
        <v>43849</v>
      </c>
      <c r="G92" s="34">
        <v>551742</v>
      </c>
      <c r="H92" s="34">
        <v>6499</v>
      </c>
      <c r="I92" s="34">
        <v>57371</v>
      </c>
      <c r="J92" s="34">
        <v>162839</v>
      </c>
      <c r="K92" s="34">
        <v>1362309</v>
      </c>
      <c r="L92" s="39"/>
    </row>
    <row r="93" spans="2:11" ht="14.25" customHeight="1">
      <c r="B93" s="52">
        <v>16</v>
      </c>
      <c r="C93" s="145"/>
      <c r="D93" s="34">
        <v>40397</v>
      </c>
      <c r="E93" s="34">
        <v>512904</v>
      </c>
      <c r="F93" s="34">
        <v>37714</v>
      </c>
      <c r="G93" s="34">
        <v>471043</v>
      </c>
      <c r="H93" s="34">
        <v>5167</v>
      </c>
      <c r="I93" s="34">
        <v>45211</v>
      </c>
      <c r="J93" s="34">
        <v>154526</v>
      </c>
      <c r="K93" s="34">
        <v>1247830</v>
      </c>
    </row>
    <row r="94" spans="2:11" ht="14.25" customHeight="1">
      <c r="B94" s="52">
        <v>17</v>
      </c>
      <c r="C94" s="145"/>
      <c r="D94" s="34">
        <v>37114</v>
      </c>
      <c r="E94" s="34">
        <v>593838</v>
      </c>
      <c r="F94" s="34">
        <v>35050</v>
      </c>
      <c r="G94" s="34">
        <v>561368</v>
      </c>
      <c r="H94" s="34">
        <v>4407</v>
      </c>
      <c r="I94" s="34">
        <v>38057</v>
      </c>
      <c r="J94" s="34">
        <v>133969</v>
      </c>
      <c r="K94" s="34">
        <v>1241594</v>
      </c>
    </row>
    <row r="95" spans="1:12" ht="13.5" customHeight="1">
      <c r="A95" s="206"/>
      <c r="B95" s="211"/>
      <c r="C95" s="227"/>
      <c r="D95" s="128"/>
      <c r="E95" s="128"/>
      <c r="F95" s="41"/>
      <c r="G95" s="41"/>
      <c r="H95" s="41"/>
      <c r="I95" s="41"/>
      <c r="J95" s="41"/>
      <c r="K95" s="41"/>
      <c r="L95" s="39"/>
    </row>
    <row r="96" spans="1:12" ht="12.75" customHeight="1">
      <c r="A96" s="50"/>
      <c r="B96" s="50"/>
      <c r="C96" s="50"/>
      <c r="D96" s="48"/>
      <c r="E96" s="48"/>
      <c r="F96" s="48"/>
      <c r="G96" s="48"/>
      <c r="H96" s="48"/>
      <c r="J96" s="39"/>
      <c r="K96" s="51" t="s">
        <v>218</v>
      </c>
      <c r="L96" s="39"/>
    </row>
    <row r="97" spans="1:12" ht="12.75" customHeight="1">
      <c r="A97" s="50"/>
      <c r="B97" s="50"/>
      <c r="C97" s="50"/>
      <c r="D97" s="48"/>
      <c r="E97" s="48"/>
      <c r="F97" s="48"/>
      <c r="G97" s="48"/>
      <c r="H97" s="48"/>
      <c r="J97" s="39"/>
      <c r="K97" s="51"/>
      <c r="L97" s="39"/>
    </row>
    <row r="98" spans="1:12" ht="15" customHeight="1">
      <c r="A98" s="236" t="s">
        <v>460</v>
      </c>
      <c r="B98" s="50"/>
      <c r="C98" s="50"/>
      <c r="D98" s="48"/>
      <c r="E98" s="48"/>
      <c r="F98" s="48"/>
      <c r="G98" s="48"/>
      <c r="H98" s="48"/>
      <c r="J98" s="39"/>
      <c r="K98" s="51"/>
      <c r="L98" s="39"/>
    </row>
    <row r="99" spans="1:12" ht="12.75" customHeight="1">
      <c r="A99" s="237" t="s">
        <v>219</v>
      </c>
      <c r="B99" s="38"/>
      <c r="C99" s="38"/>
      <c r="E99" s="50"/>
      <c r="G99" s="50"/>
      <c r="H99" s="50"/>
      <c r="I99" s="50"/>
      <c r="J99" s="50"/>
      <c r="K99" s="38"/>
      <c r="L99" s="38"/>
    </row>
    <row r="100" spans="1:12" ht="19.5" customHeight="1">
      <c r="A100" s="342" t="s">
        <v>220</v>
      </c>
      <c r="B100" s="342"/>
      <c r="C100" s="343"/>
      <c r="D100" s="346" t="s">
        <v>473</v>
      </c>
      <c r="E100" s="348"/>
      <c r="F100" s="346" t="s">
        <v>155</v>
      </c>
      <c r="G100" s="347"/>
      <c r="H100" s="347"/>
      <c r="I100" s="347"/>
      <c r="J100" s="347"/>
      <c r="K100" s="347"/>
      <c r="L100" s="347"/>
    </row>
    <row r="101" spans="1:12" ht="21.75" customHeight="1">
      <c r="A101" s="344"/>
      <c r="B101" s="344"/>
      <c r="C101" s="345"/>
      <c r="D101" s="232" t="s">
        <v>156</v>
      </c>
      <c r="E101" s="232" t="s">
        <v>157</v>
      </c>
      <c r="F101" s="238" t="s">
        <v>524</v>
      </c>
      <c r="G101" s="232" t="s">
        <v>525</v>
      </c>
      <c r="H101" s="238" t="s">
        <v>526</v>
      </c>
      <c r="I101" s="232" t="s">
        <v>221</v>
      </c>
      <c r="J101" s="232" t="s">
        <v>158</v>
      </c>
      <c r="K101" s="239" t="s">
        <v>159</v>
      </c>
      <c r="L101" s="226" t="s">
        <v>15</v>
      </c>
    </row>
    <row r="102" spans="1:12" ht="14.25" customHeight="1">
      <c r="A102" s="207"/>
      <c r="B102" s="50"/>
      <c r="C102" s="145"/>
      <c r="D102" s="51" t="s">
        <v>154</v>
      </c>
      <c r="E102" s="51" t="s">
        <v>18</v>
      </c>
      <c r="F102" s="51" t="s">
        <v>154</v>
      </c>
      <c r="G102" s="51" t="s">
        <v>154</v>
      </c>
      <c r="H102" s="51" t="s">
        <v>154</v>
      </c>
      <c r="I102" s="51" t="s">
        <v>154</v>
      </c>
      <c r="J102" s="51" t="s">
        <v>154</v>
      </c>
      <c r="K102" s="51" t="s">
        <v>154</v>
      </c>
      <c r="L102" s="51" t="s">
        <v>154</v>
      </c>
    </row>
    <row r="103" spans="1:12" ht="14.25" customHeight="1">
      <c r="A103" s="207" t="s">
        <v>9</v>
      </c>
      <c r="B103" s="235">
        <v>14</v>
      </c>
      <c r="C103" s="145" t="s">
        <v>150</v>
      </c>
      <c r="D103" s="48">
        <v>747</v>
      </c>
      <c r="E103" s="34">
        <v>446245</v>
      </c>
      <c r="F103" s="48">
        <v>133</v>
      </c>
      <c r="G103" s="48">
        <v>38</v>
      </c>
      <c r="H103" s="48">
        <v>37</v>
      </c>
      <c r="I103" s="48">
        <v>44</v>
      </c>
      <c r="J103" s="48">
        <v>277</v>
      </c>
      <c r="K103" s="48">
        <v>34</v>
      </c>
      <c r="L103" s="48">
        <v>184</v>
      </c>
    </row>
    <row r="104" spans="1:12" ht="14.25" customHeight="1">
      <c r="A104" s="235"/>
      <c r="B104" s="235">
        <v>15</v>
      </c>
      <c r="C104" s="145"/>
      <c r="D104" s="48">
        <v>678</v>
      </c>
      <c r="E104" s="34">
        <v>292395</v>
      </c>
      <c r="F104" s="48">
        <v>83</v>
      </c>
      <c r="G104" s="48">
        <v>31</v>
      </c>
      <c r="H104" s="48">
        <v>24</v>
      </c>
      <c r="I104" s="48">
        <v>43</v>
      </c>
      <c r="J104" s="48">
        <v>260</v>
      </c>
      <c r="K104" s="48">
        <v>25</v>
      </c>
      <c r="L104" s="48">
        <v>212</v>
      </c>
    </row>
    <row r="105" spans="1:12" ht="14.25" customHeight="1">
      <c r="A105" s="235"/>
      <c r="B105" s="52">
        <v>16</v>
      </c>
      <c r="C105" s="145"/>
      <c r="D105" s="52">
        <v>664</v>
      </c>
      <c r="E105" s="34">
        <v>289737</v>
      </c>
      <c r="F105" s="52">
        <v>93</v>
      </c>
      <c r="G105" s="52">
        <v>36</v>
      </c>
      <c r="H105" s="52">
        <v>22</v>
      </c>
      <c r="I105" s="52">
        <v>54</v>
      </c>
      <c r="J105" s="52">
        <v>212</v>
      </c>
      <c r="K105" s="52">
        <v>25</v>
      </c>
      <c r="L105" s="52">
        <v>222</v>
      </c>
    </row>
    <row r="106" spans="1:12" ht="14.25" customHeight="1">
      <c r="A106" s="235"/>
      <c r="B106" s="52">
        <v>17</v>
      </c>
      <c r="C106" s="145"/>
      <c r="D106" s="52">
        <v>649</v>
      </c>
      <c r="E106" s="34">
        <v>231817</v>
      </c>
      <c r="F106" s="52">
        <v>77</v>
      </c>
      <c r="G106" s="52">
        <v>39</v>
      </c>
      <c r="H106" s="52">
        <v>21</v>
      </c>
      <c r="I106" s="52">
        <v>109</v>
      </c>
      <c r="J106" s="52">
        <v>193</v>
      </c>
      <c r="K106" s="52">
        <v>27</v>
      </c>
      <c r="L106" s="52">
        <v>183</v>
      </c>
    </row>
    <row r="107" spans="1:12" ht="14.25" customHeight="1">
      <c r="A107" s="235"/>
      <c r="B107" s="52">
        <v>18</v>
      </c>
      <c r="C107" s="145"/>
      <c r="D107" s="52">
        <v>604</v>
      </c>
      <c r="E107" s="34">
        <v>249752</v>
      </c>
      <c r="F107" s="52">
        <v>82</v>
      </c>
      <c r="G107" s="52">
        <v>21</v>
      </c>
      <c r="H107" s="52">
        <v>12</v>
      </c>
      <c r="I107" s="52">
        <v>95</v>
      </c>
      <c r="J107" s="52">
        <v>184</v>
      </c>
      <c r="K107" s="52">
        <v>22</v>
      </c>
      <c r="L107" s="52">
        <v>188</v>
      </c>
    </row>
    <row r="108" spans="1:12" ht="13.5" customHeight="1">
      <c r="A108" s="206"/>
      <c r="B108" s="128"/>
      <c r="C108" s="227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2.75" customHeight="1">
      <c r="A109" s="48"/>
      <c r="B109" s="48"/>
      <c r="C109" s="50"/>
      <c r="D109" s="49"/>
      <c r="E109" s="50"/>
      <c r="F109" s="50"/>
      <c r="G109" s="50"/>
      <c r="H109" s="50"/>
      <c r="I109" s="29"/>
      <c r="J109" s="29"/>
      <c r="K109" s="29"/>
      <c r="L109" s="51"/>
    </row>
    <row r="110" spans="1:11" ht="15" customHeight="1">
      <c r="A110" s="240" t="s">
        <v>222</v>
      </c>
      <c r="B110" s="48"/>
      <c r="C110" s="52"/>
      <c r="I110" s="50"/>
      <c r="K110" s="50"/>
    </row>
    <row r="111" spans="1:12" ht="15" customHeight="1">
      <c r="A111" s="342" t="s">
        <v>197</v>
      </c>
      <c r="B111" s="342"/>
      <c r="C111" s="343"/>
      <c r="D111" s="340" t="s">
        <v>223</v>
      </c>
      <c r="E111" s="340" t="s">
        <v>224</v>
      </c>
      <c r="F111" s="340" t="s">
        <v>225</v>
      </c>
      <c r="G111" s="340" t="s">
        <v>226</v>
      </c>
      <c r="H111" s="340" t="s">
        <v>227</v>
      </c>
      <c r="I111" s="340" t="s">
        <v>228</v>
      </c>
      <c r="J111" s="340" t="s">
        <v>229</v>
      </c>
      <c r="K111" s="340" t="s">
        <v>406</v>
      </c>
      <c r="L111" s="341" t="s">
        <v>230</v>
      </c>
    </row>
    <row r="112" spans="1:12" ht="15" customHeight="1">
      <c r="A112" s="344"/>
      <c r="B112" s="344"/>
      <c r="C112" s="345"/>
      <c r="D112" s="340"/>
      <c r="E112" s="340"/>
      <c r="F112" s="340"/>
      <c r="G112" s="340"/>
      <c r="H112" s="340"/>
      <c r="I112" s="340"/>
      <c r="J112" s="340"/>
      <c r="K112" s="340"/>
      <c r="L112" s="341"/>
    </row>
    <row r="113" spans="1:12" ht="14.25" customHeight="1">
      <c r="A113" s="207"/>
      <c r="B113" s="50"/>
      <c r="C113" s="145"/>
      <c r="D113" s="53" t="s">
        <v>231</v>
      </c>
      <c r="E113" s="53" t="s">
        <v>231</v>
      </c>
      <c r="F113" s="53" t="s">
        <v>231</v>
      </c>
      <c r="G113" s="53" t="s">
        <v>231</v>
      </c>
      <c r="H113" s="53" t="s">
        <v>231</v>
      </c>
      <c r="I113" s="53" t="s">
        <v>231</v>
      </c>
      <c r="J113" s="53" t="s">
        <v>231</v>
      </c>
      <c r="K113" s="53" t="s">
        <v>231</v>
      </c>
      <c r="L113" s="53" t="s">
        <v>231</v>
      </c>
    </row>
    <row r="114" spans="1:12" ht="14.25" customHeight="1">
      <c r="A114" s="207" t="s">
        <v>9</v>
      </c>
      <c r="B114" s="235">
        <v>14</v>
      </c>
      <c r="C114" s="145" t="s">
        <v>150</v>
      </c>
      <c r="D114" s="52">
        <v>65</v>
      </c>
      <c r="E114" s="52">
        <v>23</v>
      </c>
      <c r="F114" s="52">
        <v>50</v>
      </c>
      <c r="G114" s="52">
        <v>143</v>
      </c>
      <c r="H114" s="52">
        <v>10</v>
      </c>
      <c r="I114" s="52">
        <v>419</v>
      </c>
      <c r="J114" s="52">
        <v>17</v>
      </c>
      <c r="K114" s="52">
        <v>10</v>
      </c>
      <c r="L114" s="52">
        <v>10</v>
      </c>
    </row>
    <row r="115" spans="1:12" ht="14.25" customHeight="1">
      <c r="A115" s="235"/>
      <c r="B115" s="235">
        <v>15</v>
      </c>
      <c r="C115" s="145"/>
      <c r="D115" s="52">
        <v>52</v>
      </c>
      <c r="E115" s="52">
        <v>24</v>
      </c>
      <c r="F115" s="52">
        <v>58</v>
      </c>
      <c r="G115" s="52">
        <v>146</v>
      </c>
      <c r="H115" s="52">
        <v>4</v>
      </c>
      <c r="I115" s="52">
        <v>368</v>
      </c>
      <c r="J115" s="52">
        <v>16</v>
      </c>
      <c r="K115" s="52">
        <v>5</v>
      </c>
      <c r="L115" s="52">
        <v>5</v>
      </c>
    </row>
    <row r="116" spans="1:12" ht="14.25" customHeight="1">
      <c r="A116" s="235"/>
      <c r="B116" s="52">
        <v>16</v>
      </c>
      <c r="C116" s="145"/>
      <c r="D116" s="52">
        <v>48</v>
      </c>
      <c r="E116" s="34">
        <v>25</v>
      </c>
      <c r="F116" s="52">
        <v>55</v>
      </c>
      <c r="G116" s="52">
        <v>79</v>
      </c>
      <c r="H116" s="52">
        <v>6</v>
      </c>
      <c r="I116" s="52">
        <v>426</v>
      </c>
      <c r="J116" s="52">
        <v>1</v>
      </c>
      <c r="K116" s="52">
        <v>9</v>
      </c>
      <c r="L116" s="52">
        <v>15</v>
      </c>
    </row>
    <row r="117" spans="1:12" ht="14.25" customHeight="1">
      <c r="A117" s="235"/>
      <c r="B117" s="52">
        <v>17</v>
      </c>
      <c r="C117" s="145"/>
      <c r="D117" s="52">
        <v>52</v>
      </c>
      <c r="E117" s="34">
        <v>26</v>
      </c>
      <c r="F117" s="52">
        <v>41</v>
      </c>
      <c r="G117" s="52">
        <v>108</v>
      </c>
      <c r="H117" s="52">
        <v>5</v>
      </c>
      <c r="I117" s="52">
        <v>376</v>
      </c>
      <c r="J117" s="52">
        <v>11</v>
      </c>
      <c r="K117" s="52">
        <v>16</v>
      </c>
      <c r="L117" s="52">
        <v>14</v>
      </c>
    </row>
    <row r="118" spans="1:12" ht="14.25" customHeight="1">
      <c r="A118" s="235"/>
      <c r="B118" s="52">
        <v>18</v>
      </c>
      <c r="C118" s="145"/>
      <c r="D118" s="52">
        <v>61</v>
      </c>
      <c r="E118" s="52">
        <v>41</v>
      </c>
      <c r="F118" s="52">
        <v>46</v>
      </c>
      <c r="G118" s="52">
        <v>114</v>
      </c>
      <c r="H118" s="52">
        <v>3</v>
      </c>
      <c r="I118" s="52">
        <v>307</v>
      </c>
      <c r="J118" s="52">
        <v>10</v>
      </c>
      <c r="K118" s="52">
        <v>11</v>
      </c>
      <c r="L118" s="52">
        <v>11</v>
      </c>
    </row>
    <row r="119" spans="1:12" ht="13.5" customHeight="1">
      <c r="A119" s="206"/>
      <c r="B119" s="128"/>
      <c r="C119" s="227"/>
      <c r="D119" s="241"/>
      <c r="E119" s="211"/>
      <c r="F119" s="211"/>
      <c r="G119" s="211"/>
      <c r="H119" s="211"/>
      <c r="I119" s="211"/>
      <c r="J119" s="211"/>
      <c r="K119" s="211"/>
      <c r="L119" s="211"/>
    </row>
    <row r="120" spans="1:12" ht="13.5" customHeight="1">
      <c r="A120" s="48"/>
      <c r="B120" s="48"/>
      <c r="L120" s="51" t="s">
        <v>232</v>
      </c>
    </row>
    <row r="121" spans="1:9" ht="12.75" customHeight="1">
      <c r="A121" s="48"/>
      <c r="B121" s="48"/>
      <c r="C121" s="50"/>
      <c r="D121" s="49"/>
      <c r="E121" s="50"/>
      <c r="F121" s="50"/>
      <c r="G121" s="50"/>
      <c r="H121" s="50"/>
      <c r="I121" s="50"/>
    </row>
    <row r="122" spans="2:3" ht="12.75" customHeight="1">
      <c r="B122" s="48"/>
      <c r="C122" s="52"/>
    </row>
  </sheetData>
  <mergeCells count="46">
    <mergeCell ref="D36:D37"/>
    <mergeCell ref="E36:E37"/>
    <mergeCell ref="A3:C3"/>
    <mergeCell ref="A12:C12"/>
    <mergeCell ref="A23:C23"/>
    <mergeCell ref="A36:C37"/>
    <mergeCell ref="I36:I37"/>
    <mergeCell ref="J36:J37"/>
    <mergeCell ref="K36:K37"/>
    <mergeCell ref="A48:C49"/>
    <mergeCell ref="E48:F48"/>
    <mergeCell ref="G48:H48"/>
    <mergeCell ref="I48:J48"/>
    <mergeCell ref="K48:L48"/>
    <mergeCell ref="F36:F37"/>
    <mergeCell ref="H36:H37"/>
    <mergeCell ref="A61:C64"/>
    <mergeCell ref="G61:I61"/>
    <mergeCell ref="J61:L61"/>
    <mergeCell ref="D61:F63"/>
    <mergeCell ref="G62:I63"/>
    <mergeCell ref="J62:L63"/>
    <mergeCell ref="G74:I74"/>
    <mergeCell ref="J74:L74"/>
    <mergeCell ref="A74:C77"/>
    <mergeCell ref="D74:F76"/>
    <mergeCell ref="G75:I76"/>
    <mergeCell ref="J75:L76"/>
    <mergeCell ref="J87:K87"/>
    <mergeCell ref="A100:C101"/>
    <mergeCell ref="D100:E100"/>
    <mergeCell ref="F100:L100"/>
    <mergeCell ref="A87:C88"/>
    <mergeCell ref="D87:E87"/>
    <mergeCell ref="F87:G87"/>
    <mergeCell ref="H87:I87"/>
    <mergeCell ref="A111:C112"/>
    <mergeCell ref="D111:D112"/>
    <mergeCell ref="E111:E112"/>
    <mergeCell ref="F111:F112"/>
    <mergeCell ref="K111:K112"/>
    <mergeCell ref="L111:L112"/>
    <mergeCell ref="G111:G112"/>
    <mergeCell ref="H111:H112"/>
    <mergeCell ref="I111:I112"/>
    <mergeCell ref="J111:J11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K200"/>
  <sheetViews>
    <sheetView zoomScaleSheetLayoutView="100" workbookViewId="0" topLeftCell="A49">
      <selection activeCell="C45" sqref="C45"/>
    </sheetView>
  </sheetViews>
  <sheetFormatPr defaultColWidth="9.00390625" defaultRowHeight="13.5"/>
  <cols>
    <col min="1" max="1" width="3.625" style="29" customWidth="1"/>
    <col min="2" max="2" width="2.625" style="29" customWidth="1"/>
    <col min="3" max="3" width="11.625" style="29" customWidth="1"/>
    <col min="4" max="4" width="9.625" style="29" customWidth="1"/>
    <col min="5" max="5" width="9.75390625" style="29" customWidth="1"/>
    <col min="6" max="6" width="9.625" style="29" customWidth="1"/>
    <col min="7" max="7" width="9.125" style="29" customWidth="1"/>
    <col min="8" max="8" width="9.50390625" style="29" customWidth="1"/>
    <col min="9" max="9" width="9.75390625" style="29" customWidth="1"/>
    <col min="10" max="10" width="9.25390625" style="29" customWidth="1"/>
    <col min="11" max="11" width="10.00390625" style="29" customWidth="1"/>
    <col min="12" max="16384" width="9.00390625" style="116" customWidth="1"/>
  </cols>
  <sheetData>
    <row r="1" spans="1:8" ht="14.25">
      <c r="A1" s="173" t="s">
        <v>461</v>
      </c>
      <c r="F1" s="54" t="s">
        <v>550</v>
      </c>
      <c r="H1" s="54"/>
    </row>
    <row r="2" spans="1:11" ht="24" customHeight="1">
      <c r="A2" s="380" t="s">
        <v>39</v>
      </c>
      <c r="B2" s="380"/>
      <c r="C2" s="301"/>
      <c r="D2" s="242" t="s">
        <v>233</v>
      </c>
      <c r="E2" s="242" t="s">
        <v>552</v>
      </c>
      <c r="F2" s="242" t="s">
        <v>551</v>
      </c>
      <c r="G2" s="242" t="s">
        <v>470</v>
      </c>
      <c r="H2" s="242" t="s">
        <v>527</v>
      </c>
      <c r="I2" s="242" t="s">
        <v>528</v>
      </c>
      <c r="J2" s="242" t="s">
        <v>553</v>
      </c>
      <c r="K2" s="243" t="s">
        <v>313</v>
      </c>
    </row>
    <row r="3" spans="1:11" ht="12" customHeight="1">
      <c r="A3" s="11"/>
      <c r="B3" s="11"/>
      <c r="C3" s="11"/>
      <c r="D3" s="55"/>
      <c r="E3" s="11"/>
      <c r="F3" s="11"/>
      <c r="G3" s="11"/>
      <c r="I3" s="11"/>
      <c r="J3" s="11"/>
      <c r="K3" s="25" t="s">
        <v>314</v>
      </c>
    </row>
    <row r="4" spans="1:11" ht="12.75" customHeight="1">
      <c r="A4" s="11" t="s">
        <v>234</v>
      </c>
      <c r="B4" s="11"/>
      <c r="C4" s="11"/>
      <c r="D4" s="56">
        <v>10000</v>
      </c>
      <c r="E4" s="57">
        <v>102.6</v>
      </c>
      <c r="F4" s="57">
        <v>101.1</v>
      </c>
      <c r="G4" s="57">
        <v>100.9</v>
      </c>
      <c r="H4" s="57">
        <v>100.8</v>
      </c>
      <c r="I4" s="57">
        <v>100</v>
      </c>
      <c r="J4" s="57">
        <v>100</v>
      </c>
      <c r="K4" s="58">
        <f>+(J4-I4)/I4*100</f>
        <v>0</v>
      </c>
    </row>
    <row r="5" spans="1:11" ht="12.75" customHeight="1">
      <c r="A5" s="11"/>
      <c r="B5" s="55" t="s">
        <v>235</v>
      </c>
      <c r="C5" s="11"/>
      <c r="D5" s="56">
        <v>2737</v>
      </c>
      <c r="E5" s="57">
        <v>100.7</v>
      </c>
      <c r="F5" s="57">
        <v>100</v>
      </c>
      <c r="G5" s="57">
        <v>99.5</v>
      </c>
      <c r="H5" s="57">
        <v>100.7</v>
      </c>
      <c r="I5" s="57">
        <v>100</v>
      </c>
      <c r="J5" s="57">
        <v>100.8</v>
      </c>
      <c r="K5" s="58">
        <f aca="true" t="shared" si="0" ref="K5:K14">+(J5-I5)/I5*100</f>
        <v>0.7999999999999973</v>
      </c>
    </row>
    <row r="6" spans="1:11" ht="12.75" customHeight="1">
      <c r="A6" s="11"/>
      <c r="B6" s="55" t="s">
        <v>236</v>
      </c>
      <c r="C6" s="11"/>
      <c r="D6" s="56">
        <v>2049</v>
      </c>
      <c r="E6" s="57">
        <v>104.6</v>
      </c>
      <c r="F6" s="57">
        <v>100.6</v>
      </c>
      <c r="G6" s="57">
        <v>99.8</v>
      </c>
      <c r="H6" s="57">
        <v>100.1</v>
      </c>
      <c r="I6" s="57">
        <v>100</v>
      </c>
      <c r="J6" s="57">
        <v>98.6</v>
      </c>
      <c r="K6" s="58">
        <f t="shared" si="0"/>
        <v>-1.4000000000000057</v>
      </c>
    </row>
    <row r="7" spans="1:11" ht="12.75" customHeight="1">
      <c r="A7" s="11"/>
      <c r="B7" s="59" t="s">
        <v>315</v>
      </c>
      <c r="C7" s="11"/>
      <c r="D7" s="56">
        <v>658</v>
      </c>
      <c r="E7" s="57">
        <v>103.3</v>
      </c>
      <c r="F7" s="57">
        <v>101.6</v>
      </c>
      <c r="G7" s="57">
        <v>100.2</v>
      </c>
      <c r="H7" s="57">
        <v>99.9</v>
      </c>
      <c r="I7" s="57">
        <v>100</v>
      </c>
      <c r="J7" s="57">
        <v>101.8</v>
      </c>
      <c r="K7" s="58">
        <f t="shared" si="0"/>
        <v>1.7999999999999972</v>
      </c>
    </row>
    <row r="8" spans="1:11" ht="12.75" customHeight="1">
      <c r="A8" s="11"/>
      <c r="B8" s="55" t="s">
        <v>316</v>
      </c>
      <c r="C8" s="11"/>
      <c r="D8" s="56">
        <v>321</v>
      </c>
      <c r="E8" s="57">
        <v>109.3</v>
      </c>
      <c r="F8" s="57">
        <v>109.3</v>
      </c>
      <c r="G8" s="57">
        <v>107.9</v>
      </c>
      <c r="H8" s="57">
        <v>101.6</v>
      </c>
      <c r="I8" s="57">
        <v>100</v>
      </c>
      <c r="J8" s="57">
        <v>98.9</v>
      </c>
      <c r="K8" s="58">
        <f t="shared" si="0"/>
        <v>-1.0999999999999943</v>
      </c>
    </row>
    <row r="9" spans="1:11" ht="12.75" customHeight="1">
      <c r="A9" s="11"/>
      <c r="B9" s="55" t="s">
        <v>237</v>
      </c>
      <c r="C9" s="11"/>
      <c r="D9" s="56">
        <v>517</v>
      </c>
      <c r="E9" s="57">
        <v>94.2</v>
      </c>
      <c r="F9" s="57">
        <v>92.8</v>
      </c>
      <c r="G9" s="57">
        <v>96.2</v>
      </c>
      <c r="H9" s="57">
        <v>96.4</v>
      </c>
      <c r="I9" s="57">
        <v>100</v>
      </c>
      <c r="J9" s="57">
        <v>101.9</v>
      </c>
      <c r="K9" s="58">
        <f t="shared" si="0"/>
        <v>1.900000000000006</v>
      </c>
    </row>
    <row r="10" spans="1:11" ht="12.75" customHeight="1">
      <c r="A10" s="11"/>
      <c r="B10" s="55" t="s">
        <v>238</v>
      </c>
      <c r="C10" s="11"/>
      <c r="D10" s="56">
        <v>449</v>
      </c>
      <c r="E10" s="57">
        <v>98.4</v>
      </c>
      <c r="F10" s="57">
        <v>96.8</v>
      </c>
      <c r="G10" s="57">
        <v>100.3</v>
      </c>
      <c r="H10" s="57">
        <v>100.5</v>
      </c>
      <c r="I10" s="57">
        <v>100</v>
      </c>
      <c r="J10" s="57">
        <v>99.7</v>
      </c>
      <c r="K10" s="58">
        <f t="shared" si="0"/>
        <v>-0.29999999999999716</v>
      </c>
    </row>
    <row r="11" spans="1:11" ht="12.75" customHeight="1">
      <c r="A11" s="11"/>
      <c r="B11" s="55" t="s">
        <v>239</v>
      </c>
      <c r="C11" s="11"/>
      <c r="D11" s="56">
        <v>1194</v>
      </c>
      <c r="E11" s="57">
        <v>100.2</v>
      </c>
      <c r="F11" s="57">
        <v>99.8</v>
      </c>
      <c r="G11" s="57">
        <v>100.5</v>
      </c>
      <c r="H11" s="57">
        <v>100.4</v>
      </c>
      <c r="I11" s="57">
        <v>100</v>
      </c>
      <c r="J11" s="57">
        <v>99.7</v>
      </c>
      <c r="K11" s="58">
        <f t="shared" si="0"/>
        <v>-0.29999999999999716</v>
      </c>
    </row>
    <row r="12" spans="1:11" ht="12.75" customHeight="1">
      <c r="A12" s="11"/>
      <c r="B12" s="55" t="s">
        <v>240</v>
      </c>
      <c r="C12" s="11"/>
      <c r="D12" s="56">
        <v>359</v>
      </c>
      <c r="E12" s="57">
        <v>98.1</v>
      </c>
      <c r="F12" s="57">
        <v>98.5</v>
      </c>
      <c r="G12" s="57">
        <v>99.7</v>
      </c>
      <c r="H12" s="57">
        <v>100</v>
      </c>
      <c r="I12" s="57">
        <v>100</v>
      </c>
      <c r="J12" s="57">
        <v>100.4</v>
      </c>
      <c r="K12" s="58">
        <f t="shared" si="0"/>
        <v>0.40000000000000563</v>
      </c>
    </row>
    <row r="13" spans="1:11" ht="12.75" customHeight="1">
      <c r="A13" s="11"/>
      <c r="B13" s="55" t="s">
        <v>241</v>
      </c>
      <c r="C13" s="11"/>
      <c r="D13" s="56">
        <v>1132</v>
      </c>
      <c r="E13" s="57">
        <v>107.4</v>
      </c>
      <c r="F13" s="57">
        <v>105.5</v>
      </c>
      <c r="G13" s="57">
        <v>103.3</v>
      </c>
      <c r="H13" s="57">
        <v>101.3</v>
      </c>
      <c r="I13" s="57">
        <v>100</v>
      </c>
      <c r="J13" s="57">
        <v>99.1</v>
      </c>
      <c r="K13" s="58">
        <f t="shared" si="0"/>
        <v>-0.9000000000000057</v>
      </c>
    </row>
    <row r="14" spans="1:11" ht="12.75" customHeight="1">
      <c r="A14" s="11"/>
      <c r="B14" s="55" t="s">
        <v>242</v>
      </c>
      <c r="C14" s="11"/>
      <c r="D14" s="56">
        <v>584</v>
      </c>
      <c r="E14" s="57">
        <v>99.7</v>
      </c>
      <c r="F14" s="57">
        <v>100.1</v>
      </c>
      <c r="G14" s="57">
        <v>100.7</v>
      </c>
      <c r="H14" s="57">
        <v>99.8</v>
      </c>
      <c r="I14" s="57">
        <v>100</v>
      </c>
      <c r="J14" s="57">
        <v>101.4</v>
      </c>
      <c r="K14" s="58">
        <f t="shared" si="0"/>
        <v>1.4000000000000057</v>
      </c>
    </row>
    <row r="15" spans="1:11" ht="12.75" customHeight="1">
      <c r="A15" s="11" t="s">
        <v>243</v>
      </c>
      <c r="B15" s="60"/>
      <c r="C15" s="11"/>
      <c r="D15" s="61" t="s">
        <v>244</v>
      </c>
      <c r="E15" s="57">
        <v>101.9</v>
      </c>
      <c r="F15" s="57">
        <v>100.4</v>
      </c>
      <c r="G15" s="57">
        <v>100.2</v>
      </c>
      <c r="H15" s="57">
        <v>99.9</v>
      </c>
      <c r="I15" s="57">
        <v>100</v>
      </c>
      <c r="J15" s="57">
        <v>99.8</v>
      </c>
      <c r="K15" s="58">
        <f>+(J15-I15)/I15*100</f>
        <v>-0.20000000000000281</v>
      </c>
    </row>
    <row r="16" spans="1:11" ht="12" customHeight="1">
      <c r="A16" s="62" t="s">
        <v>145</v>
      </c>
      <c r="B16" s="62" t="s">
        <v>145</v>
      </c>
      <c r="C16" s="62" t="s">
        <v>145</v>
      </c>
      <c r="D16" s="63"/>
      <c r="E16" s="28"/>
      <c r="F16" s="28"/>
      <c r="G16" s="28"/>
      <c r="H16" s="41"/>
      <c r="I16" s="28"/>
      <c r="J16" s="28"/>
      <c r="K16" s="28"/>
    </row>
    <row r="17" spans="1:11" ht="12" customHeight="1">
      <c r="A17" s="29" t="s">
        <v>471</v>
      </c>
      <c r="B17" s="29" t="s">
        <v>548</v>
      </c>
      <c r="I17" s="25"/>
      <c r="K17" s="25" t="s">
        <v>317</v>
      </c>
    </row>
    <row r="18" spans="8:9" ht="11.25" customHeight="1">
      <c r="H18" s="25"/>
      <c r="I18" s="25"/>
    </row>
    <row r="19" spans="1:11" ht="15" customHeight="1">
      <c r="A19" s="173" t="s">
        <v>531</v>
      </c>
      <c r="I19" s="64"/>
      <c r="J19" s="64"/>
      <c r="K19" s="65"/>
    </row>
    <row r="20" spans="1:11" ht="24" customHeight="1">
      <c r="A20" s="380" t="s">
        <v>39</v>
      </c>
      <c r="B20" s="380"/>
      <c r="C20" s="380"/>
      <c r="D20" s="301"/>
      <c r="E20" s="242" t="s">
        <v>532</v>
      </c>
      <c r="F20" s="242" t="s">
        <v>470</v>
      </c>
      <c r="G20" s="242" t="s">
        <v>485</v>
      </c>
      <c r="H20" s="242" t="s">
        <v>528</v>
      </c>
      <c r="I20" s="242" t="s">
        <v>553</v>
      </c>
      <c r="J20" s="242" t="s">
        <v>533</v>
      </c>
      <c r="K20" s="243" t="s">
        <v>534</v>
      </c>
    </row>
    <row r="21" spans="1:11" ht="12" customHeight="1">
      <c r="A21" s="25"/>
      <c r="B21" s="25"/>
      <c r="C21" s="25"/>
      <c r="D21" s="61"/>
      <c r="E21" s="25" t="s">
        <v>245</v>
      </c>
      <c r="F21" s="25" t="s">
        <v>245</v>
      </c>
      <c r="G21" s="25" t="s">
        <v>245</v>
      </c>
      <c r="H21" s="25" t="s">
        <v>245</v>
      </c>
      <c r="I21" s="25" t="s">
        <v>245</v>
      </c>
      <c r="J21" s="25" t="s">
        <v>314</v>
      </c>
      <c r="K21" s="25" t="s">
        <v>314</v>
      </c>
    </row>
    <row r="22" spans="1:11" ht="12.75" customHeight="1">
      <c r="A22" s="11" t="s">
        <v>318</v>
      </c>
      <c r="B22" s="11"/>
      <c r="C22" s="11"/>
      <c r="D22" s="55"/>
      <c r="E22" s="25">
        <v>419629</v>
      </c>
      <c r="F22" s="25">
        <v>481826</v>
      </c>
      <c r="G22" s="25">
        <v>416325</v>
      </c>
      <c r="H22" s="25">
        <v>487459</v>
      </c>
      <c r="I22" s="25">
        <v>527703</v>
      </c>
      <c r="J22" s="57">
        <f aca="true" t="shared" si="1" ref="J22:J27">I22/$I$22*100</f>
        <v>100</v>
      </c>
      <c r="K22" s="58">
        <f>+(I22-H22)/H22*100</f>
        <v>8.255873827337274</v>
      </c>
    </row>
    <row r="23" spans="2:11" ht="12.75" customHeight="1">
      <c r="B23" s="11" t="s">
        <v>535</v>
      </c>
      <c r="C23" s="11"/>
      <c r="D23" s="55"/>
      <c r="E23" s="25">
        <v>390198</v>
      </c>
      <c r="F23" s="25">
        <v>454102</v>
      </c>
      <c r="G23" s="25">
        <v>395058</v>
      </c>
      <c r="H23" s="25">
        <v>452931</v>
      </c>
      <c r="I23" s="25">
        <v>437445</v>
      </c>
      <c r="J23" s="57">
        <f t="shared" si="1"/>
        <v>82.8960608524113</v>
      </c>
      <c r="K23" s="58">
        <f aca="true" t="shared" si="2" ref="K23:K42">+(I23-H23)/H23*100</f>
        <v>-3.4190638309146424</v>
      </c>
    </row>
    <row r="24" spans="1:11" ht="12.75" customHeight="1">
      <c r="A24" s="54"/>
      <c r="C24" s="11" t="s">
        <v>536</v>
      </c>
      <c r="D24" s="67"/>
      <c r="E24" s="68">
        <v>351115</v>
      </c>
      <c r="F24" s="68">
        <v>426583</v>
      </c>
      <c r="G24" s="68">
        <v>368126</v>
      </c>
      <c r="H24" s="68">
        <v>399430</v>
      </c>
      <c r="I24" s="68">
        <v>409553</v>
      </c>
      <c r="J24" s="57">
        <f t="shared" si="1"/>
        <v>77.6105119735912</v>
      </c>
      <c r="K24" s="58">
        <f t="shared" si="2"/>
        <v>2.53436146508775</v>
      </c>
    </row>
    <row r="25" spans="1:11" ht="12.75" customHeight="1">
      <c r="A25" s="54"/>
      <c r="C25" s="11" t="s">
        <v>246</v>
      </c>
      <c r="D25" s="67"/>
      <c r="E25" s="68">
        <v>39083</v>
      </c>
      <c r="F25" s="68">
        <v>27519</v>
      </c>
      <c r="G25" s="68">
        <v>26932</v>
      </c>
      <c r="H25" s="68">
        <v>53500</v>
      </c>
      <c r="I25" s="68">
        <v>53613</v>
      </c>
      <c r="J25" s="57">
        <f t="shared" si="1"/>
        <v>10.15969209953326</v>
      </c>
      <c r="K25" s="58">
        <f t="shared" si="2"/>
        <v>0.21121495327102802</v>
      </c>
    </row>
    <row r="26" spans="2:11" ht="12.75" customHeight="1">
      <c r="B26" s="11" t="s">
        <v>537</v>
      </c>
      <c r="C26" s="66"/>
      <c r="D26" s="67"/>
      <c r="E26" s="68">
        <v>1112</v>
      </c>
      <c r="F26" s="68">
        <v>4364</v>
      </c>
      <c r="G26" s="68">
        <v>2849</v>
      </c>
      <c r="H26" s="68">
        <v>1115</v>
      </c>
      <c r="I26" s="68">
        <v>2274</v>
      </c>
      <c r="J26" s="57">
        <f t="shared" si="1"/>
        <v>0.43092421305165973</v>
      </c>
      <c r="K26" s="58">
        <f t="shared" si="2"/>
        <v>103.94618834080718</v>
      </c>
    </row>
    <row r="27" spans="2:11" ht="12.75" customHeight="1">
      <c r="B27" s="11" t="s">
        <v>538</v>
      </c>
      <c r="C27" s="66"/>
      <c r="D27" s="67"/>
      <c r="E27" s="68">
        <v>28319</v>
      </c>
      <c r="F27" s="68">
        <v>23359</v>
      </c>
      <c r="G27" s="68">
        <v>18418</v>
      </c>
      <c r="H27" s="68">
        <v>33414</v>
      </c>
      <c r="I27" s="68">
        <v>62263</v>
      </c>
      <c r="J27" s="57">
        <f t="shared" si="1"/>
        <v>11.798871713823875</v>
      </c>
      <c r="K27" s="58">
        <f t="shared" si="2"/>
        <v>86.33806189022566</v>
      </c>
    </row>
    <row r="28" spans="1:11" ht="12.75" customHeight="1">
      <c r="A28" s="11" t="s">
        <v>539</v>
      </c>
      <c r="B28" s="66"/>
      <c r="C28" s="66"/>
      <c r="D28" s="67"/>
      <c r="E28" s="68">
        <v>387747</v>
      </c>
      <c r="F28" s="68">
        <v>402264</v>
      </c>
      <c r="G28" s="68">
        <v>340068</v>
      </c>
      <c r="H28" s="68">
        <v>357925</v>
      </c>
      <c r="I28" s="68">
        <v>371095</v>
      </c>
      <c r="J28" s="57">
        <f>I28/$I$28*100</f>
        <v>100</v>
      </c>
      <c r="K28" s="58">
        <f t="shared" si="2"/>
        <v>3.679541803450444</v>
      </c>
    </row>
    <row r="29" spans="2:11" ht="12.75" customHeight="1">
      <c r="B29" s="11" t="s">
        <v>247</v>
      </c>
      <c r="C29" s="66"/>
      <c r="D29" s="67"/>
      <c r="E29" s="68">
        <v>327625</v>
      </c>
      <c r="F29" s="68">
        <v>325353</v>
      </c>
      <c r="G29" s="68">
        <v>283042</v>
      </c>
      <c r="H29" s="68">
        <v>292543</v>
      </c>
      <c r="I29" s="68">
        <v>315970</v>
      </c>
      <c r="J29" s="57">
        <f aca="true" t="shared" si="3" ref="J29:J40">I29/$I$28*100</f>
        <v>85.14531319473451</v>
      </c>
      <c r="K29" s="58">
        <f t="shared" si="2"/>
        <v>8.00805351691888</v>
      </c>
    </row>
    <row r="30" spans="1:11" ht="12.75" customHeight="1">
      <c r="A30" s="54"/>
      <c r="C30" s="11" t="s">
        <v>235</v>
      </c>
      <c r="D30" s="67"/>
      <c r="E30" s="68">
        <v>78923</v>
      </c>
      <c r="F30" s="68">
        <v>79796</v>
      </c>
      <c r="G30" s="68">
        <v>71176</v>
      </c>
      <c r="H30" s="68">
        <v>75610</v>
      </c>
      <c r="I30" s="68">
        <v>72310</v>
      </c>
      <c r="J30" s="57">
        <f t="shared" si="3"/>
        <v>19.485576469637156</v>
      </c>
      <c r="K30" s="58">
        <f t="shared" si="2"/>
        <v>-4.364502049993387</v>
      </c>
    </row>
    <row r="31" spans="1:11" ht="12.75" customHeight="1">
      <c r="A31" s="65"/>
      <c r="C31" s="11" t="s">
        <v>236</v>
      </c>
      <c r="D31" s="55"/>
      <c r="E31" s="25">
        <v>18623</v>
      </c>
      <c r="F31" s="25">
        <v>17358</v>
      </c>
      <c r="G31" s="25">
        <v>17967</v>
      </c>
      <c r="H31" s="68">
        <v>15090</v>
      </c>
      <c r="I31" s="68">
        <v>16963</v>
      </c>
      <c r="J31" s="57">
        <f t="shared" si="3"/>
        <v>4.571066707985826</v>
      </c>
      <c r="K31" s="58">
        <f t="shared" si="2"/>
        <v>12.41219350563287</v>
      </c>
    </row>
    <row r="32" spans="1:11" ht="12.75" customHeight="1">
      <c r="A32" s="65"/>
      <c r="C32" s="11" t="s">
        <v>540</v>
      </c>
      <c r="D32" s="55"/>
      <c r="E32" s="25">
        <v>18641</v>
      </c>
      <c r="F32" s="25">
        <v>19744</v>
      </c>
      <c r="G32" s="25">
        <v>17634</v>
      </c>
      <c r="H32" s="68">
        <v>18608</v>
      </c>
      <c r="I32" s="68">
        <v>19368</v>
      </c>
      <c r="J32" s="57">
        <f t="shared" si="3"/>
        <v>5.2191487354989965</v>
      </c>
      <c r="K32" s="58">
        <f t="shared" si="2"/>
        <v>4.08426483233018</v>
      </c>
    </row>
    <row r="33" spans="1:11" ht="12.75" customHeight="1">
      <c r="A33" s="11"/>
      <c r="C33" s="11" t="s">
        <v>319</v>
      </c>
      <c r="D33" s="55"/>
      <c r="E33" s="25">
        <v>8554</v>
      </c>
      <c r="F33" s="25">
        <v>10465</v>
      </c>
      <c r="G33" s="25">
        <v>8639</v>
      </c>
      <c r="H33" s="68">
        <v>7540</v>
      </c>
      <c r="I33" s="68">
        <v>7921</v>
      </c>
      <c r="J33" s="57">
        <f t="shared" si="3"/>
        <v>2.1344938627575147</v>
      </c>
      <c r="K33" s="58">
        <f t="shared" si="2"/>
        <v>5.053050397877984</v>
      </c>
    </row>
    <row r="34" spans="3:11" ht="12.75" customHeight="1">
      <c r="C34" s="11" t="s">
        <v>237</v>
      </c>
      <c r="D34" s="67"/>
      <c r="E34" s="68">
        <v>17134</v>
      </c>
      <c r="F34" s="68">
        <v>18278</v>
      </c>
      <c r="G34" s="68">
        <v>16021</v>
      </c>
      <c r="H34" s="68">
        <v>15842</v>
      </c>
      <c r="I34" s="68">
        <v>14679</v>
      </c>
      <c r="J34" s="57">
        <f t="shared" si="3"/>
        <v>3.955590886430698</v>
      </c>
      <c r="K34" s="58">
        <f t="shared" si="2"/>
        <v>-7.3412447923242015</v>
      </c>
    </row>
    <row r="35" spans="3:11" ht="12.75" customHeight="1">
      <c r="C35" s="11" t="s">
        <v>238</v>
      </c>
      <c r="D35" s="67"/>
      <c r="E35" s="68">
        <v>10901</v>
      </c>
      <c r="F35" s="68">
        <v>10736</v>
      </c>
      <c r="G35" s="68">
        <v>7430</v>
      </c>
      <c r="H35" s="68">
        <v>9829</v>
      </c>
      <c r="I35" s="68">
        <v>10282</v>
      </c>
      <c r="J35" s="57">
        <f t="shared" si="3"/>
        <v>2.770719088104124</v>
      </c>
      <c r="K35" s="58">
        <f t="shared" si="2"/>
        <v>4.60881066232577</v>
      </c>
    </row>
    <row r="36" spans="3:11" ht="12.75" customHeight="1">
      <c r="C36" s="11" t="s">
        <v>320</v>
      </c>
      <c r="D36" s="69"/>
      <c r="E36" s="68">
        <v>48170</v>
      </c>
      <c r="F36" s="68">
        <v>39128</v>
      </c>
      <c r="G36" s="68">
        <v>39264</v>
      </c>
      <c r="H36" s="68">
        <v>33750</v>
      </c>
      <c r="I36" s="68">
        <v>50933</v>
      </c>
      <c r="J36" s="57">
        <f t="shared" si="3"/>
        <v>13.725056926124038</v>
      </c>
      <c r="K36" s="58">
        <f t="shared" si="2"/>
        <v>50.91259259259259</v>
      </c>
    </row>
    <row r="37" spans="3:11" ht="12.75" customHeight="1">
      <c r="C37" s="11" t="s">
        <v>240</v>
      </c>
      <c r="D37" s="67"/>
      <c r="E37" s="68">
        <v>16629</v>
      </c>
      <c r="F37" s="68">
        <v>16549</v>
      </c>
      <c r="G37" s="68">
        <v>13929</v>
      </c>
      <c r="H37" s="68">
        <v>16364</v>
      </c>
      <c r="I37" s="68">
        <v>20460</v>
      </c>
      <c r="J37" s="57">
        <f t="shared" si="3"/>
        <v>5.513413007450922</v>
      </c>
      <c r="K37" s="58">
        <f t="shared" si="2"/>
        <v>25.0305548765583</v>
      </c>
    </row>
    <row r="38" spans="3:11" ht="12.75" customHeight="1">
      <c r="C38" s="11" t="s">
        <v>241</v>
      </c>
      <c r="D38" s="67"/>
      <c r="E38" s="68">
        <v>29264</v>
      </c>
      <c r="F38" s="68">
        <v>35777</v>
      </c>
      <c r="G38" s="68">
        <v>31500</v>
      </c>
      <c r="H38" s="68">
        <v>36608</v>
      </c>
      <c r="I38" s="68">
        <v>35449</v>
      </c>
      <c r="J38" s="57">
        <f t="shared" si="3"/>
        <v>9.552540454600573</v>
      </c>
      <c r="K38" s="58">
        <f t="shared" si="2"/>
        <v>-3.1659746503496504</v>
      </c>
    </row>
    <row r="39" spans="3:11" ht="12.75" customHeight="1">
      <c r="C39" s="11" t="s">
        <v>248</v>
      </c>
      <c r="D39" s="67"/>
      <c r="E39" s="68">
        <v>80786</v>
      </c>
      <c r="F39" s="68">
        <v>77522</v>
      </c>
      <c r="G39" s="68">
        <v>59483</v>
      </c>
      <c r="H39" s="68">
        <v>63301</v>
      </c>
      <c r="I39" s="68">
        <v>67605</v>
      </c>
      <c r="J39" s="57">
        <f t="shared" si="3"/>
        <v>18.217707056144654</v>
      </c>
      <c r="K39" s="58">
        <f t="shared" si="2"/>
        <v>6.799260675186806</v>
      </c>
    </row>
    <row r="40" spans="2:11" ht="12.75" customHeight="1">
      <c r="B40" s="11" t="s">
        <v>321</v>
      </c>
      <c r="D40" s="69"/>
      <c r="E40" s="68">
        <v>60122</v>
      </c>
      <c r="F40" s="68">
        <v>76911</v>
      </c>
      <c r="G40" s="68">
        <v>57026</v>
      </c>
      <c r="H40" s="68">
        <v>65382</v>
      </c>
      <c r="I40" s="68">
        <v>55125</v>
      </c>
      <c r="J40" s="57">
        <f t="shared" si="3"/>
        <v>14.8546868052655</v>
      </c>
      <c r="K40" s="58">
        <f t="shared" si="2"/>
        <v>-15.687803982747544</v>
      </c>
    </row>
    <row r="41" spans="1:11" ht="12.75" customHeight="1">
      <c r="A41" s="11" t="s">
        <v>249</v>
      </c>
      <c r="B41" s="66"/>
      <c r="D41" s="67"/>
      <c r="E41" s="68">
        <v>359507</v>
      </c>
      <c r="F41" s="68">
        <v>404916</v>
      </c>
      <c r="G41" s="68">
        <v>359299</v>
      </c>
      <c r="H41" s="68">
        <v>422078</v>
      </c>
      <c r="I41" s="68">
        <v>472578</v>
      </c>
      <c r="J41" s="70" t="s">
        <v>322</v>
      </c>
      <c r="K41" s="58">
        <f t="shared" si="2"/>
        <v>11.964613175763722</v>
      </c>
    </row>
    <row r="42" spans="1:11" ht="12.75" customHeight="1">
      <c r="A42" s="11" t="s">
        <v>250</v>
      </c>
      <c r="B42" s="66"/>
      <c r="D42" s="67" t="s">
        <v>323</v>
      </c>
      <c r="E42" s="71">
        <v>24.1</v>
      </c>
      <c r="F42" s="71">
        <v>24.5</v>
      </c>
      <c r="G42" s="71">
        <v>25.1</v>
      </c>
      <c r="H42" s="284" t="s">
        <v>554</v>
      </c>
      <c r="I42" s="175" t="s">
        <v>578</v>
      </c>
      <c r="J42" s="70" t="s">
        <v>322</v>
      </c>
      <c r="K42" s="58">
        <f t="shared" si="2"/>
        <v>-11.240310077519387</v>
      </c>
    </row>
    <row r="43" spans="1:11" ht="12" customHeight="1">
      <c r="A43" s="28"/>
      <c r="B43" s="72"/>
      <c r="C43" s="72"/>
      <c r="D43" s="73"/>
      <c r="E43" s="74"/>
      <c r="F43" s="74"/>
      <c r="G43" s="74"/>
      <c r="H43" s="74"/>
      <c r="I43" s="74"/>
      <c r="J43" s="74"/>
      <c r="K43" s="41"/>
    </row>
    <row r="44" spans="1:11" ht="12" customHeight="1">
      <c r="A44" s="25" t="s">
        <v>580</v>
      </c>
      <c r="B44" s="29" t="s">
        <v>579</v>
      </c>
      <c r="D44" s="66"/>
      <c r="E44" s="68"/>
      <c r="F44" s="68"/>
      <c r="G44" s="68"/>
      <c r="H44" s="68"/>
      <c r="J44" s="68"/>
      <c r="K44" s="25" t="s">
        <v>324</v>
      </c>
    </row>
    <row r="45" spans="1:11" ht="12" customHeight="1">
      <c r="A45" s="25">
        <v>2</v>
      </c>
      <c r="B45" s="29" t="s">
        <v>548</v>
      </c>
      <c r="C45" s="66"/>
      <c r="D45" s="66"/>
      <c r="E45" s="68"/>
      <c r="G45" s="66"/>
      <c r="H45" s="68"/>
      <c r="J45" s="68"/>
      <c r="K45" s="25"/>
    </row>
    <row r="46" spans="1:10" ht="11.25" customHeight="1">
      <c r="A46" s="11"/>
      <c r="B46" s="66"/>
      <c r="C46" s="66"/>
      <c r="D46" s="66"/>
      <c r="E46" s="68"/>
      <c r="F46" s="68"/>
      <c r="H46" s="68"/>
      <c r="I46" s="25"/>
      <c r="J46" s="68"/>
    </row>
    <row r="47" spans="1:10" ht="15" customHeight="1">
      <c r="A47" s="173" t="s">
        <v>518</v>
      </c>
      <c r="B47" s="65"/>
      <c r="J47" s="25"/>
    </row>
    <row r="48" spans="1:11" ht="21.75" customHeight="1">
      <c r="A48" s="308" t="s">
        <v>39</v>
      </c>
      <c r="B48" s="308"/>
      <c r="C48" s="308"/>
      <c r="D48" s="309"/>
      <c r="E48" s="383" t="s">
        <v>407</v>
      </c>
      <c r="F48" s="381"/>
      <c r="G48" s="381" t="s">
        <v>325</v>
      </c>
      <c r="H48" s="381"/>
      <c r="I48" s="381" t="s">
        <v>326</v>
      </c>
      <c r="J48" s="300"/>
      <c r="K48" s="189" t="s">
        <v>327</v>
      </c>
    </row>
    <row r="49" spans="1:11" ht="21" customHeight="1">
      <c r="A49" s="296"/>
      <c r="B49" s="296"/>
      <c r="C49" s="296"/>
      <c r="D49" s="297"/>
      <c r="E49" s="242" t="s">
        <v>328</v>
      </c>
      <c r="F49" s="242" t="s">
        <v>504</v>
      </c>
      <c r="G49" s="244" t="s">
        <v>329</v>
      </c>
      <c r="H49" s="244" t="s">
        <v>505</v>
      </c>
      <c r="I49" s="242" t="s">
        <v>328</v>
      </c>
      <c r="J49" s="242" t="s">
        <v>504</v>
      </c>
      <c r="K49" s="189" t="s">
        <v>504</v>
      </c>
    </row>
    <row r="50" spans="1:11" ht="12" customHeight="1">
      <c r="A50" s="75"/>
      <c r="B50" s="38"/>
      <c r="C50" s="38"/>
      <c r="D50" s="38"/>
      <c r="E50" s="76"/>
      <c r="F50" s="25"/>
      <c r="G50" s="25" t="s">
        <v>330</v>
      </c>
      <c r="H50" s="25" t="s">
        <v>330</v>
      </c>
      <c r="I50" s="25" t="s">
        <v>330</v>
      </c>
      <c r="J50" s="25" t="s">
        <v>330</v>
      </c>
      <c r="K50" s="25" t="s">
        <v>330</v>
      </c>
    </row>
    <row r="51" spans="1:11" ht="12.75" customHeight="1">
      <c r="A51" s="31" t="s">
        <v>331</v>
      </c>
      <c r="B51" s="38"/>
      <c r="C51" s="38"/>
      <c r="D51" s="38"/>
      <c r="E51" s="77">
        <v>449</v>
      </c>
      <c r="F51" s="25">
        <v>616</v>
      </c>
      <c r="G51" s="70">
        <v>53.2</v>
      </c>
      <c r="H51" s="70">
        <f>(F51-E51)/E51*100</f>
        <v>37.193763919821826</v>
      </c>
      <c r="I51" s="79">
        <v>43.9</v>
      </c>
      <c r="J51" s="79">
        <v>59.6</v>
      </c>
      <c r="K51" s="80">
        <v>56.8</v>
      </c>
    </row>
    <row r="52" spans="1:11" ht="12.75" customHeight="1">
      <c r="A52" s="31" t="s">
        <v>517</v>
      </c>
      <c r="B52" s="38"/>
      <c r="C52" s="38"/>
      <c r="D52" s="38"/>
      <c r="E52" s="77">
        <v>488</v>
      </c>
      <c r="F52" s="25">
        <v>723</v>
      </c>
      <c r="G52" s="70">
        <v>37.46</v>
      </c>
      <c r="H52" s="70">
        <f aca="true" t="shared" si="4" ref="H52:H62">(F52-E52)/E52*100</f>
        <v>48.15573770491803</v>
      </c>
      <c r="I52" s="79">
        <v>44.6</v>
      </c>
      <c r="J52" s="79">
        <v>65.8</v>
      </c>
      <c r="K52" s="80">
        <v>63.3</v>
      </c>
    </row>
    <row r="53" spans="1:11" ht="12.75" customHeight="1">
      <c r="A53" s="31" t="s">
        <v>332</v>
      </c>
      <c r="B53" s="38"/>
      <c r="C53" s="38"/>
      <c r="D53" s="38"/>
      <c r="E53" s="166">
        <v>470</v>
      </c>
      <c r="F53" s="78">
        <v>770</v>
      </c>
      <c r="G53" s="70">
        <v>75.4</v>
      </c>
      <c r="H53" s="70">
        <f t="shared" si="4"/>
        <v>63.829787234042556</v>
      </c>
      <c r="I53" s="79">
        <v>40.5</v>
      </c>
      <c r="J53" s="79">
        <v>62.5</v>
      </c>
      <c r="K53" s="80">
        <v>59.1</v>
      </c>
    </row>
    <row r="54" spans="1:11" ht="12.75" customHeight="1">
      <c r="A54" s="11" t="s">
        <v>333</v>
      </c>
      <c r="B54" s="66"/>
      <c r="C54" s="66"/>
      <c r="D54" s="66"/>
      <c r="E54" s="81">
        <v>1549</v>
      </c>
      <c r="F54" s="29">
        <v>1971</v>
      </c>
      <c r="G54" s="70">
        <v>31.6</v>
      </c>
      <c r="H54" s="70">
        <f t="shared" si="4"/>
        <v>27.24338282763073</v>
      </c>
      <c r="I54" s="82">
        <v>38.9</v>
      </c>
      <c r="J54" s="82">
        <v>47.8</v>
      </c>
      <c r="K54" s="80">
        <v>41.1</v>
      </c>
    </row>
    <row r="55" spans="1:11" ht="12.75" customHeight="1">
      <c r="A55" s="83" t="s">
        <v>519</v>
      </c>
      <c r="B55" s="11"/>
      <c r="C55" s="66"/>
      <c r="D55" s="66"/>
      <c r="E55" s="81">
        <v>1218</v>
      </c>
      <c r="F55" s="29">
        <v>1193</v>
      </c>
      <c r="G55" s="70">
        <v>7.02</v>
      </c>
      <c r="H55" s="70">
        <f t="shared" si="4"/>
        <v>-2.052545155993432</v>
      </c>
      <c r="I55" s="82">
        <v>80.6</v>
      </c>
      <c r="J55" s="82">
        <v>80.3</v>
      </c>
      <c r="K55" s="80">
        <v>86.2</v>
      </c>
    </row>
    <row r="56" spans="1:11" ht="12.75" customHeight="1">
      <c r="A56" s="11" t="s">
        <v>520</v>
      </c>
      <c r="B56" s="11"/>
      <c r="C56" s="11"/>
      <c r="D56" s="11"/>
      <c r="E56" s="81">
        <v>302</v>
      </c>
      <c r="F56" s="29">
        <v>246</v>
      </c>
      <c r="G56" s="70">
        <v>-4.12</v>
      </c>
      <c r="H56" s="70">
        <f t="shared" si="4"/>
        <v>-18.543046357615893</v>
      </c>
      <c r="I56" s="82">
        <v>24.7</v>
      </c>
      <c r="J56" s="82">
        <v>20.6</v>
      </c>
      <c r="K56" s="80">
        <v>16.8</v>
      </c>
    </row>
    <row r="57" spans="1:11" ht="12.75" customHeight="1">
      <c r="A57" s="11" t="s">
        <v>334</v>
      </c>
      <c r="B57" s="11"/>
      <c r="C57" s="11"/>
      <c r="D57" s="11"/>
      <c r="E57" s="81">
        <v>1084</v>
      </c>
      <c r="F57" s="29">
        <v>1791</v>
      </c>
      <c r="G57" s="25" t="s">
        <v>506</v>
      </c>
      <c r="H57" s="70">
        <f t="shared" si="4"/>
        <v>65.22140221402213</v>
      </c>
      <c r="I57" s="82">
        <v>65.5</v>
      </c>
      <c r="J57" s="82">
        <v>83.8</v>
      </c>
      <c r="K57" s="80">
        <v>84.7</v>
      </c>
    </row>
    <row r="58" spans="1:11" ht="12.75" customHeight="1">
      <c r="A58" s="29" t="s">
        <v>335</v>
      </c>
      <c r="B58" s="11"/>
      <c r="E58" s="81">
        <v>394</v>
      </c>
      <c r="F58" s="29">
        <v>616</v>
      </c>
      <c r="G58" s="80">
        <v>245.6</v>
      </c>
      <c r="H58" s="70">
        <f t="shared" si="4"/>
        <v>56.34517766497462</v>
      </c>
      <c r="I58" s="82">
        <v>38.5</v>
      </c>
      <c r="J58" s="82">
        <v>60.1</v>
      </c>
      <c r="K58" s="80">
        <v>51.1</v>
      </c>
    </row>
    <row r="59" spans="1:11" ht="12.75" customHeight="1">
      <c r="A59" s="29" t="s">
        <v>336</v>
      </c>
      <c r="B59" s="11"/>
      <c r="E59" s="81">
        <v>1284</v>
      </c>
      <c r="F59" s="29">
        <v>1132</v>
      </c>
      <c r="G59" s="70">
        <v>7.9</v>
      </c>
      <c r="H59" s="25" t="s">
        <v>506</v>
      </c>
      <c r="I59" s="82">
        <v>36.1</v>
      </c>
      <c r="J59" s="82">
        <v>31.7</v>
      </c>
      <c r="K59" s="80">
        <v>33.5</v>
      </c>
    </row>
    <row r="60" spans="1:11" ht="12.75" customHeight="1">
      <c r="A60" s="29" t="s">
        <v>507</v>
      </c>
      <c r="B60" s="11"/>
      <c r="E60" s="81">
        <v>1765</v>
      </c>
      <c r="F60" s="29">
        <v>1332</v>
      </c>
      <c r="G60" s="70">
        <v>27.3</v>
      </c>
      <c r="H60" s="70">
        <f t="shared" si="4"/>
        <v>-24.53257790368272</v>
      </c>
      <c r="I60" s="25" t="s">
        <v>506</v>
      </c>
      <c r="J60" s="82">
        <v>81.2</v>
      </c>
      <c r="K60" s="80">
        <v>80.3</v>
      </c>
    </row>
    <row r="61" spans="1:11" ht="12.75" customHeight="1">
      <c r="A61" s="29" t="s">
        <v>337</v>
      </c>
      <c r="B61" s="11"/>
      <c r="E61" s="81">
        <v>508</v>
      </c>
      <c r="F61" s="29">
        <v>985</v>
      </c>
      <c r="G61" s="70">
        <v>133</v>
      </c>
      <c r="H61" s="70">
        <f t="shared" si="4"/>
        <v>93.89763779527559</v>
      </c>
      <c r="I61" s="82">
        <v>40.7</v>
      </c>
      <c r="J61" s="82">
        <v>70</v>
      </c>
      <c r="K61" s="80">
        <v>69.3</v>
      </c>
    </row>
    <row r="62" spans="1:11" ht="12.75" customHeight="1">
      <c r="A62" s="29" t="s">
        <v>338</v>
      </c>
      <c r="B62" s="11"/>
      <c r="E62" s="81">
        <v>428</v>
      </c>
      <c r="F62" s="29">
        <v>448</v>
      </c>
      <c r="G62" s="70">
        <v>12.3</v>
      </c>
      <c r="H62" s="70">
        <f t="shared" si="4"/>
        <v>4.672897196261682</v>
      </c>
      <c r="I62" s="82">
        <v>39.6</v>
      </c>
      <c r="J62" s="82">
        <v>41.1</v>
      </c>
      <c r="K62" s="80">
        <v>41.4</v>
      </c>
    </row>
    <row r="63" spans="1:11" ht="11.25" customHeight="1">
      <c r="A63" s="41"/>
      <c r="B63" s="84"/>
      <c r="C63" s="41"/>
      <c r="D63" s="41"/>
      <c r="E63" s="85"/>
      <c r="F63" s="41"/>
      <c r="G63" s="41"/>
      <c r="H63" s="41"/>
      <c r="I63" s="41"/>
      <c r="J63" s="41"/>
      <c r="K63" s="86"/>
    </row>
    <row r="64" spans="1:11" ht="12" customHeight="1">
      <c r="A64" s="11" t="s">
        <v>362</v>
      </c>
      <c r="B64" s="29" t="s">
        <v>559</v>
      </c>
      <c r="K64" s="25" t="s">
        <v>339</v>
      </c>
    </row>
    <row r="65" spans="1:11" ht="12" customHeight="1">
      <c r="A65" s="11"/>
      <c r="B65" s="29" t="s">
        <v>508</v>
      </c>
      <c r="K65" s="25"/>
    </row>
    <row r="66" spans="1:11" ht="12" customHeight="1">
      <c r="A66" s="87" t="s">
        <v>340</v>
      </c>
      <c r="B66" s="87" t="s">
        <v>467</v>
      </c>
      <c r="K66" s="25"/>
    </row>
    <row r="67" spans="1:8" ht="15" customHeight="1">
      <c r="A67" s="174" t="s">
        <v>462</v>
      </c>
      <c r="C67" s="11"/>
      <c r="D67" s="11"/>
      <c r="H67" s="245"/>
    </row>
    <row r="68" spans="1:11" ht="21.75" customHeight="1">
      <c r="A68" s="308" t="s">
        <v>39</v>
      </c>
      <c r="B68" s="308"/>
      <c r="C68" s="309"/>
      <c r="D68" s="382" t="s">
        <v>560</v>
      </c>
      <c r="E68" s="381"/>
      <c r="F68" s="381" t="s">
        <v>341</v>
      </c>
      <c r="G68" s="381"/>
      <c r="H68" s="381"/>
      <c r="I68" s="382" t="s">
        <v>561</v>
      </c>
      <c r="J68" s="381"/>
      <c r="K68" s="189" t="s">
        <v>342</v>
      </c>
    </row>
    <row r="69" spans="1:11" ht="24" customHeight="1">
      <c r="A69" s="296"/>
      <c r="B69" s="296"/>
      <c r="C69" s="297"/>
      <c r="D69" s="190" t="s">
        <v>343</v>
      </c>
      <c r="E69" s="242" t="s">
        <v>344</v>
      </c>
      <c r="F69" s="242" t="s">
        <v>345</v>
      </c>
      <c r="G69" s="242" t="s">
        <v>346</v>
      </c>
      <c r="H69" s="244" t="s">
        <v>347</v>
      </c>
      <c r="I69" s="242" t="s">
        <v>348</v>
      </c>
      <c r="J69" s="242" t="s">
        <v>344</v>
      </c>
      <c r="K69" s="243" t="s">
        <v>349</v>
      </c>
    </row>
    <row r="70" spans="2:11" ht="12" customHeight="1">
      <c r="B70" s="11"/>
      <c r="C70" s="55"/>
      <c r="D70" s="25" t="s">
        <v>18</v>
      </c>
      <c r="E70" s="25" t="s">
        <v>251</v>
      </c>
      <c r="F70" s="25" t="s">
        <v>18</v>
      </c>
      <c r="G70" s="25" t="s">
        <v>251</v>
      </c>
      <c r="H70" s="25" t="s">
        <v>350</v>
      </c>
      <c r="I70" s="25" t="s">
        <v>351</v>
      </c>
      <c r="J70" s="25" t="s">
        <v>251</v>
      </c>
      <c r="K70" s="25" t="s">
        <v>352</v>
      </c>
    </row>
    <row r="71" spans="1:11" ht="12" customHeight="1">
      <c r="A71" s="11" t="s">
        <v>353</v>
      </c>
      <c r="B71" s="101">
        <v>12</v>
      </c>
      <c r="C71" s="69" t="s">
        <v>354</v>
      </c>
      <c r="D71" s="11">
        <v>20235967</v>
      </c>
      <c r="E71" s="89">
        <v>1.1</v>
      </c>
      <c r="F71" s="29">
        <v>16574420</v>
      </c>
      <c r="G71" s="89">
        <v>0.8</v>
      </c>
      <c r="H71" s="29">
        <v>2986</v>
      </c>
      <c r="I71" s="25">
        <v>504515</v>
      </c>
      <c r="J71" s="80">
        <v>2.8</v>
      </c>
      <c r="K71" s="25">
        <v>2929</v>
      </c>
    </row>
    <row r="72" spans="1:11" ht="12" customHeight="1">
      <c r="A72" s="98"/>
      <c r="B72" s="101">
        <v>13</v>
      </c>
      <c r="C72" s="69"/>
      <c r="D72" s="11">
        <v>19435329</v>
      </c>
      <c r="E72" s="89">
        <v>-4</v>
      </c>
      <c r="F72" s="29">
        <v>15324697</v>
      </c>
      <c r="G72" s="89">
        <v>-7.5</v>
      </c>
      <c r="H72" s="29">
        <v>2751</v>
      </c>
      <c r="I72" s="25">
        <v>500678</v>
      </c>
      <c r="J72" s="80">
        <v>-0.8</v>
      </c>
      <c r="K72" s="25">
        <v>2837</v>
      </c>
    </row>
    <row r="73" spans="1:11" ht="12" customHeight="1">
      <c r="A73" s="98"/>
      <c r="B73" s="29">
        <v>14</v>
      </c>
      <c r="C73" s="69"/>
      <c r="D73" s="25">
        <v>19588328</v>
      </c>
      <c r="E73" s="80">
        <v>0.8</v>
      </c>
      <c r="F73" s="25">
        <v>15108491</v>
      </c>
      <c r="G73" s="80">
        <v>-1.4</v>
      </c>
      <c r="H73" s="25">
        <v>2709</v>
      </c>
      <c r="I73" s="25">
        <v>506598</v>
      </c>
      <c r="J73" s="80">
        <v>1.2</v>
      </c>
      <c r="K73" s="25">
        <v>2790</v>
      </c>
    </row>
    <row r="74" spans="1:11" ht="12" customHeight="1">
      <c r="A74" s="98"/>
      <c r="B74" s="101">
        <v>15</v>
      </c>
      <c r="C74" s="69"/>
      <c r="D74" s="25">
        <v>19680095</v>
      </c>
      <c r="E74" s="80">
        <v>0.5</v>
      </c>
      <c r="F74" s="25">
        <v>14896581</v>
      </c>
      <c r="G74" s="80">
        <v>-1.4</v>
      </c>
      <c r="H74" s="25">
        <v>2667</v>
      </c>
      <c r="I74" s="25">
        <v>519906</v>
      </c>
      <c r="J74" s="89">
        <v>2.6</v>
      </c>
      <c r="K74" s="29">
        <v>2807</v>
      </c>
    </row>
    <row r="75" spans="1:11" ht="12" customHeight="1">
      <c r="A75" s="98"/>
      <c r="B75" s="29">
        <v>16</v>
      </c>
      <c r="C75" s="69"/>
      <c r="D75" s="29">
        <v>19969218</v>
      </c>
      <c r="E75" s="89">
        <v>1.5</v>
      </c>
      <c r="F75" s="29">
        <v>14811872</v>
      </c>
      <c r="G75" s="89">
        <v>-0.6</v>
      </c>
      <c r="H75" s="29">
        <v>2651</v>
      </c>
      <c r="I75" s="29">
        <v>531174</v>
      </c>
      <c r="J75" s="89">
        <v>2.2</v>
      </c>
      <c r="K75" s="29">
        <v>2826</v>
      </c>
    </row>
    <row r="76" spans="1:11" ht="10.5" customHeight="1">
      <c r="A76" s="246"/>
      <c r="B76" s="104"/>
      <c r="C76" s="247"/>
      <c r="D76" s="248"/>
      <c r="E76" s="88"/>
      <c r="F76" s="88"/>
      <c r="G76" s="88"/>
      <c r="H76" s="88"/>
      <c r="I76" s="88"/>
      <c r="J76" s="88"/>
      <c r="K76" s="88"/>
    </row>
    <row r="77" spans="1:11" ht="12" customHeight="1">
      <c r="A77" s="83"/>
      <c r="B77" s="11"/>
      <c r="D77" s="11"/>
      <c r="K77" s="25" t="s">
        <v>562</v>
      </c>
    </row>
    <row r="78" spans="1:11" ht="9.75" customHeight="1">
      <c r="A78" s="83"/>
      <c r="B78" s="11"/>
      <c r="D78" s="11"/>
      <c r="K78" s="25"/>
    </row>
    <row r="79" spans="1:11" ht="15" customHeight="1">
      <c r="A79" s="174" t="s">
        <v>463</v>
      </c>
      <c r="C79" s="11"/>
      <c r="D79" s="11"/>
      <c r="F79" s="249"/>
      <c r="G79" s="249"/>
      <c r="H79" s="249"/>
      <c r="I79" s="249"/>
      <c r="J79" s="249"/>
      <c r="K79" s="249"/>
    </row>
    <row r="80" spans="1:11" ht="24" customHeight="1">
      <c r="A80" s="380" t="s">
        <v>39</v>
      </c>
      <c r="B80" s="380"/>
      <c r="C80" s="380"/>
      <c r="D80" s="380"/>
      <c r="E80" s="190"/>
      <c r="F80" s="189" t="s">
        <v>252</v>
      </c>
      <c r="G80" s="189" t="s">
        <v>468</v>
      </c>
      <c r="H80" s="189" t="s">
        <v>502</v>
      </c>
      <c r="I80" s="189" t="s">
        <v>503</v>
      </c>
      <c r="J80" s="189" t="s">
        <v>555</v>
      </c>
      <c r="K80" s="66"/>
    </row>
    <row r="81" spans="1:11" ht="14.25" customHeight="1">
      <c r="A81" s="54" t="s">
        <v>355</v>
      </c>
      <c r="B81" s="11"/>
      <c r="D81" s="245"/>
      <c r="E81" s="61"/>
      <c r="F81" s="25" t="s">
        <v>18</v>
      </c>
      <c r="G81" s="25" t="s">
        <v>18</v>
      </c>
      <c r="H81" s="25" t="s">
        <v>18</v>
      </c>
      <c r="I81" s="25" t="s">
        <v>18</v>
      </c>
      <c r="J81" s="25" t="s">
        <v>18</v>
      </c>
      <c r="K81" s="25"/>
    </row>
    <row r="82" spans="1:11" ht="12" customHeight="1">
      <c r="A82" s="11">
        <v>1</v>
      </c>
      <c r="B82" s="83" t="s">
        <v>356</v>
      </c>
      <c r="D82" s="11"/>
      <c r="E82" s="69"/>
      <c r="F82" s="29">
        <v>20187652</v>
      </c>
      <c r="G82" s="29">
        <v>19078323</v>
      </c>
      <c r="H82" s="29">
        <v>18863679</v>
      </c>
      <c r="I82" s="29">
        <v>18649493</v>
      </c>
      <c r="J82" s="29">
        <v>18708831</v>
      </c>
      <c r="K82" s="89"/>
    </row>
    <row r="83" spans="1:11" ht="12" customHeight="1">
      <c r="A83" s="11">
        <v>2</v>
      </c>
      <c r="B83" s="83" t="s">
        <v>357</v>
      </c>
      <c r="D83" s="11"/>
      <c r="E83" s="69"/>
      <c r="F83" s="29">
        <v>20235967</v>
      </c>
      <c r="G83" s="29">
        <v>19435329</v>
      </c>
      <c r="H83" s="29">
        <v>19588328</v>
      </c>
      <c r="I83" s="29">
        <v>19680095</v>
      </c>
      <c r="J83" s="29">
        <v>19969218</v>
      </c>
      <c r="K83" s="89"/>
    </row>
    <row r="84" spans="1:11" ht="12" customHeight="1">
      <c r="A84" s="11">
        <v>3</v>
      </c>
      <c r="B84" s="83" t="s">
        <v>358</v>
      </c>
      <c r="D84" s="11"/>
      <c r="E84" s="69"/>
      <c r="F84" s="29">
        <v>21947894</v>
      </c>
      <c r="G84" s="29">
        <v>20605253</v>
      </c>
      <c r="H84" s="29">
        <v>20428294</v>
      </c>
      <c r="I84" s="29">
        <v>20160768</v>
      </c>
      <c r="J84" s="29">
        <v>20175392</v>
      </c>
      <c r="K84" s="89"/>
    </row>
    <row r="85" spans="1:11" ht="12" customHeight="1">
      <c r="A85" s="11">
        <v>4</v>
      </c>
      <c r="B85" s="83" t="s">
        <v>359</v>
      </c>
      <c r="D85" s="11"/>
      <c r="E85" s="69"/>
      <c r="F85" s="29">
        <v>21999737</v>
      </c>
      <c r="G85" s="29">
        <v>20990248</v>
      </c>
      <c r="H85" s="29">
        <v>21213058</v>
      </c>
      <c r="I85" s="29">
        <v>21274267</v>
      </c>
      <c r="J85" s="29">
        <v>21534384</v>
      </c>
      <c r="K85" s="89"/>
    </row>
    <row r="86" spans="1:11" ht="12" customHeight="1">
      <c r="A86" s="11">
        <v>5</v>
      </c>
      <c r="B86" s="83" t="s">
        <v>253</v>
      </c>
      <c r="D86" s="11"/>
      <c r="E86" s="69"/>
      <c r="F86" s="29">
        <v>16574420</v>
      </c>
      <c r="G86" s="29">
        <v>15324697</v>
      </c>
      <c r="H86" s="29">
        <v>15108491</v>
      </c>
      <c r="I86" s="29">
        <v>14896581</v>
      </c>
      <c r="J86" s="29">
        <v>14811872</v>
      </c>
      <c r="K86" s="89"/>
    </row>
    <row r="87" spans="1:11" ht="12" customHeight="1">
      <c r="A87" s="11">
        <v>6</v>
      </c>
      <c r="B87" s="83" t="s">
        <v>360</v>
      </c>
      <c r="D87" s="11"/>
      <c r="E87" s="69"/>
      <c r="F87" s="29">
        <v>14814178</v>
      </c>
      <c r="G87" s="29">
        <v>13797767</v>
      </c>
      <c r="H87" s="29">
        <v>13543876</v>
      </c>
      <c r="I87" s="29">
        <v>13385306</v>
      </c>
      <c r="J87" s="29">
        <v>13345311</v>
      </c>
      <c r="K87" s="89"/>
    </row>
    <row r="88" spans="1:11" ht="14.25" customHeight="1">
      <c r="A88" s="250" t="s">
        <v>254</v>
      </c>
      <c r="B88" s="11"/>
      <c r="D88" s="245"/>
      <c r="E88" s="61"/>
      <c r="F88" s="25" t="s">
        <v>255</v>
      </c>
      <c r="G88" s="25" t="s">
        <v>255</v>
      </c>
      <c r="H88" s="25" t="s">
        <v>255</v>
      </c>
      <c r="I88" s="25" t="s">
        <v>255</v>
      </c>
      <c r="J88" s="25" t="s">
        <v>255</v>
      </c>
      <c r="K88" s="25"/>
    </row>
    <row r="89" spans="1:11" ht="12" customHeight="1">
      <c r="A89" s="11">
        <v>1</v>
      </c>
      <c r="B89" s="83" t="s">
        <v>256</v>
      </c>
      <c r="D89" s="11"/>
      <c r="E89" s="69"/>
      <c r="F89" s="29">
        <v>2986</v>
      </c>
      <c r="G89" s="29">
        <v>2751</v>
      </c>
      <c r="H89" s="29">
        <v>2709</v>
      </c>
      <c r="I89" s="29">
        <v>2667</v>
      </c>
      <c r="J89" s="29">
        <v>2651</v>
      </c>
      <c r="K89" s="89"/>
    </row>
    <row r="90" spans="1:11" ht="12" customHeight="1">
      <c r="A90" s="11">
        <v>2</v>
      </c>
      <c r="B90" s="83" t="s">
        <v>498</v>
      </c>
      <c r="D90" s="11"/>
      <c r="E90" s="69"/>
      <c r="F90" s="29">
        <v>1884</v>
      </c>
      <c r="G90" s="29">
        <v>1865</v>
      </c>
      <c r="H90" s="29">
        <v>1843</v>
      </c>
      <c r="I90" s="29">
        <v>1846</v>
      </c>
      <c r="J90" s="29">
        <v>1857</v>
      </c>
      <c r="K90" s="89"/>
    </row>
    <row r="91" spans="1:11" ht="12" customHeight="1">
      <c r="A91" s="11">
        <v>3</v>
      </c>
      <c r="B91" s="83" t="s">
        <v>499</v>
      </c>
      <c r="D91" s="11"/>
      <c r="E91" s="69"/>
      <c r="F91" s="29">
        <v>5057</v>
      </c>
      <c r="G91" s="29">
        <v>4973</v>
      </c>
      <c r="H91" s="29">
        <v>4960</v>
      </c>
      <c r="I91" s="29">
        <v>4947</v>
      </c>
      <c r="J91" s="29">
        <v>4895</v>
      </c>
      <c r="K91" s="89"/>
    </row>
    <row r="92" spans="1:11" ht="12" customHeight="1">
      <c r="A92" s="11">
        <v>4</v>
      </c>
      <c r="B92" s="83" t="s">
        <v>500</v>
      </c>
      <c r="D92" s="11"/>
      <c r="E92" s="69"/>
      <c r="F92" s="29">
        <v>6147</v>
      </c>
      <c r="G92" s="29">
        <v>5696</v>
      </c>
      <c r="H92" s="29">
        <v>5598</v>
      </c>
      <c r="I92" s="29">
        <v>5555</v>
      </c>
      <c r="J92" s="29">
        <v>5536</v>
      </c>
      <c r="K92" s="89"/>
    </row>
    <row r="93" spans="1:11" ht="13.5" customHeight="1">
      <c r="A93" s="11"/>
      <c r="B93" s="251"/>
      <c r="D93" s="11"/>
      <c r="E93" s="61"/>
      <c r="F93" s="25" t="s">
        <v>18</v>
      </c>
      <c r="G93" s="25" t="s">
        <v>18</v>
      </c>
      <c r="H93" s="25" t="s">
        <v>18</v>
      </c>
      <c r="I93" s="25" t="s">
        <v>18</v>
      </c>
      <c r="J93" s="25" t="s">
        <v>361</v>
      </c>
      <c r="K93" s="89"/>
    </row>
    <row r="94" spans="1:11" ht="12" customHeight="1">
      <c r="A94" s="11">
        <v>5</v>
      </c>
      <c r="B94" s="83" t="s">
        <v>501</v>
      </c>
      <c r="D94" s="11"/>
      <c r="E94" s="69"/>
      <c r="F94" s="29">
        <v>1765</v>
      </c>
      <c r="G94" s="29">
        <v>1644</v>
      </c>
      <c r="H94" s="29">
        <v>1614</v>
      </c>
      <c r="I94" s="29">
        <v>1595</v>
      </c>
      <c r="J94" s="29">
        <v>1590</v>
      </c>
      <c r="K94" s="89"/>
    </row>
    <row r="95" spans="1:11" ht="10.5" customHeight="1">
      <c r="A95" s="41"/>
      <c r="B95" s="28"/>
      <c r="C95" s="252"/>
      <c r="D95" s="28"/>
      <c r="E95" s="247"/>
      <c r="F95" s="41"/>
      <c r="G95" s="41"/>
      <c r="H95" s="41"/>
      <c r="I95" s="41"/>
      <c r="J95" s="41"/>
      <c r="K95" s="89"/>
    </row>
    <row r="96" spans="1:3" ht="11.25" customHeight="1">
      <c r="A96" s="11" t="s">
        <v>362</v>
      </c>
      <c r="B96" s="29" t="s">
        <v>564</v>
      </c>
      <c r="C96" s="11"/>
    </row>
    <row r="97" spans="1:10" ht="11.25" customHeight="1">
      <c r="A97" s="11"/>
      <c r="C97" s="11"/>
      <c r="J97" s="25" t="s">
        <v>563</v>
      </c>
    </row>
    <row r="98" spans="1:9" ht="9.75" customHeight="1">
      <c r="A98" s="11"/>
      <c r="C98" s="11"/>
      <c r="I98" s="25"/>
    </row>
    <row r="99" spans="1:8" ht="15" customHeight="1">
      <c r="A99" s="174" t="s">
        <v>464</v>
      </c>
      <c r="C99" s="11"/>
      <c r="D99" s="11"/>
      <c r="H99" s="245"/>
    </row>
    <row r="100" spans="1:11" ht="24" customHeight="1">
      <c r="A100" s="380" t="s">
        <v>39</v>
      </c>
      <c r="B100" s="380"/>
      <c r="C100" s="380"/>
      <c r="D100" s="301"/>
      <c r="E100" s="190" t="s">
        <v>252</v>
      </c>
      <c r="F100" s="190" t="s">
        <v>468</v>
      </c>
      <c r="G100" s="190" t="s">
        <v>488</v>
      </c>
      <c r="H100" s="190" t="s">
        <v>503</v>
      </c>
      <c r="I100" s="242" t="s">
        <v>555</v>
      </c>
      <c r="J100" s="242" t="s">
        <v>257</v>
      </c>
      <c r="K100" s="253" t="s">
        <v>258</v>
      </c>
    </row>
    <row r="101" spans="2:11" ht="12" customHeight="1">
      <c r="B101" s="11"/>
      <c r="C101" s="11"/>
      <c r="D101" s="55"/>
      <c r="E101" s="25" t="s">
        <v>18</v>
      </c>
      <c r="F101" s="25" t="s">
        <v>18</v>
      </c>
      <c r="G101" s="25" t="s">
        <v>18</v>
      </c>
      <c r="H101" s="25" t="s">
        <v>18</v>
      </c>
      <c r="I101" s="25" t="s">
        <v>18</v>
      </c>
      <c r="J101" s="25" t="s">
        <v>251</v>
      </c>
      <c r="K101" s="25" t="s">
        <v>251</v>
      </c>
    </row>
    <row r="102" spans="1:11" ht="12" customHeight="1">
      <c r="A102" s="11" t="s">
        <v>259</v>
      </c>
      <c r="B102" s="245"/>
      <c r="D102" s="254"/>
      <c r="E102" s="29">
        <v>18755227</v>
      </c>
      <c r="F102" s="29">
        <v>17760432</v>
      </c>
      <c r="G102" s="29">
        <v>17565551</v>
      </c>
      <c r="H102" s="29">
        <v>17319412</v>
      </c>
      <c r="I102" s="29">
        <v>17304565</v>
      </c>
      <c r="J102" s="89">
        <f>I102/$I$128*100</f>
        <v>92.49410078053513</v>
      </c>
      <c r="K102" s="89">
        <f>(I102-H102)/ABS(H102)*100</f>
        <v>-0.08572461928846084</v>
      </c>
    </row>
    <row r="103" spans="1:11" ht="12" customHeight="1">
      <c r="A103" s="11" t="s">
        <v>363</v>
      </c>
      <c r="B103" s="245"/>
      <c r="D103" s="254"/>
      <c r="E103" s="29">
        <v>132582</v>
      </c>
      <c r="F103" s="29">
        <v>127366</v>
      </c>
      <c r="G103" s="29">
        <v>103603</v>
      </c>
      <c r="H103" s="29">
        <v>118334</v>
      </c>
      <c r="I103" s="29">
        <v>96864</v>
      </c>
      <c r="J103" s="89">
        <f>I103/$I$128*100</f>
        <v>0.5177448019066504</v>
      </c>
      <c r="K103" s="89">
        <f aca="true" t="shared" si="5" ref="K103:K130">(I103-H103)/ABS(H103)*100</f>
        <v>-18.143559754592932</v>
      </c>
    </row>
    <row r="104" spans="1:11" ht="12" customHeight="1">
      <c r="A104" s="98" t="s">
        <v>260</v>
      </c>
      <c r="B104" s="245" t="s">
        <v>261</v>
      </c>
      <c r="D104" s="55"/>
      <c r="E104" s="29">
        <v>87699</v>
      </c>
      <c r="F104" s="29">
        <v>83210</v>
      </c>
      <c r="G104" s="29">
        <v>60482</v>
      </c>
      <c r="H104" s="29">
        <v>79685</v>
      </c>
      <c r="I104" s="29">
        <v>63334</v>
      </c>
      <c r="J104" s="89">
        <f aca="true" t="shared" si="6" ref="J104:J128">I104/$I$128*100</f>
        <v>0.33852462508213366</v>
      </c>
      <c r="K104" s="89">
        <f t="shared" si="5"/>
        <v>-20.519545711238</v>
      </c>
    </row>
    <row r="105" spans="1:11" ht="12" customHeight="1">
      <c r="A105" s="98" t="s">
        <v>262</v>
      </c>
      <c r="B105" s="245" t="s">
        <v>263</v>
      </c>
      <c r="D105" s="55"/>
      <c r="E105" s="29">
        <v>12078</v>
      </c>
      <c r="F105" s="29">
        <v>11139</v>
      </c>
      <c r="G105" s="29">
        <v>9978</v>
      </c>
      <c r="H105" s="29">
        <v>8825</v>
      </c>
      <c r="I105" s="29">
        <v>7927</v>
      </c>
      <c r="J105" s="89">
        <f t="shared" si="6"/>
        <v>0.042370365096568566</v>
      </c>
      <c r="K105" s="89">
        <f t="shared" si="5"/>
        <v>-10.175637393767706</v>
      </c>
    </row>
    <row r="106" spans="1:11" ht="12" customHeight="1">
      <c r="A106" s="98" t="s">
        <v>264</v>
      </c>
      <c r="B106" s="245" t="s">
        <v>265</v>
      </c>
      <c r="D106" s="55"/>
      <c r="E106" s="29">
        <v>32805</v>
      </c>
      <c r="F106" s="29">
        <v>33017</v>
      </c>
      <c r="G106" s="29">
        <v>33143</v>
      </c>
      <c r="H106" s="29">
        <v>29824</v>
      </c>
      <c r="I106" s="29">
        <v>25603</v>
      </c>
      <c r="J106" s="89">
        <f t="shared" si="6"/>
        <v>0.13684981172794816</v>
      </c>
      <c r="K106" s="89">
        <f t="shared" si="5"/>
        <v>-14.153031115879827</v>
      </c>
    </row>
    <row r="107" spans="1:11" ht="12" customHeight="1">
      <c r="A107" s="83" t="s">
        <v>364</v>
      </c>
      <c r="B107" s="245"/>
      <c r="D107" s="55"/>
      <c r="E107" s="29">
        <v>6886653</v>
      </c>
      <c r="F107" s="29">
        <v>6003202</v>
      </c>
      <c r="G107" s="29">
        <v>5795883</v>
      </c>
      <c r="H107" s="29">
        <v>5549182</v>
      </c>
      <c r="I107" s="29">
        <v>5750613</v>
      </c>
      <c r="J107" s="89">
        <f t="shared" si="6"/>
        <v>30.737425550532794</v>
      </c>
      <c r="K107" s="89">
        <f t="shared" si="5"/>
        <v>3.629922392165188</v>
      </c>
    </row>
    <row r="108" spans="1:11" ht="12" customHeight="1">
      <c r="A108" s="98" t="s">
        <v>266</v>
      </c>
      <c r="B108" s="245" t="s">
        <v>267</v>
      </c>
      <c r="D108" s="55"/>
      <c r="E108" s="29">
        <v>126518</v>
      </c>
      <c r="F108" s="29">
        <v>145111</v>
      </c>
      <c r="G108" s="29">
        <v>121927</v>
      </c>
      <c r="H108" s="29">
        <v>79596</v>
      </c>
      <c r="I108" s="29">
        <v>67814</v>
      </c>
      <c r="J108" s="89">
        <f t="shared" si="6"/>
        <v>0.36247053597309203</v>
      </c>
      <c r="K108" s="89">
        <f t="shared" si="5"/>
        <v>-14.802251369415547</v>
      </c>
    </row>
    <row r="109" spans="1:11" ht="12" customHeight="1">
      <c r="A109" s="98" t="s">
        <v>268</v>
      </c>
      <c r="B109" s="245" t="s">
        <v>269</v>
      </c>
      <c r="D109" s="55"/>
      <c r="E109" s="29">
        <v>5305283</v>
      </c>
      <c r="F109" s="29">
        <v>4696617</v>
      </c>
      <c r="G109" s="29">
        <v>4639300</v>
      </c>
      <c r="H109" s="29">
        <v>4502312</v>
      </c>
      <c r="I109" s="29">
        <v>4710820</v>
      </c>
      <c r="J109" s="89">
        <f>I109/$I$128*100</f>
        <v>25.17965980878228</v>
      </c>
      <c r="K109" s="89">
        <f t="shared" si="5"/>
        <v>4.631131738537889</v>
      </c>
    </row>
    <row r="110" spans="1:11" ht="12" customHeight="1">
      <c r="A110" s="98" t="s">
        <v>270</v>
      </c>
      <c r="B110" s="245" t="s">
        <v>271</v>
      </c>
      <c r="D110" s="55"/>
      <c r="E110" s="29">
        <v>1454852</v>
      </c>
      <c r="F110" s="29">
        <v>1161474</v>
      </c>
      <c r="G110" s="29">
        <v>1034656</v>
      </c>
      <c r="H110" s="29">
        <v>967274</v>
      </c>
      <c r="I110" s="29">
        <v>971979</v>
      </c>
      <c r="J110" s="89">
        <f t="shared" si="6"/>
        <v>5.1952952057774215</v>
      </c>
      <c r="K110" s="89">
        <f t="shared" si="5"/>
        <v>0.4864185329079454</v>
      </c>
    </row>
    <row r="111" spans="1:11" ht="12" customHeight="1">
      <c r="A111" s="83" t="s">
        <v>365</v>
      </c>
      <c r="B111" s="245"/>
      <c r="D111" s="55"/>
      <c r="E111" s="29">
        <v>13856862</v>
      </c>
      <c r="F111" s="29">
        <v>13765158</v>
      </c>
      <c r="G111" s="29">
        <v>13805720</v>
      </c>
      <c r="H111" s="29">
        <v>13783844</v>
      </c>
      <c r="I111" s="29">
        <v>13613945</v>
      </c>
      <c r="J111" s="89">
        <f t="shared" si="6"/>
        <v>72.7674807688412</v>
      </c>
      <c r="K111" s="89">
        <f t="shared" si="5"/>
        <v>-1.2325952034860521</v>
      </c>
    </row>
    <row r="112" spans="1:11" ht="12" customHeight="1">
      <c r="A112" s="98" t="s">
        <v>272</v>
      </c>
      <c r="B112" s="245" t="s">
        <v>273</v>
      </c>
      <c r="D112" s="55"/>
      <c r="E112" s="29">
        <v>649657</v>
      </c>
      <c r="F112" s="29">
        <v>647523</v>
      </c>
      <c r="G112" s="29">
        <v>653412</v>
      </c>
      <c r="H112" s="29">
        <v>650649</v>
      </c>
      <c r="I112" s="29">
        <v>618320</v>
      </c>
      <c r="J112" s="89">
        <f t="shared" si="6"/>
        <v>3.3049633085038823</v>
      </c>
      <c r="K112" s="89">
        <f t="shared" si="5"/>
        <v>-4.968731220673512</v>
      </c>
    </row>
    <row r="113" spans="1:11" ht="12" customHeight="1">
      <c r="A113" s="98" t="s">
        <v>274</v>
      </c>
      <c r="B113" s="245" t="s">
        <v>275</v>
      </c>
      <c r="D113" s="55"/>
      <c r="E113" s="29">
        <v>2279362</v>
      </c>
      <c r="F113" s="29">
        <v>2181448</v>
      </c>
      <c r="G113" s="29">
        <v>2158448</v>
      </c>
      <c r="H113" s="29">
        <v>2130117</v>
      </c>
      <c r="I113" s="29">
        <v>1981736</v>
      </c>
      <c r="J113" s="89">
        <f t="shared" si="6"/>
        <v>10.592516443170608</v>
      </c>
      <c r="K113" s="89">
        <f t="shared" si="5"/>
        <v>-6.965861499626547</v>
      </c>
    </row>
    <row r="114" spans="1:11" ht="12" customHeight="1">
      <c r="A114" s="98" t="s">
        <v>276</v>
      </c>
      <c r="B114" s="245" t="s">
        <v>277</v>
      </c>
      <c r="D114" s="55"/>
      <c r="E114" s="29">
        <v>908002</v>
      </c>
      <c r="F114" s="29">
        <v>1015039</v>
      </c>
      <c r="G114" s="29">
        <v>1084323</v>
      </c>
      <c r="H114" s="29">
        <v>1079397</v>
      </c>
      <c r="I114" s="29">
        <v>1021649</v>
      </c>
      <c r="J114" s="89">
        <f t="shared" si="6"/>
        <v>5.460784802642132</v>
      </c>
      <c r="K114" s="89">
        <f t="shared" si="5"/>
        <v>-5.350024133845101</v>
      </c>
    </row>
    <row r="115" spans="1:11" ht="12" customHeight="1">
      <c r="A115" s="98" t="s">
        <v>278</v>
      </c>
      <c r="B115" s="245" t="s">
        <v>279</v>
      </c>
      <c r="D115" s="55"/>
      <c r="E115" s="29">
        <v>2703926</v>
      </c>
      <c r="F115" s="29">
        <v>2722895</v>
      </c>
      <c r="G115" s="29">
        <v>2722452</v>
      </c>
      <c r="H115" s="29">
        <v>2715816</v>
      </c>
      <c r="I115" s="29">
        <v>2705428</v>
      </c>
      <c r="J115" s="89">
        <f t="shared" si="6"/>
        <v>14.460700403996379</v>
      </c>
      <c r="K115" s="89">
        <f t="shared" si="5"/>
        <v>-0.382500139921114</v>
      </c>
    </row>
    <row r="116" spans="1:11" ht="12" customHeight="1">
      <c r="A116" s="98" t="s">
        <v>280</v>
      </c>
      <c r="B116" s="245" t="s">
        <v>281</v>
      </c>
      <c r="D116" s="55"/>
      <c r="E116" s="29">
        <v>1454858</v>
      </c>
      <c r="F116" s="29">
        <v>1401874</v>
      </c>
      <c r="G116" s="29">
        <v>1399685</v>
      </c>
      <c r="H116" s="29">
        <v>1386920</v>
      </c>
      <c r="I116" s="29">
        <v>1422468</v>
      </c>
      <c r="J116" s="89">
        <f t="shared" si="6"/>
        <v>7.60319017259817</v>
      </c>
      <c r="K116" s="89">
        <f t="shared" si="5"/>
        <v>2.563089435583884</v>
      </c>
    </row>
    <row r="117" spans="1:11" ht="12" customHeight="1">
      <c r="A117" s="98" t="s">
        <v>282</v>
      </c>
      <c r="B117" s="245" t="s">
        <v>283</v>
      </c>
      <c r="D117" s="55"/>
      <c r="E117" s="29">
        <v>3740187</v>
      </c>
      <c r="F117" s="29">
        <v>3661085</v>
      </c>
      <c r="G117" s="29">
        <v>3647745</v>
      </c>
      <c r="H117" s="29">
        <v>3688997</v>
      </c>
      <c r="I117" s="29">
        <v>3707487</v>
      </c>
      <c r="J117" s="89">
        <f t="shared" si="6"/>
        <v>19.81677529718452</v>
      </c>
      <c r="K117" s="89">
        <f t="shared" si="5"/>
        <v>0.501220250382421</v>
      </c>
    </row>
    <row r="118" spans="1:11" ht="12" customHeight="1">
      <c r="A118" s="101" t="s">
        <v>284</v>
      </c>
      <c r="B118" s="255"/>
      <c r="D118" s="254"/>
      <c r="E118" s="29">
        <v>1797496</v>
      </c>
      <c r="F118" s="29">
        <v>1808137</v>
      </c>
      <c r="G118" s="29">
        <v>1786042</v>
      </c>
      <c r="H118" s="29">
        <v>1775970</v>
      </c>
      <c r="I118" s="29">
        <v>1784675</v>
      </c>
      <c r="J118" s="89">
        <f t="shared" si="6"/>
        <v>9.539211723062762</v>
      </c>
      <c r="K118" s="89">
        <f t="shared" si="5"/>
        <v>0.49015467603619434</v>
      </c>
    </row>
    <row r="119" spans="1:11" ht="12" customHeight="1">
      <c r="A119" s="98" t="s">
        <v>285</v>
      </c>
      <c r="B119" s="245" t="s">
        <v>273</v>
      </c>
      <c r="D119" s="55"/>
      <c r="E119" s="29">
        <v>279658</v>
      </c>
      <c r="F119" s="29">
        <v>284391</v>
      </c>
      <c r="G119" s="29">
        <v>282054</v>
      </c>
      <c r="H119" s="29">
        <v>278018</v>
      </c>
      <c r="I119" s="29">
        <v>278899</v>
      </c>
      <c r="J119" s="89">
        <f t="shared" si="6"/>
        <v>1.4907345092806707</v>
      </c>
      <c r="K119" s="89">
        <f t="shared" si="5"/>
        <v>0.3168859570243653</v>
      </c>
    </row>
    <row r="120" spans="1:11" ht="12" customHeight="1">
      <c r="A120" s="98" t="s">
        <v>286</v>
      </c>
      <c r="B120" s="245" t="s">
        <v>283</v>
      </c>
      <c r="D120" s="55"/>
      <c r="E120" s="29">
        <v>540236</v>
      </c>
      <c r="F120" s="29">
        <v>537439</v>
      </c>
      <c r="G120" s="29">
        <v>526937</v>
      </c>
      <c r="H120" s="29">
        <v>517117</v>
      </c>
      <c r="I120" s="29">
        <v>515582</v>
      </c>
      <c r="J120" s="89">
        <f t="shared" si="6"/>
        <v>2.755821568969221</v>
      </c>
      <c r="K120" s="89">
        <f t="shared" si="5"/>
        <v>-0.2968380463222056</v>
      </c>
    </row>
    <row r="121" spans="1:11" ht="12" customHeight="1">
      <c r="A121" s="98" t="s">
        <v>287</v>
      </c>
      <c r="B121" s="245" t="s">
        <v>288</v>
      </c>
      <c r="D121" s="55"/>
      <c r="E121" s="29">
        <v>977602</v>
      </c>
      <c r="F121" s="29">
        <v>986307</v>
      </c>
      <c r="G121" s="29">
        <v>977051</v>
      </c>
      <c r="H121" s="29">
        <v>980835</v>
      </c>
      <c r="I121" s="29">
        <v>990194</v>
      </c>
      <c r="J121" s="89">
        <f t="shared" si="6"/>
        <v>5.29265564481287</v>
      </c>
      <c r="K121" s="89">
        <f t="shared" si="5"/>
        <v>0.9541869937349299</v>
      </c>
    </row>
    <row r="122" spans="1:11" ht="12" customHeight="1">
      <c r="A122" s="245" t="s">
        <v>289</v>
      </c>
      <c r="B122" s="245"/>
      <c r="D122" s="159"/>
      <c r="E122" s="29">
        <v>323374</v>
      </c>
      <c r="F122" s="29">
        <v>327157</v>
      </c>
      <c r="G122" s="29">
        <v>353613</v>
      </c>
      <c r="H122" s="29">
        <v>355978</v>
      </c>
      <c r="I122" s="29">
        <v>372182</v>
      </c>
      <c r="J122" s="89">
        <f t="shared" si="6"/>
        <v>1.9893386176827403</v>
      </c>
      <c r="K122" s="89">
        <f t="shared" si="5"/>
        <v>4.551966694571012</v>
      </c>
    </row>
    <row r="123" spans="1:11" ht="12" customHeight="1">
      <c r="A123" s="98" t="s">
        <v>290</v>
      </c>
      <c r="B123" s="245" t="s">
        <v>283</v>
      </c>
      <c r="D123" s="55"/>
      <c r="E123" s="29">
        <v>323374</v>
      </c>
      <c r="F123" s="29">
        <v>327157</v>
      </c>
      <c r="G123" s="29">
        <v>353613</v>
      </c>
      <c r="H123" s="29">
        <v>355978</v>
      </c>
      <c r="I123" s="29">
        <v>372182</v>
      </c>
      <c r="J123" s="89">
        <f t="shared" si="6"/>
        <v>1.9893386176827403</v>
      </c>
      <c r="K123" s="89">
        <f t="shared" si="5"/>
        <v>4.551966694571012</v>
      </c>
    </row>
    <row r="124" spans="1:11" ht="12" customHeight="1">
      <c r="A124" s="256" t="s">
        <v>366</v>
      </c>
      <c r="B124" s="257"/>
      <c r="C124" s="94"/>
      <c r="D124" s="258"/>
      <c r="E124" s="94">
        <v>20876097</v>
      </c>
      <c r="F124" s="94">
        <v>19895726</v>
      </c>
      <c r="G124" s="94">
        <v>19705206</v>
      </c>
      <c r="H124" s="94">
        <v>19451360</v>
      </c>
      <c r="I124" s="94">
        <v>19461422</v>
      </c>
      <c r="J124" s="97">
        <f t="shared" si="6"/>
        <v>104.02265112128065</v>
      </c>
      <c r="K124" s="97">
        <f t="shared" si="5"/>
        <v>0.05172903077214138</v>
      </c>
    </row>
    <row r="125" spans="1:11" ht="12" customHeight="1">
      <c r="A125" s="101" t="s">
        <v>367</v>
      </c>
      <c r="B125" s="11"/>
      <c r="D125" s="55"/>
      <c r="E125" s="29">
        <v>154602</v>
      </c>
      <c r="F125" s="29">
        <v>153907</v>
      </c>
      <c r="G125" s="29">
        <v>148934</v>
      </c>
      <c r="H125" s="29">
        <v>153839</v>
      </c>
      <c r="I125" s="29">
        <v>161675</v>
      </c>
      <c r="J125" s="89">
        <f t="shared" si="6"/>
        <v>0.864164094485647</v>
      </c>
      <c r="K125" s="89">
        <f t="shared" si="5"/>
        <v>5.093636854113717</v>
      </c>
    </row>
    <row r="126" spans="1:11" ht="12" customHeight="1">
      <c r="A126" s="83" t="s">
        <v>368</v>
      </c>
      <c r="D126" s="55"/>
      <c r="E126" s="29">
        <v>119493</v>
      </c>
      <c r="F126" s="29">
        <v>119226</v>
      </c>
      <c r="G126" s="29">
        <v>101422</v>
      </c>
      <c r="H126" s="29">
        <v>105299</v>
      </c>
      <c r="I126" s="29">
        <v>114586</v>
      </c>
      <c r="J126" s="89">
        <f>I126/$I$128*100</f>
        <v>0.612470121730214</v>
      </c>
      <c r="K126" s="89">
        <f t="shared" si="5"/>
        <v>8.819646910227068</v>
      </c>
    </row>
    <row r="127" spans="1:11" ht="12" customHeight="1">
      <c r="A127" s="83" t="s">
        <v>369</v>
      </c>
      <c r="D127" s="55"/>
      <c r="E127" s="29">
        <v>723554</v>
      </c>
      <c r="F127" s="29">
        <v>852084</v>
      </c>
      <c r="G127" s="29">
        <v>889039</v>
      </c>
      <c r="H127" s="29">
        <v>850407</v>
      </c>
      <c r="I127" s="29">
        <v>799680</v>
      </c>
      <c r="J127" s="89">
        <f t="shared" si="6"/>
        <v>4.2743450940360725</v>
      </c>
      <c r="K127" s="89">
        <f t="shared" si="5"/>
        <v>-5.965026158063139</v>
      </c>
    </row>
    <row r="128" spans="1:11" ht="12" customHeight="1">
      <c r="A128" s="259" t="s">
        <v>370</v>
      </c>
      <c r="B128" s="260"/>
      <c r="C128" s="94"/>
      <c r="D128" s="261"/>
      <c r="E128" s="94">
        <v>20187652</v>
      </c>
      <c r="F128" s="94">
        <v>19078323</v>
      </c>
      <c r="G128" s="94">
        <v>18863679</v>
      </c>
      <c r="H128" s="94">
        <v>18649493</v>
      </c>
      <c r="I128" s="94">
        <v>18708831</v>
      </c>
      <c r="J128" s="97">
        <f t="shared" si="6"/>
        <v>100</v>
      </c>
      <c r="K128" s="97">
        <f t="shared" si="5"/>
        <v>0.31817486941870216</v>
      </c>
    </row>
    <row r="129" spans="1:11" ht="12" customHeight="1">
      <c r="A129" s="83" t="s">
        <v>371</v>
      </c>
      <c r="D129" s="55"/>
      <c r="E129" s="29">
        <v>1760242</v>
      </c>
      <c r="F129" s="29">
        <v>1526930</v>
      </c>
      <c r="G129" s="29">
        <v>1564615</v>
      </c>
      <c r="H129" s="29">
        <v>1511275</v>
      </c>
      <c r="I129" s="29">
        <v>1466561</v>
      </c>
      <c r="J129" s="80" t="s">
        <v>372</v>
      </c>
      <c r="K129" s="89">
        <f t="shared" si="5"/>
        <v>-2.958693818133695</v>
      </c>
    </row>
    <row r="130" spans="1:11" ht="12" customHeight="1">
      <c r="A130" s="83" t="s">
        <v>373</v>
      </c>
      <c r="D130" s="55"/>
      <c r="E130" s="29">
        <v>21947894</v>
      </c>
      <c r="F130" s="29">
        <v>20605253</v>
      </c>
      <c r="G130" s="29">
        <v>20428294</v>
      </c>
      <c r="H130" s="29">
        <v>20160768</v>
      </c>
      <c r="I130" s="29">
        <v>20175392</v>
      </c>
      <c r="J130" s="80" t="s">
        <v>374</v>
      </c>
      <c r="K130" s="89">
        <f t="shared" si="5"/>
        <v>0.07253691922847384</v>
      </c>
    </row>
    <row r="131" spans="1:11" ht="10.5" customHeight="1">
      <c r="A131" s="41"/>
      <c r="B131" s="262"/>
      <c r="C131" s="28"/>
      <c r="D131" s="63"/>
      <c r="E131" s="41"/>
      <c r="F131" s="41"/>
      <c r="G131" s="41"/>
      <c r="H131" s="41"/>
      <c r="I131" s="142"/>
      <c r="J131" s="142"/>
      <c r="K131" s="142"/>
    </row>
    <row r="132" spans="1:11" ht="11.25" customHeight="1">
      <c r="A132" s="29" t="s">
        <v>375</v>
      </c>
      <c r="B132" s="11"/>
      <c r="C132" s="11"/>
      <c r="D132" s="11"/>
      <c r="I132" s="89"/>
      <c r="J132" s="89"/>
      <c r="K132" s="80" t="s">
        <v>565</v>
      </c>
    </row>
    <row r="133" spans="1:11" ht="14.25">
      <c r="A133" s="174" t="s">
        <v>465</v>
      </c>
      <c r="C133" s="11"/>
      <c r="D133" s="83"/>
      <c r="I133" s="89"/>
      <c r="J133" s="89"/>
      <c r="K133" s="263"/>
    </row>
    <row r="134" spans="1:11" ht="22.5">
      <c r="A134" s="380" t="s">
        <v>39</v>
      </c>
      <c r="B134" s="380"/>
      <c r="C134" s="380"/>
      <c r="D134" s="301"/>
      <c r="E134" s="242" t="s">
        <v>252</v>
      </c>
      <c r="F134" s="190" t="s">
        <v>556</v>
      </c>
      <c r="G134" s="190" t="s">
        <v>502</v>
      </c>
      <c r="H134" s="190" t="s">
        <v>503</v>
      </c>
      <c r="I134" s="242" t="s">
        <v>557</v>
      </c>
      <c r="J134" s="242" t="s">
        <v>257</v>
      </c>
      <c r="K134" s="253" t="s">
        <v>258</v>
      </c>
    </row>
    <row r="135" spans="2:11" ht="13.5">
      <c r="B135" s="11"/>
      <c r="C135" s="11"/>
      <c r="D135" s="55"/>
      <c r="E135" s="25" t="s">
        <v>18</v>
      </c>
      <c r="F135" s="25" t="s">
        <v>18</v>
      </c>
      <c r="G135" s="25" t="s">
        <v>18</v>
      </c>
      <c r="H135" s="25" t="s">
        <v>18</v>
      </c>
      <c r="I135" s="25" t="s">
        <v>18</v>
      </c>
      <c r="J135" s="80" t="s">
        <v>251</v>
      </c>
      <c r="K135" s="80" t="s">
        <v>251</v>
      </c>
    </row>
    <row r="136" spans="1:11" ht="11.25" customHeight="1">
      <c r="A136" s="83" t="s">
        <v>376</v>
      </c>
      <c r="B136" s="11"/>
      <c r="D136" s="55"/>
      <c r="E136" s="29">
        <v>11509130</v>
      </c>
      <c r="F136" s="29">
        <v>11343410</v>
      </c>
      <c r="G136" s="29">
        <v>11290515</v>
      </c>
      <c r="H136" s="29">
        <v>11213672</v>
      </c>
      <c r="I136" s="29">
        <v>11107273</v>
      </c>
      <c r="J136" s="89">
        <f>I136/$I$159*100</f>
        <v>74.98898856268809</v>
      </c>
      <c r="K136" s="89">
        <f>+(I136-H136)/ABS(H136)*100</f>
        <v>-0.9488328176533075</v>
      </c>
    </row>
    <row r="137" spans="1:11" ht="11.25" customHeight="1">
      <c r="A137" s="98" t="s">
        <v>291</v>
      </c>
      <c r="B137" s="83" t="s">
        <v>377</v>
      </c>
      <c r="D137" s="55"/>
      <c r="E137" s="29">
        <v>9843288</v>
      </c>
      <c r="F137" s="29">
        <v>9723181</v>
      </c>
      <c r="G137" s="29">
        <v>9598072</v>
      </c>
      <c r="H137" s="29">
        <v>9651938</v>
      </c>
      <c r="I137" s="29">
        <v>9572073</v>
      </c>
      <c r="J137" s="89">
        <f aca="true" t="shared" si="7" ref="J137:J157">I137/$I$159*100</f>
        <v>64.62432972685694</v>
      </c>
      <c r="K137" s="89">
        <f aca="true" t="shared" si="8" ref="K137:K164">+(I137-H137)/ABS(H137)*100</f>
        <v>-0.8274504042607816</v>
      </c>
    </row>
    <row r="138" spans="1:11" ht="11.25" customHeight="1">
      <c r="A138" s="98" t="s">
        <v>292</v>
      </c>
      <c r="B138" s="11" t="s">
        <v>378</v>
      </c>
      <c r="D138" s="55"/>
      <c r="E138" s="29">
        <v>1665842</v>
      </c>
      <c r="F138" s="29">
        <v>1620229</v>
      </c>
      <c r="G138" s="29">
        <v>1692443</v>
      </c>
      <c r="H138" s="29">
        <v>1561734</v>
      </c>
      <c r="I138" s="29">
        <v>1535200</v>
      </c>
      <c r="J138" s="89">
        <f>I138/$I$159*100</f>
        <v>10.364658835831149</v>
      </c>
      <c r="K138" s="89">
        <f t="shared" si="8"/>
        <v>-1.699008922133987</v>
      </c>
    </row>
    <row r="139" spans="1:11" ht="11.25" customHeight="1">
      <c r="A139" s="83" t="s">
        <v>293</v>
      </c>
      <c r="B139" s="245"/>
      <c r="D139" s="55"/>
      <c r="E139" s="29">
        <v>879879</v>
      </c>
      <c r="F139" s="29">
        <v>585312</v>
      </c>
      <c r="G139" s="29">
        <v>477856</v>
      </c>
      <c r="H139" s="29">
        <v>416205</v>
      </c>
      <c r="I139" s="29">
        <v>509893</v>
      </c>
      <c r="J139" s="89">
        <f t="shared" si="7"/>
        <v>3.4424615605643902</v>
      </c>
      <c r="K139" s="89">
        <f t="shared" si="8"/>
        <v>22.51006114775171</v>
      </c>
    </row>
    <row r="140" spans="1:11" ht="11.25" customHeight="1">
      <c r="A140" s="11"/>
      <c r="B140" s="83" t="s">
        <v>294</v>
      </c>
      <c r="D140" s="55"/>
      <c r="E140" s="29">
        <v>1725400</v>
      </c>
      <c r="F140" s="29">
        <v>1394122</v>
      </c>
      <c r="G140" s="29">
        <v>1256746</v>
      </c>
      <c r="H140" s="29">
        <v>1150326</v>
      </c>
      <c r="I140" s="29">
        <v>1217539</v>
      </c>
      <c r="J140" s="89">
        <f>I140/$I$159*100</f>
        <v>8.220021074986334</v>
      </c>
      <c r="K140" s="89">
        <f t="shared" si="8"/>
        <v>5.842952345682876</v>
      </c>
    </row>
    <row r="141" spans="1:11" ht="11.25" customHeight="1">
      <c r="A141" s="11"/>
      <c r="B141" s="83" t="s">
        <v>295</v>
      </c>
      <c r="D141" s="55"/>
      <c r="E141" s="29">
        <v>845521</v>
      </c>
      <c r="F141" s="29">
        <v>808810</v>
      </c>
      <c r="G141" s="29">
        <v>778890</v>
      </c>
      <c r="H141" s="29">
        <v>734121</v>
      </c>
      <c r="I141" s="29">
        <v>707646</v>
      </c>
      <c r="J141" s="89">
        <f t="shared" si="7"/>
        <v>4.777559514421944</v>
      </c>
      <c r="K141" s="89">
        <f t="shared" si="8"/>
        <v>-3.6063537209806014</v>
      </c>
    </row>
    <row r="142" spans="1:11" ht="11.25" customHeight="1">
      <c r="A142" s="98" t="s">
        <v>260</v>
      </c>
      <c r="B142" s="83" t="s">
        <v>296</v>
      </c>
      <c r="D142" s="59"/>
      <c r="E142" s="29">
        <v>-343813</v>
      </c>
      <c r="F142" s="29">
        <v>-334656</v>
      </c>
      <c r="G142" s="29">
        <v>-347039</v>
      </c>
      <c r="H142" s="29">
        <v>-337511</v>
      </c>
      <c r="I142" s="29">
        <v>-308991</v>
      </c>
      <c r="J142" s="89">
        <f>I142/$I$159*100</f>
        <v>-2.0861036336257834</v>
      </c>
      <c r="K142" s="89">
        <f t="shared" si="8"/>
        <v>8.450094959867975</v>
      </c>
    </row>
    <row r="143" spans="1:11" ht="11.25" customHeight="1">
      <c r="A143" s="25"/>
      <c r="B143" s="83" t="s">
        <v>294</v>
      </c>
      <c r="D143" s="55"/>
      <c r="E143" s="29">
        <v>341415</v>
      </c>
      <c r="F143" s="29">
        <v>318910</v>
      </c>
      <c r="G143" s="29">
        <v>277606</v>
      </c>
      <c r="H143" s="29">
        <v>246837</v>
      </c>
      <c r="I143" s="29">
        <v>257250</v>
      </c>
      <c r="J143" s="89">
        <f t="shared" si="7"/>
        <v>1.7367824944747023</v>
      </c>
      <c r="K143" s="89">
        <f t="shared" si="8"/>
        <v>4.218573390537076</v>
      </c>
    </row>
    <row r="144" spans="1:11" ht="11.25" customHeight="1">
      <c r="A144" s="25"/>
      <c r="B144" s="83" t="s">
        <v>295</v>
      </c>
      <c r="D144" s="55"/>
      <c r="E144" s="29">
        <v>685228</v>
      </c>
      <c r="F144" s="29">
        <v>653566</v>
      </c>
      <c r="G144" s="29">
        <v>624645</v>
      </c>
      <c r="H144" s="29">
        <v>584348</v>
      </c>
      <c r="I144" s="29">
        <v>566241</v>
      </c>
      <c r="J144" s="89">
        <f>I144/$I$159*100</f>
        <v>3.8228861281004862</v>
      </c>
      <c r="K144" s="89">
        <f t="shared" si="8"/>
        <v>-3.098667232539514</v>
      </c>
    </row>
    <row r="145" spans="1:11" ht="11.25" customHeight="1">
      <c r="A145" s="98" t="s">
        <v>262</v>
      </c>
      <c r="B145" s="11" t="s">
        <v>297</v>
      </c>
      <c r="D145" s="55"/>
      <c r="E145" s="29">
        <v>6432</v>
      </c>
      <c r="F145" s="29">
        <v>2033</v>
      </c>
      <c r="G145" s="29">
        <v>3473</v>
      </c>
      <c r="H145" s="29">
        <v>4016</v>
      </c>
      <c r="I145" s="29">
        <v>5950</v>
      </c>
      <c r="J145" s="89">
        <f t="shared" si="7"/>
        <v>0.04017047946404074</v>
      </c>
      <c r="K145" s="89">
        <f t="shared" si="8"/>
        <v>48.157370517928285</v>
      </c>
    </row>
    <row r="146" spans="1:11" ht="11.25" customHeight="1">
      <c r="A146" s="25"/>
      <c r="B146" s="83" t="s">
        <v>294</v>
      </c>
      <c r="D146" s="55"/>
      <c r="E146" s="29">
        <v>27323</v>
      </c>
      <c r="F146" s="29">
        <v>22164</v>
      </c>
      <c r="G146" s="29">
        <v>20854</v>
      </c>
      <c r="H146" s="29">
        <v>20175</v>
      </c>
      <c r="I146" s="29">
        <v>19921</v>
      </c>
      <c r="J146" s="89">
        <f t="shared" si="7"/>
        <v>0.13449346578204296</v>
      </c>
      <c r="K146" s="89">
        <f t="shared" si="8"/>
        <v>-1.2589838909541513</v>
      </c>
    </row>
    <row r="147" spans="1:11" ht="11.25" customHeight="1">
      <c r="A147" s="25"/>
      <c r="B147" s="83" t="s">
        <v>295</v>
      </c>
      <c r="D147" s="55"/>
      <c r="E147" s="29">
        <v>20891</v>
      </c>
      <c r="F147" s="29">
        <v>20131</v>
      </c>
      <c r="G147" s="29">
        <v>17381</v>
      </c>
      <c r="H147" s="29">
        <v>16159</v>
      </c>
      <c r="I147" s="29">
        <v>13971</v>
      </c>
      <c r="J147" s="89">
        <f t="shared" si="7"/>
        <v>0.0943229863180022</v>
      </c>
      <c r="K147" s="89">
        <f t="shared" si="8"/>
        <v>-13.540441859025929</v>
      </c>
    </row>
    <row r="148" spans="1:11" ht="11.25" customHeight="1">
      <c r="A148" s="98" t="s">
        <v>264</v>
      </c>
      <c r="B148" s="83" t="s">
        <v>298</v>
      </c>
      <c r="D148" s="59"/>
      <c r="E148" s="29">
        <v>1217260</v>
      </c>
      <c r="F148" s="29">
        <v>917935</v>
      </c>
      <c r="G148" s="29">
        <v>821422</v>
      </c>
      <c r="H148" s="29">
        <v>749700</v>
      </c>
      <c r="I148" s="29">
        <v>812934</v>
      </c>
      <c r="J148" s="89">
        <f t="shared" si="7"/>
        <v>5.488394714726133</v>
      </c>
      <c r="K148" s="89">
        <f t="shared" si="8"/>
        <v>8.434573829531812</v>
      </c>
    </row>
    <row r="149" spans="1:11" ht="11.25" customHeight="1">
      <c r="A149" s="25" t="s">
        <v>299</v>
      </c>
      <c r="B149" s="83" t="s">
        <v>300</v>
      </c>
      <c r="D149" s="59"/>
      <c r="E149" s="29">
        <v>473424</v>
      </c>
      <c r="F149" s="29">
        <v>203356</v>
      </c>
      <c r="G149" s="29">
        <v>106002</v>
      </c>
      <c r="H149" s="29">
        <v>111742</v>
      </c>
      <c r="I149" s="29">
        <v>101548</v>
      </c>
      <c r="J149" s="89">
        <f t="shared" si="7"/>
        <v>0.6855851846410771</v>
      </c>
      <c r="K149" s="89">
        <f t="shared" si="8"/>
        <v>-9.122800737412968</v>
      </c>
    </row>
    <row r="150" spans="1:11" ht="11.25" customHeight="1">
      <c r="A150" s="11" t="s">
        <v>301</v>
      </c>
      <c r="B150" s="83" t="s">
        <v>294</v>
      </c>
      <c r="D150" s="55"/>
      <c r="E150" s="29">
        <v>612826</v>
      </c>
      <c r="F150" s="29">
        <v>338469</v>
      </c>
      <c r="G150" s="29">
        <v>242866</v>
      </c>
      <c r="H150" s="29">
        <v>245356</v>
      </c>
      <c r="I150" s="29">
        <v>228982</v>
      </c>
      <c r="J150" s="89">
        <f t="shared" si="7"/>
        <v>1.5459355846445337</v>
      </c>
      <c r="K150" s="89">
        <f t="shared" si="8"/>
        <v>-6.673568202937773</v>
      </c>
    </row>
    <row r="151" spans="1:11" ht="11.25" customHeight="1">
      <c r="A151" s="11" t="s">
        <v>301</v>
      </c>
      <c r="B151" s="83" t="s">
        <v>295</v>
      </c>
      <c r="D151" s="55"/>
      <c r="E151" s="29">
        <v>139402</v>
      </c>
      <c r="F151" s="29">
        <v>135113</v>
      </c>
      <c r="G151" s="29">
        <v>136864</v>
      </c>
      <c r="H151" s="29">
        <v>133614</v>
      </c>
      <c r="I151" s="29">
        <v>127434</v>
      </c>
      <c r="J151" s="89">
        <f t="shared" si="7"/>
        <v>0.8603504000034568</v>
      </c>
      <c r="K151" s="89">
        <f t="shared" si="8"/>
        <v>-4.625263819659616</v>
      </c>
    </row>
    <row r="152" spans="1:11" ht="11.25" customHeight="1">
      <c r="A152" s="25" t="s">
        <v>302</v>
      </c>
      <c r="B152" s="83" t="s">
        <v>303</v>
      </c>
      <c r="D152" s="59"/>
      <c r="E152" s="29">
        <v>158370</v>
      </c>
      <c r="F152" s="29">
        <v>122881</v>
      </c>
      <c r="G152" s="29">
        <v>173654</v>
      </c>
      <c r="H152" s="29">
        <v>152337</v>
      </c>
      <c r="I152" s="29">
        <v>232961</v>
      </c>
      <c r="J152" s="89">
        <f t="shared" si="7"/>
        <v>1.572799170827293</v>
      </c>
      <c r="K152" s="89">
        <f t="shared" si="8"/>
        <v>52.924765487045164</v>
      </c>
    </row>
    <row r="153" spans="1:11" ht="11.25" customHeight="1">
      <c r="A153" s="25" t="s">
        <v>379</v>
      </c>
      <c r="B153" s="83" t="s">
        <v>380</v>
      </c>
      <c r="D153" s="59"/>
      <c r="E153" s="29">
        <v>428816</v>
      </c>
      <c r="F153" s="29">
        <v>416094</v>
      </c>
      <c r="G153" s="29">
        <v>376184</v>
      </c>
      <c r="H153" s="29">
        <v>351198</v>
      </c>
      <c r="I153" s="29">
        <v>341331</v>
      </c>
      <c r="J153" s="89">
        <f t="shared" si="7"/>
        <v>2.304442004359746</v>
      </c>
      <c r="K153" s="89">
        <f t="shared" si="8"/>
        <v>-2.809526250149488</v>
      </c>
    </row>
    <row r="154" spans="1:11" ht="11.25" customHeight="1">
      <c r="A154" s="25" t="s">
        <v>381</v>
      </c>
      <c r="B154" s="83" t="s">
        <v>304</v>
      </c>
      <c r="D154" s="59"/>
      <c r="E154" s="29">
        <v>156650</v>
      </c>
      <c r="F154" s="29">
        <v>175604</v>
      </c>
      <c r="G154" s="29">
        <v>165582</v>
      </c>
      <c r="H154" s="29">
        <v>134423</v>
      </c>
      <c r="I154" s="29">
        <v>137094</v>
      </c>
      <c r="J154" s="89">
        <f t="shared" si="7"/>
        <v>0.9255683548980169</v>
      </c>
      <c r="K154" s="89">
        <f t="shared" si="8"/>
        <v>1.9870111513654656</v>
      </c>
    </row>
    <row r="155" spans="1:11" ht="11.25" customHeight="1">
      <c r="A155" s="11" t="s">
        <v>382</v>
      </c>
      <c r="B155" s="11"/>
      <c r="D155" s="55"/>
      <c r="E155" s="29">
        <v>4185411</v>
      </c>
      <c r="F155" s="29">
        <v>3395975</v>
      </c>
      <c r="G155" s="29">
        <v>3340120</v>
      </c>
      <c r="H155" s="29">
        <v>3266704</v>
      </c>
      <c r="I155" s="29">
        <v>3194706</v>
      </c>
      <c r="J155" s="89">
        <f t="shared" si="7"/>
        <v>21.568549876747518</v>
      </c>
      <c r="K155" s="89">
        <f t="shared" si="8"/>
        <v>-2.2039952196464694</v>
      </c>
    </row>
    <row r="156" spans="1:11" ht="11.25" customHeight="1">
      <c r="A156" s="98" t="s">
        <v>260</v>
      </c>
      <c r="B156" s="83" t="s">
        <v>383</v>
      </c>
      <c r="D156" s="55"/>
      <c r="E156" s="29">
        <v>794722</v>
      </c>
      <c r="F156" s="29">
        <v>1105936</v>
      </c>
      <c r="G156" s="29">
        <v>985832</v>
      </c>
      <c r="H156" s="29">
        <v>1072153</v>
      </c>
      <c r="I156" s="29">
        <v>1464309</v>
      </c>
      <c r="J156" s="89">
        <f t="shared" si="7"/>
        <v>9.886049514875635</v>
      </c>
      <c r="K156" s="89">
        <f t="shared" si="8"/>
        <v>36.576496078451484</v>
      </c>
    </row>
    <row r="157" spans="1:11" ht="11.25" customHeight="1">
      <c r="A157" s="98" t="s">
        <v>262</v>
      </c>
      <c r="B157" s="83" t="s">
        <v>305</v>
      </c>
      <c r="D157" s="55"/>
      <c r="E157" s="29">
        <v>-83419</v>
      </c>
      <c r="F157" s="29">
        <v>-116830</v>
      </c>
      <c r="G157" s="29">
        <v>-119371</v>
      </c>
      <c r="H157" s="29">
        <v>-169864</v>
      </c>
      <c r="I157" s="29">
        <v>-149854</v>
      </c>
      <c r="J157" s="89">
        <f t="shared" si="7"/>
        <v>-1.0117154671603967</v>
      </c>
      <c r="K157" s="89">
        <f t="shared" si="8"/>
        <v>11.78001224509019</v>
      </c>
    </row>
    <row r="158" spans="1:11" ht="11.25" customHeight="1">
      <c r="A158" s="98" t="s">
        <v>264</v>
      </c>
      <c r="B158" s="83" t="s">
        <v>306</v>
      </c>
      <c r="D158" s="55"/>
      <c r="E158" s="29">
        <v>3474108</v>
      </c>
      <c r="F158" s="29">
        <v>2406869</v>
      </c>
      <c r="G158" s="29">
        <v>2473659</v>
      </c>
      <c r="H158" s="29">
        <v>2364415</v>
      </c>
      <c r="I158" s="29">
        <v>1880251</v>
      </c>
      <c r="J158" s="89">
        <f>I158/$I$159*100</f>
        <v>12.694215829032279</v>
      </c>
      <c r="K158" s="89">
        <f t="shared" si="8"/>
        <v>-20.477115903933953</v>
      </c>
    </row>
    <row r="159" spans="1:11" ht="11.25" customHeight="1">
      <c r="A159" s="259" t="s">
        <v>469</v>
      </c>
      <c r="B159" s="94"/>
      <c r="C159" s="259"/>
      <c r="D159" s="264"/>
      <c r="E159" s="94">
        <v>16574420</v>
      </c>
      <c r="F159" s="94">
        <v>15324697</v>
      </c>
      <c r="G159" s="94">
        <v>15108491</v>
      </c>
      <c r="H159" s="94">
        <v>14896581</v>
      </c>
      <c r="I159" s="94">
        <v>14811872</v>
      </c>
      <c r="J159" s="97">
        <f>I159/$I$159*100</f>
        <v>100</v>
      </c>
      <c r="K159" s="97">
        <f t="shared" si="8"/>
        <v>-0.568647262079802</v>
      </c>
    </row>
    <row r="160" spans="1:11" ht="11.25" customHeight="1">
      <c r="A160" s="83" t="s">
        <v>384</v>
      </c>
      <c r="C160" s="83"/>
      <c r="D160" s="265"/>
      <c r="E160" s="29">
        <v>1663846</v>
      </c>
      <c r="F160" s="29">
        <v>1628424</v>
      </c>
      <c r="G160" s="29">
        <v>1608300</v>
      </c>
      <c r="H160" s="29">
        <v>1516541</v>
      </c>
      <c r="I160" s="29">
        <v>1524035</v>
      </c>
      <c r="J160" s="80" t="s">
        <v>385</v>
      </c>
      <c r="K160" s="89">
        <f t="shared" si="8"/>
        <v>0.4941508340361388</v>
      </c>
    </row>
    <row r="161" spans="1:11" ht="11.25" customHeight="1">
      <c r="A161" s="266" t="s">
        <v>386</v>
      </c>
      <c r="B161" s="96"/>
      <c r="C161" s="266"/>
      <c r="D161" s="267"/>
      <c r="E161" s="96">
        <v>18238266</v>
      </c>
      <c r="F161" s="96">
        <v>16953121</v>
      </c>
      <c r="G161" s="96">
        <v>16716791</v>
      </c>
      <c r="H161" s="96">
        <v>16413122</v>
      </c>
      <c r="I161" s="29">
        <v>16335907</v>
      </c>
      <c r="J161" s="268" t="s">
        <v>387</v>
      </c>
      <c r="K161" s="89">
        <f t="shared" si="8"/>
        <v>-0.47044675595538743</v>
      </c>
    </row>
    <row r="162" spans="1:11" ht="11.25" customHeight="1">
      <c r="A162" s="83" t="s">
        <v>388</v>
      </c>
      <c r="C162" s="83"/>
      <c r="D162" s="265"/>
      <c r="E162" s="29">
        <v>1372323</v>
      </c>
      <c r="F162" s="29">
        <v>1632300</v>
      </c>
      <c r="G162" s="29">
        <v>1888845</v>
      </c>
      <c r="H162" s="29">
        <v>2055591</v>
      </c>
      <c r="I162" s="95">
        <v>2012812</v>
      </c>
      <c r="J162" s="80" t="s">
        <v>389</v>
      </c>
      <c r="K162" s="285">
        <f t="shared" si="8"/>
        <v>-2.08110465554675</v>
      </c>
    </row>
    <row r="163" spans="1:11" ht="11.25" customHeight="1">
      <c r="A163" s="83" t="s">
        <v>390</v>
      </c>
      <c r="C163" s="83"/>
      <c r="D163" s="265"/>
      <c r="E163" s="29">
        <v>19610589</v>
      </c>
      <c r="F163" s="29">
        <v>18585421</v>
      </c>
      <c r="G163" s="29">
        <v>18605636</v>
      </c>
      <c r="H163" s="29">
        <v>18468713</v>
      </c>
      <c r="I163" s="96">
        <v>18348719</v>
      </c>
      <c r="J163" s="80" t="s">
        <v>389</v>
      </c>
      <c r="K163" s="286">
        <f t="shared" si="8"/>
        <v>-0.6497150072124679</v>
      </c>
    </row>
    <row r="164" spans="1:11" ht="11.25" customHeight="1">
      <c r="A164" s="269" t="s">
        <v>391</v>
      </c>
      <c r="B164" s="95"/>
      <c r="C164" s="270"/>
      <c r="D164" s="271"/>
      <c r="E164" s="95">
        <v>667309</v>
      </c>
      <c r="F164" s="95">
        <v>746431</v>
      </c>
      <c r="G164" s="95">
        <v>484358</v>
      </c>
      <c r="H164" s="95">
        <v>443968</v>
      </c>
      <c r="I164" s="29">
        <v>1183112</v>
      </c>
      <c r="J164" s="272" t="s">
        <v>374</v>
      </c>
      <c r="K164" s="89">
        <f t="shared" si="8"/>
        <v>166.4858728557013</v>
      </c>
    </row>
    <row r="165" spans="1:11" ht="10.5" customHeight="1">
      <c r="A165" s="41"/>
      <c r="B165" s="28"/>
      <c r="C165" s="28"/>
      <c r="D165" s="273"/>
      <c r="E165" s="41"/>
      <c r="F165" s="41"/>
      <c r="G165" s="41"/>
      <c r="H165" s="41"/>
      <c r="I165" s="41"/>
      <c r="J165" s="41"/>
      <c r="K165" s="41"/>
    </row>
    <row r="166" spans="1:11" ht="11.25" customHeight="1">
      <c r="A166" s="29" t="s">
        <v>392</v>
      </c>
      <c r="B166" s="11"/>
      <c r="C166" s="11"/>
      <c r="D166" s="245"/>
      <c r="K166" s="25" t="s">
        <v>566</v>
      </c>
    </row>
    <row r="167" spans="2:11" ht="11.25" customHeight="1">
      <c r="B167" s="11"/>
      <c r="C167" s="11"/>
      <c r="D167" s="245"/>
      <c r="K167" s="25"/>
    </row>
    <row r="168" spans="1:11" ht="14.25">
      <c r="A168" s="174" t="s">
        <v>466</v>
      </c>
      <c r="C168" s="11"/>
      <c r="D168" s="11"/>
      <c r="I168" s="274"/>
      <c r="K168" s="245"/>
    </row>
    <row r="169" spans="1:11" ht="24" customHeight="1">
      <c r="A169" s="380" t="s">
        <v>39</v>
      </c>
      <c r="B169" s="380"/>
      <c r="C169" s="380"/>
      <c r="D169" s="301"/>
      <c r="E169" s="242" t="s">
        <v>252</v>
      </c>
      <c r="F169" s="190" t="s">
        <v>556</v>
      </c>
      <c r="G169" s="190" t="s">
        <v>502</v>
      </c>
      <c r="H169" s="190" t="s">
        <v>503</v>
      </c>
      <c r="I169" s="242" t="s">
        <v>557</v>
      </c>
      <c r="J169" s="242" t="s">
        <v>393</v>
      </c>
      <c r="K169" s="253" t="s">
        <v>394</v>
      </c>
    </row>
    <row r="170" spans="2:11" ht="13.5">
      <c r="B170" s="11"/>
      <c r="C170" s="11"/>
      <c r="D170" s="55"/>
      <c r="E170" s="25" t="s">
        <v>18</v>
      </c>
      <c r="F170" s="25" t="s">
        <v>18</v>
      </c>
      <c r="G170" s="25" t="s">
        <v>18</v>
      </c>
      <c r="H170" s="25" t="s">
        <v>18</v>
      </c>
      <c r="I170" s="25" t="s">
        <v>18</v>
      </c>
      <c r="J170" s="25" t="s">
        <v>251</v>
      </c>
      <c r="K170" s="25" t="s">
        <v>251</v>
      </c>
    </row>
    <row r="171" spans="1:11" ht="11.25" customHeight="1">
      <c r="A171" s="245" t="s">
        <v>307</v>
      </c>
      <c r="B171" s="11"/>
      <c r="D171" s="55"/>
      <c r="E171" s="29">
        <v>10665751</v>
      </c>
      <c r="F171" s="29">
        <v>10603898</v>
      </c>
      <c r="G171" s="29">
        <v>10503893</v>
      </c>
      <c r="H171" s="29">
        <v>10549309</v>
      </c>
      <c r="I171" s="29">
        <v>10624996</v>
      </c>
      <c r="J171" s="89">
        <f>+I171/$I$179*100</f>
        <v>56.791340944819055</v>
      </c>
      <c r="K171" s="89">
        <f>+(I171-H171)/ABS(H171)*100</f>
        <v>0.7174593141598185</v>
      </c>
    </row>
    <row r="172" spans="1:11" ht="11.25" customHeight="1">
      <c r="A172" s="11" t="s">
        <v>308</v>
      </c>
      <c r="B172" s="11"/>
      <c r="D172" s="55"/>
      <c r="E172" s="90">
        <v>10458989</v>
      </c>
      <c r="F172" s="90">
        <v>10388265</v>
      </c>
      <c r="G172" s="90">
        <v>10280500</v>
      </c>
      <c r="H172" s="90">
        <v>10307375</v>
      </c>
      <c r="I172" s="29">
        <v>10376312</v>
      </c>
      <c r="J172" s="89">
        <f aca="true" t="shared" si="9" ref="J172:J179">+I172/$I$179*100</f>
        <v>55.462107707317465</v>
      </c>
      <c r="K172" s="89">
        <f aca="true" t="shared" si="10" ref="K172:K181">+(I172-H172)/ABS(H172)*100</f>
        <v>0.6688123794855626</v>
      </c>
    </row>
    <row r="173" spans="1:11" ht="11.25" customHeight="1">
      <c r="A173" s="245" t="s">
        <v>395</v>
      </c>
      <c r="B173" s="11"/>
      <c r="D173" s="55"/>
      <c r="E173" s="29">
        <v>206762</v>
      </c>
      <c r="F173" s="29">
        <v>215633</v>
      </c>
      <c r="G173" s="29">
        <v>223393</v>
      </c>
      <c r="H173" s="29">
        <v>241934</v>
      </c>
      <c r="I173" s="29">
        <v>248684</v>
      </c>
      <c r="J173" s="89">
        <f t="shared" si="9"/>
        <v>1.329233237501584</v>
      </c>
      <c r="K173" s="89">
        <f t="shared" si="10"/>
        <v>2.7900171121049544</v>
      </c>
    </row>
    <row r="174" spans="1:11" ht="11.25" customHeight="1">
      <c r="A174" s="245" t="s">
        <v>396</v>
      </c>
      <c r="B174" s="11"/>
      <c r="D174" s="55"/>
      <c r="E174" s="90">
        <v>3277591</v>
      </c>
      <c r="F174" s="90">
        <v>3375576</v>
      </c>
      <c r="G174" s="90">
        <v>3375451</v>
      </c>
      <c r="H174" s="90">
        <v>3393077</v>
      </c>
      <c r="I174" s="29">
        <v>3459750</v>
      </c>
      <c r="J174" s="89">
        <f t="shared" si="9"/>
        <v>18.49260384040029</v>
      </c>
      <c r="K174" s="89">
        <f t="shared" si="10"/>
        <v>1.9649716172076261</v>
      </c>
    </row>
    <row r="175" spans="1:11" ht="11.25" customHeight="1">
      <c r="A175" s="245" t="s">
        <v>309</v>
      </c>
      <c r="B175" s="11"/>
      <c r="D175" s="55"/>
      <c r="E175" s="29">
        <v>4995085</v>
      </c>
      <c r="F175" s="29">
        <v>4632035</v>
      </c>
      <c r="G175" s="29">
        <v>4109469</v>
      </c>
      <c r="H175" s="29">
        <v>4131747</v>
      </c>
      <c r="I175" s="29">
        <v>4176141</v>
      </c>
      <c r="J175" s="89">
        <f t="shared" si="9"/>
        <v>22.321763449570952</v>
      </c>
      <c r="K175" s="89">
        <f t="shared" si="10"/>
        <v>1.0744607547364349</v>
      </c>
    </row>
    <row r="176" spans="1:11" ht="11.25" customHeight="1">
      <c r="A176" s="11" t="s">
        <v>310</v>
      </c>
      <c r="B176" s="11"/>
      <c r="D176" s="55"/>
      <c r="E176" s="90">
        <v>5135264</v>
      </c>
      <c r="F176" s="90">
        <v>4662493</v>
      </c>
      <c r="G176" s="90">
        <v>4326850</v>
      </c>
      <c r="H176" s="90">
        <v>4215544</v>
      </c>
      <c r="I176" s="29">
        <v>4170504</v>
      </c>
      <c r="J176" s="89">
        <f t="shared" si="9"/>
        <v>22.29163329338963</v>
      </c>
      <c r="K176" s="89">
        <f t="shared" si="10"/>
        <v>-1.0684267558350713</v>
      </c>
    </row>
    <row r="177" spans="1:11" ht="11.25" customHeight="1">
      <c r="A177" s="11" t="s">
        <v>311</v>
      </c>
      <c r="B177" s="11"/>
      <c r="D177" s="55"/>
      <c r="E177" s="90">
        <v>-140179</v>
      </c>
      <c r="F177" s="90">
        <v>-30458</v>
      </c>
      <c r="G177" s="90">
        <v>-217381</v>
      </c>
      <c r="H177" s="90">
        <v>-83797</v>
      </c>
      <c r="I177" s="29">
        <v>5637</v>
      </c>
      <c r="J177" s="89">
        <f t="shared" si="9"/>
        <v>0.03013015618132421</v>
      </c>
      <c r="K177" s="89">
        <f t="shared" si="10"/>
        <v>106.7269711326181</v>
      </c>
    </row>
    <row r="178" spans="1:11" ht="11.25" customHeight="1">
      <c r="A178" s="245" t="s">
        <v>397</v>
      </c>
      <c r="B178" s="11"/>
      <c r="D178" s="55"/>
      <c r="E178" s="29">
        <v>1249225</v>
      </c>
      <c r="F178" s="29">
        <v>466814</v>
      </c>
      <c r="G178" s="29">
        <v>874866</v>
      </c>
      <c r="H178" s="29">
        <v>575360</v>
      </c>
      <c r="I178" s="29">
        <v>447944</v>
      </c>
      <c r="J178" s="89">
        <f t="shared" si="9"/>
        <v>2.394291765209702</v>
      </c>
      <c r="K178" s="89">
        <f t="shared" si="10"/>
        <v>-22.14543937708565</v>
      </c>
    </row>
    <row r="179" spans="1:11" ht="11.25" customHeight="1">
      <c r="A179" s="259" t="s">
        <v>398</v>
      </c>
      <c r="B179" s="275"/>
      <c r="C179" s="94"/>
      <c r="D179" s="258"/>
      <c r="E179" s="94">
        <v>20187652</v>
      </c>
      <c r="F179" s="94">
        <v>19078323</v>
      </c>
      <c r="G179" s="94">
        <v>18863679</v>
      </c>
      <c r="H179" s="94">
        <v>18649493</v>
      </c>
      <c r="I179" s="94">
        <v>18708831</v>
      </c>
      <c r="J179" s="97">
        <f t="shared" si="9"/>
        <v>100</v>
      </c>
      <c r="K179" s="97">
        <f t="shared" si="10"/>
        <v>0.31817486941870216</v>
      </c>
    </row>
    <row r="180" spans="1:11" ht="11.25" customHeight="1">
      <c r="A180" s="83" t="s">
        <v>399</v>
      </c>
      <c r="D180" s="55"/>
      <c r="E180" s="29">
        <v>1760242</v>
      </c>
      <c r="F180" s="29">
        <v>1526930</v>
      </c>
      <c r="G180" s="29">
        <v>1564615</v>
      </c>
      <c r="H180" s="29">
        <v>1511275</v>
      </c>
      <c r="I180" s="29">
        <v>1466561</v>
      </c>
      <c r="J180" s="80" t="s">
        <v>400</v>
      </c>
      <c r="K180" s="89">
        <f t="shared" si="10"/>
        <v>-2.958693818133695</v>
      </c>
    </row>
    <row r="181" spans="1:11" ht="11.25" customHeight="1">
      <c r="A181" s="83" t="s">
        <v>401</v>
      </c>
      <c r="D181" s="55"/>
      <c r="E181" s="29">
        <v>21947894</v>
      </c>
      <c r="F181" s="29">
        <v>20605253</v>
      </c>
      <c r="G181" s="29">
        <v>20428294</v>
      </c>
      <c r="H181" s="29">
        <v>20160768</v>
      </c>
      <c r="I181" s="29">
        <v>20175392</v>
      </c>
      <c r="J181" s="80" t="s">
        <v>374</v>
      </c>
      <c r="K181" s="89">
        <f t="shared" si="10"/>
        <v>0.07253691922847384</v>
      </c>
    </row>
    <row r="182" spans="1:11" ht="11.25" customHeight="1">
      <c r="A182" s="41"/>
      <c r="B182" s="28"/>
      <c r="C182" s="28"/>
      <c r="D182" s="63"/>
      <c r="E182" s="41"/>
      <c r="F182" s="41"/>
      <c r="G182" s="41"/>
      <c r="H182" s="41"/>
      <c r="I182" s="262"/>
      <c r="J182" s="41"/>
      <c r="K182" s="41"/>
    </row>
    <row r="183" spans="1:11" ht="11.25" customHeight="1">
      <c r="A183" s="29" t="s">
        <v>402</v>
      </c>
      <c r="B183" s="11"/>
      <c r="C183" s="11"/>
      <c r="D183" s="11"/>
      <c r="K183" s="25" t="s">
        <v>567</v>
      </c>
    </row>
    <row r="184" spans="2:11" ht="11.25" customHeight="1">
      <c r="B184" s="11"/>
      <c r="C184" s="11"/>
      <c r="D184" s="11"/>
      <c r="K184" s="25"/>
    </row>
    <row r="185" spans="1:11" ht="14.25">
      <c r="A185" s="174" t="s">
        <v>568</v>
      </c>
      <c r="C185" s="11"/>
      <c r="D185" s="11"/>
      <c r="K185" s="245"/>
    </row>
    <row r="186" spans="1:11" ht="24" customHeight="1">
      <c r="A186" s="380" t="s">
        <v>39</v>
      </c>
      <c r="B186" s="380"/>
      <c r="C186" s="380"/>
      <c r="D186" s="301"/>
      <c r="E186" s="242" t="s">
        <v>252</v>
      </c>
      <c r="F186" s="190" t="s">
        <v>556</v>
      </c>
      <c r="G186" s="190" t="s">
        <v>502</v>
      </c>
      <c r="H186" s="190" t="s">
        <v>503</v>
      </c>
      <c r="I186" s="242" t="s">
        <v>557</v>
      </c>
      <c r="J186" s="242" t="s">
        <v>403</v>
      </c>
      <c r="K186" s="253" t="s">
        <v>404</v>
      </c>
    </row>
    <row r="187" spans="2:11" ht="13.5">
      <c r="B187" s="11"/>
      <c r="C187" s="11"/>
      <c r="D187" s="55"/>
      <c r="E187" s="25" t="s">
        <v>18</v>
      </c>
      <c r="F187" s="25" t="s">
        <v>18</v>
      </c>
      <c r="G187" s="25" t="s">
        <v>18</v>
      </c>
      <c r="H187" s="25" t="s">
        <v>18</v>
      </c>
      <c r="I187" s="25" t="s">
        <v>18</v>
      </c>
      <c r="J187" s="25" t="s">
        <v>251</v>
      </c>
      <c r="K187" s="25" t="s">
        <v>251</v>
      </c>
    </row>
    <row r="188" spans="1:11" ht="11.25" customHeight="1">
      <c r="A188" s="245" t="s">
        <v>307</v>
      </c>
      <c r="B188" s="11"/>
      <c r="D188" s="55"/>
      <c r="E188" s="29">
        <v>10668600</v>
      </c>
      <c r="F188" s="29">
        <v>10782363</v>
      </c>
      <c r="G188" s="29">
        <v>10810980</v>
      </c>
      <c r="H188" s="29">
        <v>10861159</v>
      </c>
      <c r="I188" s="29">
        <v>10966647</v>
      </c>
      <c r="J188" s="91">
        <f>+I188/$I$196*100</f>
        <v>54.91775892275802</v>
      </c>
      <c r="K188" s="91">
        <f>(I188-H188)/ABS(H188)*100</f>
        <v>0.9712407303861402</v>
      </c>
    </row>
    <row r="189" spans="1:11" ht="11.25" customHeight="1">
      <c r="A189" s="11" t="s">
        <v>308</v>
      </c>
      <c r="B189" s="11"/>
      <c r="D189" s="55"/>
      <c r="E189" s="90">
        <v>10462456</v>
      </c>
      <c r="F189" s="90">
        <v>10564772</v>
      </c>
      <c r="G189" s="90">
        <v>10579004</v>
      </c>
      <c r="H189" s="90">
        <v>10605954</v>
      </c>
      <c r="I189" s="29">
        <v>10702090</v>
      </c>
      <c r="J189" s="91">
        <f aca="true" t="shared" si="11" ref="J189:J196">+I189/$I$196*100</f>
        <v>53.592934886083164</v>
      </c>
      <c r="K189" s="91">
        <f>(I189-H189)/ABS(H189)*100</f>
        <v>0.9064342538162998</v>
      </c>
    </row>
    <row r="190" spans="1:11" ht="11.25" customHeight="1">
      <c r="A190" s="276" t="s">
        <v>312</v>
      </c>
      <c r="B190" s="11"/>
      <c r="D190" s="55"/>
      <c r="E190" s="90">
        <v>206144</v>
      </c>
      <c r="F190" s="90">
        <v>217591</v>
      </c>
      <c r="G190" s="90">
        <v>231976</v>
      </c>
      <c r="H190" s="90">
        <v>255205</v>
      </c>
      <c r="I190" s="29">
        <v>264557</v>
      </c>
      <c r="J190" s="91">
        <f t="shared" si="11"/>
        <v>1.3248240366748463</v>
      </c>
      <c r="K190" s="91">
        <f aca="true" t="shared" si="12" ref="K190:K198">(I190-H190)/ABS(H190)*100</f>
        <v>3.6645050057796675</v>
      </c>
    </row>
    <row r="191" spans="1:11" ht="11.25" customHeight="1">
      <c r="A191" s="245" t="s">
        <v>396</v>
      </c>
      <c r="B191" s="11"/>
      <c r="D191" s="55"/>
      <c r="E191" s="90">
        <v>3280872</v>
      </c>
      <c r="F191" s="90">
        <v>3399371</v>
      </c>
      <c r="G191" s="90">
        <v>3472686</v>
      </c>
      <c r="H191" s="90">
        <v>3541834</v>
      </c>
      <c r="I191" s="29">
        <v>3649525</v>
      </c>
      <c r="J191" s="91">
        <f t="shared" si="11"/>
        <v>18.275753211768233</v>
      </c>
      <c r="K191" s="91">
        <f t="shared" si="12"/>
        <v>3.0405434020905555</v>
      </c>
    </row>
    <row r="192" spans="1:11" ht="11.25" customHeight="1">
      <c r="A192" s="245" t="s">
        <v>309</v>
      </c>
      <c r="B192" s="11"/>
      <c r="D192" s="55"/>
      <c r="E192" s="29">
        <v>5021663</v>
      </c>
      <c r="F192" s="29">
        <v>4768917</v>
      </c>
      <c r="G192" s="29">
        <v>4326049</v>
      </c>
      <c r="H192" s="29">
        <v>4445079</v>
      </c>
      <c r="I192" s="29">
        <v>4533271</v>
      </c>
      <c r="J192" s="91">
        <f>+I192/$I$196*100</f>
        <v>22.701294562461083</v>
      </c>
      <c r="K192" s="91">
        <f t="shared" si="12"/>
        <v>1.9840367291559948</v>
      </c>
    </row>
    <row r="193" spans="1:11" ht="11.25" customHeight="1">
      <c r="A193" s="11" t="s">
        <v>310</v>
      </c>
      <c r="B193" s="11"/>
      <c r="D193" s="55"/>
      <c r="E193" s="90">
        <v>5161842</v>
      </c>
      <c r="F193" s="90">
        <v>4800038</v>
      </c>
      <c r="G193" s="90">
        <v>4551323</v>
      </c>
      <c r="H193" s="90">
        <v>4532071</v>
      </c>
      <c r="I193" s="29">
        <v>4527553</v>
      </c>
      <c r="J193" s="91">
        <f>+I193/$I$196*100</f>
        <v>22.672660491762873</v>
      </c>
      <c r="K193" s="91">
        <f t="shared" si="12"/>
        <v>-0.09968952384020462</v>
      </c>
    </row>
    <row r="194" spans="1:11" ht="11.25" customHeight="1">
      <c r="A194" s="11" t="s">
        <v>311</v>
      </c>
      <c r="B194" s="11"/>
      <c r="D194" s="55"/>
      <c r="E194" s="90">
        <v>-140179</v>
      </c>
      <c r="F194" s="90">
        <v>-31121</v>
      </c>
      <c r="G194" s="90">
        <v>-225274</v>
      </c>
      <c r="H194" s="90">
        <v>-86992</v>
      </c>
      <c r="I194" s="29">
        <v>5718</v>
      </c>
      <c r="J194" s="91">
        <f t="shared" si="11"/>
        <v>0.028634070698211618</v>
      </c>
      <c r="K194" s="91">
        <f t="shared" si="12"/>
        <v>106.5730182085709</v>
      </c>
    </row>
    <row r="195" spans="1:11" ht="11.25" customHeight="1">
      <c r="A195" s="245" t="s">
        <v>397</v>
      </c>
      <c r="B195" s="11"/>
      <c r="D195" s="55"/>
      <c r="E195" s="29">
        <v>1264832</v>
      </c>
      <c r="F195" s="29">
        <v>484678</v>
      </c>
      <c r="G195" s="29">
        <v>978613</v>
      </c>
      <c r="H195" s="29">
        <v>832023</v>
      </c>
      <c r="I195" s="29">
        <v>819775</v>
      </c>
      <c r="J195" s="91">
        <f>+I195/$I$196*100</f>
        <v>4.105193303012667</v>
      </c>
      <c r="K195" s="91">
        <f t="shared" si="12"/>
        <v>-1.472074690242938</v>
      </c>
    </row>
    <row r="196" spans="1:11" ht="11.25" customHeight="1">
      <c r="A196" s="259" t="s">
        <v>398</v>
      </c>
      <c r="B196" s="275"/>
      <c r="C196" s="94"/>
      <c r="D196" s="258"/>
      <c r="E196" s="94">
        <v>20235967</v>
      </c>
      <c r="F196" s="94">
        <v>19435329</v>
      </c>
      <c r="G196" s="94">
        <v>19588328</v>
      </c>
      <c r="H196" s="94">
        <v>19680095</v>
      </c>
      <c r="I196" s="94">
        <v>19969218</v>
      </c>
      <c r="J196" s="287">
        <f t="shared" si="11"/>
        <v>100</v>
      </c>
      <c r="K196" s="287">
        <f t="shared" si="12"/>
        <v>1.469113843200452</v>
      </c>
    </row>
    <row r="197" spans="1:11" ht="11.25" customHeight="1">
      <c r="A197" s="83" t="s">
        <v>399</v>
      </c>
      <c r="D197" s="55"/>
      <c r="E197" s="29">
        <v>1763770</v>
      </c>
      <c r="F197" s="29">
        <v>1554919</v>
      </c>
      <c r="G197" s="29">
        <v>1624730</v>
      </c>
      <c r="H197" s="29">
        <v>1594172</v>
      </c>
      <c r="I197" s="29">
        <v>1565166</v>
      </c>
      <c r="J197" s="70" t="s">
        <v>400</v>
      </c>
      <c r="K197" s="91">
        <f t="shared" si="12"/>
        <v>-1.8195025379946457</v>
      </c>
    </row>
    <row r="198" spans="1:11" ht="11.25" customHeight="1">
      <c r="A198" s="83" t="s">
        <v>401</v>
      </c>
      <c r="D198" s="55"/>
      <c r="E198" s="29">
        <v>21999737</v>
      </c>
      <c r="F198" s="29">
        <v>20990248</v>
      </c>
      <c r="G198" s="29">
        <v>21213058</v>
      </c>
      <c r="H198" s="29">
        <v>21274267</v>
      </c>
      <c r="I198" s="29">
        <v>21534384</v>
      </c>
      <c r="J198" s="70" t="s">
        <v>374</v>
      </c>
      <c r="K198" s="91">
        <f t="shared" si="12"/>
        <v>1.2226837239562707</v>
      </c>
    </row>
    <row r="199" spans="1:11" ht="11.25" customHeight="1">
      <c r="A199" s="41"/>
      <c r="B199" s="28"/>
      <c r="C199" s="28"/>
      <c r="D199" s="63"/>
      <c r="E199" s="41"/>
      <c r="F199" s="41"/>
      <c r="G199" s="41"/>
      <c r="H199" s="41"/>
      <c r="I199" s="262"/>
      <c r="J199" s="41"/>
      <c r="K199" s="41"/>
    </row>
    <row r="200" spans="1:11" ht="11.25" customHeight="1">
      <c r="A200" s="29" t="s">
        <v>402</v>
      </c>
      <c r="B200" s="11"/>
      <c r="C200" s="11"/>
      <c r="D200" s="11"/>
      <c r="K200" s="25" t="s">
        <v>569</v>
      </c>
    </row>
  </sheetData>
  <mergeCells count="15">
    <mergeCell ref="A2:C2"/>
    <mergeCell ref="A20:D20"/>
    <mergeCell ref="A48:D49"/>
    <mergeCell ref="E48:F48"/>
    <mergeCell ref="G48:H48"/>
    <mergeCell ref="I48:J48"/>
    <mergeCell ref="A68:C69"/>
    <mergeCell ref="D68:E68"/>
    <mergeCell ref="F68:H68"/>
    <mergeCell ref="I68:J68"/>
    <mergeCell ref="A186:D186"/>
    <mergeCell ref="A80:D80"/>
    <mergeCell ref="A100:D100"/>
    <mergeCell ref="A134:D134"/>
    <mergeCell ref="A169:D16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2" manualBreakCount="2">
    <brk id="65" max="255" man="1"/>
    <brk id="132" max="255" man="1"/>
  </rowBreaks>
  <ignoredErrors>
    <ignoredError sqref="H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2007-03-12T08:35:41Z</cp:lastPrinted>
  <dcterms:created xsi:type="dcterms:W3CDTF">2002-12-12T00:48:01Z</dcterms:created>
  <dcterms:modified xsi:type="dcterms:W3CDTF">2007-03-12T09:11:23Z</dcterms:modified>
  <cp:category/>
  <cp:version/>
  <cp:contentType/>
  <cp:contentStatus/>
</cp:coreProperties>
</file>