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30" windowHeight="9120" tabRatio="827" activeTab="0"/>
  </bookViews>
  <sheets>
    <sheet name="もくじ" sheetId="1" r:id="rId1"/>
    <sheet name="12.1" sheetId="2" r:id="rId2"/>
    <sheet name="12.2-12.3" sheetId="3" r:id="rId3"/>
    <sheet name="12.4" sheetId="4" r:id="rId4"/>
    <sheet name="12.5" sheetId="5" r:id="rId5"/>
    <sheet name="12.6-12.8" sheetId="6" r:id="rId6"/>
    <sheet name="12.9-12.10.2" sheetId="7" r:id="rId7"/>
    <sheet name="12.10.3-12.10.5" sheetId="8" r:id="rId8"/>
    <sheet name="12.10.6-12.10.7" sheetId="9" r:id="rId9"/>
    <sheet name="12.10.8-12.10.9" sheetId="10" r:id="rId10"/>
    <sheet name="12.10.10-12.10.11" sheetId="11" r:id="rId11"/>
    <sheet name="12.10.12-12.10.13" sheetId="12" r:id="rId12"/>
    <sheet name="12.11.1-12.11.3" sheetId="13" r:id="rId13"/>
    <sheet name="12.12.1-12.12.3" sheetId="14" r:id="rId14"/>
    <sheet name="12.12.4-12.12.6" sheetId="15" r:id="rId15"/>
    <sheet name="12.12.7-12.12.9" sheetId="16" r:id="rId16"/>
    <sheet name="12.13-12.15" sheetId="17" r:id="rId17"/>
    <sheet name="12.16" sheetId="18" r:id="rId18"/>
    <sheet name="12.17.1" sheetId="19" r:id="rId19"/>
    <sheet name="12.17.2" sheetId="20" r:id="rId20"/>
    <sheet name="12.18.1" sheetId="21" r:id="rId21"/>
    <sheet name="12.18.2" sheetId="22" r:id="rId22"/>
    <sheet name="12.19" sheetId="23" r:id="rId23"/>
    <sheet name="12.20" sheetId="24" r:id="rId24"/>
  </sheets>
  <definedNames>
    <definedName name="_xlnm.Print_Area" localSheetId="22">'12.19'!$A:$IV</definedName>
    <definedName name="_xlnm.Print_Area" localSheetId="4">'12.5'!$A$1:$V$96</definedName>
    <definedName name="_xlnm.Print_Titles" localSheetId="10">'12.10.10-12.10.11'!$A:$A</definedName>
    <definedName name="_xlnm.Print_Titles" localSheetId="11">'12.10.12-12.10.13'!$A:$A</definedName>
    <definedName name="_xlnm.Print_Titles" localSheetId="22">'12.19'!$A:$A</definedName>
    <definedName name="_xlnm.Print_Titles" localSheetId="23">'12.20'!$A:$A</definedName>
    <definedName name="_xlnm.Print_Titles" localSheetId="4">'12.5'!$B:$C</definedName>
    <definedName name="_xlnm.Print_Titles" localSheetId="5">'12.6-12.8'!$A:$A</definedName>
  </definedNames>
  <calcPr fullCalcOnLoad="1"/>
</workbook>
</file>

<file path=xl/sharedStrings.xml><?xml version="1.0" encoding="utf-8"?>
<sst xmlns="http://schemas.openxmlformats.org/spreadsheetml/2006/main" count="2454" uniqueCount="1017">
  <si>
    <t>区分</t>
  </si>
  <si>
    <t>総計</t>
  </si>
  <si>
    <t>国道</t>
  </si>
  <si>
    <t>一般県道</t>
  </si>
  <si>
    <t>市町道</t>
  </si>
  <si>
    <t>計</t>
  </si>
  <si>
    <t>県道</t>
  </si>
  <si>
    <t>市道</t>
  </si>
  <si>
    <t>総延長</t>
  </si>
  <si>
    <t>重用延長</t>
  </si>
  <si>
    <t>未供用延長</t>
  </si>
  <si>
    <t>渡船場(箇所)</t>
  </si>
  <si>
    <t>渡船場(延長)</t>
  </si>
  <si>
    <t>実延長</t>
  </si>
  <si>
    <t>（規格改良・未改良別）</t>
  </si>
  <si>
    <t>　改良済延長</t>
  </si>
  <si>
    <t>　　19.5 m以上</t>
  </si>
  <si>
    <t>　　13.0 m～19.5 m</t>
  </si>
  <si>
    <t>　　5.5 m～13.0 m</t>
  </si>
  <si>
    <t>　　5.5 m未満</t>
  </si>
  <si>
    <t>　未改良延長</t>
  </si>
  <si>
    <t>　　5.5 m以上</t>
  </si>
  <si>
    <t>　　3.5 m～5.5 m</t>
  </si>
  <si>
    <t>　　3.5 m未満</t>
  </si>
  <si>
    <t>　(内)自動車交通不能</t>
  </si>
  <si>
    <t>（路面別）</t>
  </si>
  <si>
    <t>　　セメント系</t>
  </si>
  <si>
    <t>　　高級アスファルト系</t>
  </si>
  <si>
    <t>　　簡易アスファルト系</t>
  </si>
  <si>
    <t>（種類別）</t>
  </si>
  <si>
    <t>　道路延長</t>
  </si>
  <si>
    <t>　橋りょう(橋数)</t>
  </si>
  <si>
    <t>　橋りょう(延長)</t>
  </si>
  <si>
    <t>　トンネル(箇所)</t>
  </si>
  <si>
    <t>　トンネル(延長)</t>
  </si>
  <si>
    <t>(別掲)</t>
  </si>
  <si>
    <t>　歩道設置道路実延長</t>
  </si>
  <si>
    <t>　中央帯設置道路実延長</t>
  </si>
  <si>
    <t>　立体横断施設</t>
  </si>
  <si>
    <t>　鉄道との交差箇所</t>
  </si>
  <si>
    <t>　　(内)立体交差</t>
  </si>
  <si>
    <t>(注)有料道路は除く。</t>
  </si>
  <si>
    <t>普通</t>
  </si>
  <si>
    <t>定期</t>
  </si>
  <si>
    <t>東海道本線</t>
  </si>
  <si>
    <t>　尼崎</t>
  </si>
  <si>
    <t>　立花</t>
  </si>
  <si>
    <t>　甲子園口</t>
  </si>
  <si>
    <t>　芦屋</t>
  </si>
  <si>
    <t>　甲南山手</t>
  </si>
  <si>
    <t>　摂津本山</t>
  </si>
  <si>
    <t>　住吉</t>
  </si>
  <si>
    <t>　六甲道</t>
  </si>
  <si>
    <t>　灘</t>
  </si>
  <si>
    <t>　元町</t>
  </si>
  <si>
    <t>新幹線新神戸</t>
  </si>
  <si>
    <t>山陽本線</t>
  </si>
  <si>
    <t>　兵庫</t>
  </si>
  <si>
    <t>　新長田</t>
  </si>
  <si>
    <t>　鷹取</t>
  </si>
  <si>
    <t>　須磨</t>
  </si>
  <si>
    <t>　垂水</t>
  </si>
  <si>
    <t>　舞子</t>
  </si>
  <si>
    <t>　朝霧</t>
  </si>
  <si>
    <t>　明石</t>
  </si>
  <si>
    <t>　西明石</t>
  </si>
  <si>
    <t>　大久保</t>
  </si>
  <si>
    <t>　魚住</t>
  </si>
  <si>
    <t>　土山</t>
  </si>
  <si>
    <t>　東加古川</t>
  </si>
  <si>
    <t>　加古川</t>
  </si>
  <si>
    <t>　宝殿</t>
  </si>
  <si>
    <t>　曽根</t>
  </si>
  <si>
    <t>　御着</t>
  </si>
  <si>
    <t>　姫路</t>
  </si>
  <si>
    <t>　英賀保</t>
  </si>
  <si>
    <t>　網干</t>
  </si>
  <si>
    <t>　竜野</t>
  </si>
  <si>
    <t>　相生</t>
  </si>
  <si>
    <t>　有年</t>
  </si>
  <si>
    <t>　上郡</t>
  </si>
  <si>
    <t>　和田岬</t>
  </si>
  <si>
    <t>山陰本線</t>
  </si>
  <si>
    <t>　梁瀬</t>
  </si>
  <si>
    <t>　和田山</t>
  </si>
  <si>
    <t>　養父</t>
  </si>
  <si>
    <t>　八鹿</t>
  </si>
  <si>
    <t>　江原</t>
  </si>
  <si>
    <t>　国府</t>
  </si>
  <si>
    <t>　豊岡</t>
  </si>
  <si>
    <t>　玄武洞</t>
  </si>
  <si>
    <t>　竹野</t>
  </si>
  <si>
    <t>　佐津</t>
  </si>
  <si>
    <t>　柴山</t>
  </si>
  <si>
    <t>　香住</t>
  </si>
  <si>
    <t>　鎧</t>
  </si>
  <si>
    <t>　餘部</t>
  </si>
  <si>
    <t>　久谷</t>
  </si>
  <si>
    <t>　浜坂</t>
  </si>
  <si>
    <t>　諸寄</t>
  </si>
  <si>
    <t>　居組</t>
  </si>
  <si>
    <t>福知山線</t>
  </si>
  <si>
    <t>　塚口</t>
  </si>
  <si>
    <t>　猪名寺</t>
  </si>
  <si>
    <t>　伊丹</t>
  </si>
  <si>
    <t>　北伊丹</t>
  </si>
  <si>
    <t>　川西池田</t>
  </si>
  <si>
    <t>　中山寺</t>
  </si>
  <si>
    <t>　宝塚</t>
  </si>
  <si>
    <t>　生瀬</t>
  </si>
  <si>
    <t>　西宮名塩</t>
  </si>
  <si>
    <t>　武田尾</t>
  </si>
  <si>
    <t>　道場</t>
  </si>
  <si>
    <t>　三田</t>
  </si>
  <si>
    <t>　新三田</t>
  </si>
  <si>
    <t>　広野</t>
  </si>
  <si>
    <t>　相野</t>
  </si>
  <si>
    <t>　藍本</t>
  </si>
  <si>
    <t>　草野</t>
  </si>
  <si>
    <t>　古市</t>
  </si>
  <si>
    <t>　南矢代</t>
  </si>
  <si>
    <t>　篠山口</t>
  </si>
  <si>
    <t>　丹波大山</t>
  </si>
  <si>
    <t>　下滝</t>
  </si>
  <si>
    <t>　谷川</t>
  </si>
  <si>
    <t>　柏原</t>
  </si>
  <si>
    <t>　石生</t>
  </si>
  <si>
    <t>　黒井</t>
  </si>
  <si>
    <t>　市島</t>
  </si>
  <si>
    <t>　丹波竹田</t>
  </si>
  <si>
    <t>播但線</t>
  </si>
  <si>
    <t>　京口</t>
  </si>
  <si>
    <t>　野里</t>
  </si>
  <si>
    <t>　砥堀</t>
  </si>
  <si>
    <t>　仁豊野</t>
  </si>
  <si>
    <t>　香呂</t>
  </si>
  <si>
    <t>　溝口</t>
  </si>
  <si>
    <t>　福崎</t>
  </si>
  <si>
    <t>　甘地</t>
  </si>
  <si>
    <t>　鶴居</t>
  </si>
  <si>
    <t>　新野</t>
  </si>
  <si>
    <t>　寺前</t>
  </si>
  <si>
    <t>　長谷</t>
  </si>
  <si>
    <t>　生野</t>
  </si>
  <si>
    <t>　新井</t>
  </si>
  <si>
    <t>　青倉</t>
  </si>
  <si>
    <t>　竹田</t>
  </si>
  <si>
    <t>姫新線</t>
  </si>
  <si>
    <t>　播磨高岡</t>
  </si>
  <si>
    <t>　余部</t>
  </si>
  <si>
    <t>　太市</t>
  </si>
  <si>
    <t>　本竜野</t>
  </si>
  <si>
    <t>　東觜崎</t>
  </si>
  <si>
    <t>　播磨新宮</t>
  </si>
  <si>
    <t>　千本</t>
  </si>
  <si>
    <t>　西栗栖</t>
  </si>
  <si>
    <t>　三日月</t>
  </si>
  <si>
    <t>　播磨徳久</t>
  </si>
  <si>
    <t>　佐用</t>
  </si>
  <si>
    <t>　上月</t>
  </si>
  <si>
    <t>加古川線</t>
  </si>
  <si>
    <t>　日岡</t>
  </si>
  <si>
    <t>　神野</t>
  </si>
  <si>
    <t>　厄神</t>
  </si>
  <si>
    <t>　市場</t>
  </si>
  <si>
    <t>　小野町</t>
  </si>
  <si>
    <t>　粟生</t>
  </si>
  <si>
    <t>　河合西</t>
  </si>
  <si>
    <t>　青野ヶ原</t>
  </si>
  <si>
    <t>　社町</t>
  </si>
  <si>
    <t>　滝野</t>
  </si>
  <si>
    <t>　滝</t>
  </si>
  <si>
    <t>　西脇市</t>
  </si>
  <si>
    <t>　新西脇</t>
  </si>
  <si>
    <t>　比延</t>
  </si>
  <si>
    <t>　日本へそ公園</t>
  </si>
  <si>
    <t>　黒田庄</t>
  </si>
  <si>
    <t>　本黒田</t>
  </si>
  <si>
    <t>　船町口</t>
  </si>
  <si>
    <t>　久下村</t>
  </si>
  <si>
    <t>赤穂線</t>
  </si>
  <si>
    <t>　西相生</t>
  </si>
  <si>
    <t>　坂越</t>
  </si>
  <si>
    <t>　播州赤穂</t>
  </si>
  <si>
    <t>　天和</t>
  </si>
  <si>
    <t>　備前福河</t>
  </si>
  <si>
    <t>(注) 1　新幹線と在来線が併合しているものは在来線の駅に含む。(西明石、姫路、相生)</t>
  </si>
  <si>
    <t>12.4  地方鉄軌道運輸状況</t>
  </si>
  <si>
    <t>運輸雑収入</t>
  </si>
  <si>
    <t>阪急電鉄</t>
  </si>
  <si>
    <t>阪神電鉄</t>
  </si>
  <si>
    <t>山陽電鉄</t>
  </si>
  <si>
    <t>神戸電鉄</t>
  </si>
  <si>
    <t>能勢電鉄</t>
  </si>
  <si>
    <t>六甲摩耶鉄道</t>
  </si>
  <si>
    <t>神戸高速鉄道</t>
  </si>
  <si>
    <t>神戸新交通</t>
  </si>
  <si>
    <t>神戸市交通局(地下鉄)</t>
  </si>
  <si>
    <t>三木鉄道</t>
  </si>
  <si>
    <t>北条鉄道</t>
  </si>
  <si>
    <t>北神急行電鉄</t>
  </si>
  <si>
    <t>近畿運輸局　調</t>
  </si>
  <si>
    <t>12.7  トラック輸送トン数推移</t>
  </si>
  <si>
    <t>トン数</t>
  </si>
  <si>
    <t>指数</t>
  </si>
  <si>
    <t>営　　業　　用</t>
  </si>
  <si>
    <t>自　　家　　用</t>
  </si>
  <si>
    <t>総数</t>
  </si>
  <si>
    <t>バス</t>
  </si>
  <si>
    <t>乗用自動車</t>
  </si>
  <si>
    <t>普通トラック</t>
  </si>
  <si>
    <t>その他の自動車</t>
  </si>
  <si>
    <t xml:space="preserve">        5月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</si>
  <si>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</si>
  <si>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</si>
  <si>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</si>
  <si>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</si>
  <si>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</si>
  <si>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</si>
  <si>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</si>
  <si>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</si>
  <si>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</si>
  <si>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西宮</t>
  </si>
  <si>
    <t>尼崎</t>
  </si>
  <si>
    <t>宝塚</t>
  </si>
  <si>
    <t>西宮北</t>
  </si>
  <si>
    <t>神戸三田</t>
  </si>
  <si>
    <t>吉川</t>
  </si>
  <si>
    <t>ひょうご東条</t>
  </si>
  <si>
    <t>滝野社</t>
  </si>
  <si>
    <t>加西</t>
  </si>
  <si>
    <t>福崎</t>
  </si>
  <si>
    <t>山崎</t>
  </si>
  <si>
    <t>佐用</t>
  </si>
  <si>
    <t>須磨</t>
  </si>
  <si>
    <t>名谷</t>
  </si>
  <si>
    <t>高丸</t>
  </si>
  <si>
    <t>大久保</t>
  </si>
  <si>
    <t>明石西</t>
  </si>
  <si>
    <t>三田西</t>
  </si>
  <si>
    <t>丹南篠山口</t>
  </si>
  <si>
    <t>春日</t>
  </si>
  <si>
    <t>神戸北</t>
  </si>
  <si>
    <t>三木東</t>
  </si>
  <si>
    <t>三木小野</t>
  </si>
  <si>
    <t>加古川北</t>
  </si>
  <si>
    <t>山陽姫路東</t>
  </si>
  <si>
    <t>山陽姫路西</t>
  </si>
  <si>
    <t>赤穂</t>
  </si>
  <si>
    <t>神戸西宮線合計</t>
  </si>
  <si>
    <t>普通区間(計)</t>
  </si>
  <si>
    <t>特定区間(計)</t>
  </si>
  <si>
    <t>須磨合併</t>
  </si>
  <si>
    <t>月見山</t>
  </si>
  <si>
    <t>若宮</t>
  </si>
  <si>
    <t>湊川東行</t>
  </si>
  <si>
    <t>湊川西行</t>
  </si>
  <si>
    <t>柳原東行</t>
  </si>
  <si>
    <t>柳原西行</t>
  </si>
  <si>
    <t>京橋東行</t>
  </si>
  <si>
    <t>京橋西行</t>
  </si>
  <si>
    <t>生田川</t>
  </si>
  <si>
    <t>摩耶東行</t>
  </si>
  <si>
    <t>摩耶西行</t>
  </si>
  <si>
    <t>魚崎</t>
  </si>
  <si>
    <t>深江</t>
  </si>
  <si>
    <t>芦屋</t>
  </si>
  <si>
    <t>芦屋入口</t>
  </si>
  <si>
    <t>芦屋出口</t>
  </si>
  <si>
    <t>大阪西宮線合計</t>
  </si>
  <si>
    <t>尼崎西入口</t>
  </si>
  <si>
    <t>尼崎西出口</t>
  </si>
  <si>
    <t>北神戸線合計</t>
  </si>
  <si>
    <t>前開東出口</t>
  </si>
  <si>
    <t>前開西入口</t>
  </si>
  <si>
    <t>前開</t>
  </si>
  <si>
    <t>布施畑西入口</t>
  </si>
  <si>
    <t>布施畑東入口</t>
  </si>
  <si>
    <t>布施畑合併</t>
  </si>
  <si>
    <t>藍那</t>
  </si>
  <si>
    <t>箕谷入口</t>
  </si>
  <si>
    <t>しあわせの村</t>
  </si>
  <si>
    <t>箕谷合併</t>
  </si>
  <si>
    <t>有馬口</t>
  </si>
  <si>
    <t>からと西</t>
  </si>
  <si>
    <t>五社</t>
  </si>
  <si>
    <t>柳谷合併</t>
  </si>
  <si>
    <t>神戸湾岸線合計</t>
  </si>
  <si>
    <t>南芦屋浜</t>
  </si>
  <si>
    <t>南芦屋浜入口</t>
  </si>
  <si>
    <t>深江浜東</t>
  </si>
  <si>
    <t>深江浜西</t>
  </si>
  <si>
    <t>六甲ｱｲﾗﾝﾄﾞ北</t>
  </si>
  <si>
    <t>魚崎浜</t>
  </si>
  <si>
    <t>住吉浜</t>
  </si>
  <si>
    <t>尼崎東海岸出口</t>
  </si>
  <si>
    <t>尼崎東海岸入口</t>
  </si>
  <si>
    <t>尼崎末広出口</t>
  </si>
  <si>
    <t>尼崎末広入口</t>
  </si>
  <si>
    <t>西宮浜出口</t>
  </si>
  <si>
    <t>西宮浜入口</t>
  </si>
  <si>
    <t>学園南入口相互</t>
  </si>
  <si>
    <t>学園南出口相互</t>
  </si>
  <si>
    <t>垂水第二相互</t>
  </si>
  <si>
    <t>垂水第三相互</t>
  </si>
  <si>
    <t>須磨東行相互</t>
  </si>
  <si>
    <t>須磨西行相互</t>
  </si>
  <si>
    <t>神戸西本線</t>
  </si>
  <si>
    <t>神戸西</t>
  </si>
  <si>
    <t>布施畑</t>
  </si>
  <si>
    <t>垂水第一</t>
  </si>
  <si>
    <t>垂水第二</t>
  </si>
  <si>
    <t>垂水第三</t>
  </si>
  <si>
    <t>淡路第一</t>
  </si>
  <si>
    <t>東浦</t>
  </si>
  <si>
    <t>北淡</t>
  </si>
  <si>
    <t>津名一宮</t>
  </si>
  <si>
    <t>洲本</t>
  </si>
  <si>
    <t>西淡三原</t>
  </si>
  <si>
    <t>淡路島南</t>
  </si>
  <si>
    <t>普通車</t>
  </si>
  <si>
    <t>軽自動車等</t>
  </si>
  <si>
    <t>軽車両等</t>
  </si>
  <si>
    <t>(単位：台)兵庫県道路公社  調</t>
  </si>
  <si>
    <t>総　数</t>
  </si>
  <si>
    <t>中型車</t>
  </si>
  <si>
    <t>軽自動車</t>
  </si>
  <si>
    <t>大型</t>
  </si>
  <si>
    <t>(注)1 摩耶大橋を含む。</t>
  </si>
  <si>
    <t>大型 Ⅰ</t>
  </si>
  <si>
    <t>大型 Ⅱ</t>
  </si>
  <si>
    <t>(単位：台)神戸市道路公社  調</t>
  </si>
  <si>
    <t>隻数</t>
  </si>
  <si>
    <t>総トン数</t>
  </si>
  <si>
    <t>鋼船</t>
  </si>
  <si>
    <t>100トン以上</t>
  </si>
  <si>
    <t>100トン未満</t>
  </si>
  <si>
    <t>木船</t>
  </si>
  <si>
    <t>積トン数</t>
  </si>
  <si>
    <t>馬力数</t>
  </si>
  <si>
    <t>総　　計</t>
  </si>
  <si>
    <t>　一般</t>
  </si>
  <si>
    <t>　独航</t>
  </si>
  <si>
    <t>　神戸港</t>
  </si>
  <si>
    <t>　　一般</t>
  </si>
  <si>
    <t>　　独航</t>
  </si>
  <si>
    <t>　尼崎港</t>
  </si>
  <si>
    <t>　姫路港</t>
  </si>
  <si>
    <t>　東播磨港</t>
  </si>
  <si>
    <t>常用</t>
  </si>
  <si>
    <t>日雇</t>
  </si>
  <si>
    <t>延人員</t>
  </si>
  <si>
    <t>　　　日雇</t>
  </si>
  <si>
    <t>(注)1 「日雇延人員」は年度間延人員である。</t>
  </si>
  <si>
    <t>※　神　戸　港</t>
  </si>
  <si>
    <t>姫　路　港</t>
  </si>
  <si>
    <t>　東部工業港区</t>
  </si>
  <si>
    <t>　飾 磨 港 区</t>
  </si>
  <si>
    <t>　広 畑 港 区</t>
  </si>
  <si>
    <t>　網 干 港 区</t>
  </si>
  <si>
    <t>　西部工業港区</t>
  </si>
  <si>
    <t>尼崎西宮芦屋港</t>
  </si>
  <si>
    <t>　尼 崎 港 区</t>
  </si>
  <si>
    <t>　西 宮 港 区</t>
  </si>
  <si>
    <t>　芦 屋 港 区</t>
  </si>
  <si>
    <t>東 播 磨 港</t>
  </si>
  <si>
    <t>　二 見 港 区</t>
  </si>
  <si>
    <t>　別 府 港 区</t>
  </si>
  <si>
    <t>　別府西港区</t>
  </si>
  <si>
    <t>　高 砂 港 区</t>
  </si>
  <si>
    <t>　伊 保 港 区</t>
  </si>
  <si>
    <t>　曽 根 港 区</t>
  </si>
  <si>
    <t>明　石　港</t>
  </si>
  <si>
    <t>江井ヶ島港</t>
  </si>
  <si>
    <t>相　生　港</t>
  </si>
  <si>
    <t>坂　越　港</t>
  </si>
  <si>
    <t>赤　穂　港</t>
  </si>
  <si>
    <t>古　池　港</t>
  </si>
  <si>
    <t>家　島　港</t>
  </si>
  <si>
    <t>網　手　港</t>
  </si>
  <si>
    <t>岩　屋　港</t>
  </si>
  <si>
    <t>浦　　　港</t>
  </si>
  <si>
    <t>津　名　港</t>
  </si>
  <si>
    <t>　佐 野 港 区</t>
  </si>
  <si>
    <t>　志 筑 港 区</t>
  </si>
  <si>
    <t>　塩 田 港 区</t>
  </si>
  <si>
    <t>洲　本　港</t>
  </si>
  <si>
    <t>由　良　港</t>
  </si>
  <si>
    <t>阿　万　港</t>
  </si>
  <si>
    <t>福　良　港</t>
  </si>
  <si>
    <t>津　井　港</t>
  </si>
  <si>
    <t>湊　　　港</t>
  </si>
  <si>
    <t>都　志　港</t>
  </si>
  <si>
    <t>山　田　港</t>
  </si>
  <si>
    <t>江　井　港</t>
  </si>
  <si>
    <t>郡　家　港</t>
  </si>
  <si>
    <t>室　津　港</t>
  </si>
  <si>
    <t>※古茂江港</t>
  </si>
  <si>
    <t>津 居 山 港</t>
  </si>
  <si>
    <t>竹　野　港</t>
  </si>
  <si>
    <t>柴　山　港</t>
  </si>
  <si>
    <t>農水産品</t>
  </si>
  <si>
    <t>林産品</t>
  </si>
  <si>
    <t>鉱産品</t>
  </si>
  <si>
    <t>化学工業品</t>
  </si>
  <si>
    <t>軽工業品</t>
  </si>
  <si>
    <t>雑工業品</t>
  </si>
  <si>
    <t>特殊品</t>
  </si>
  <si>
    <t>フェリー貨物</t>
  </si>
  <si>
    <t>入庫高</t>
  </si>
  <si>
    <t>残高</t>
  </si>
  <si>
    <t xml:space="preserve">   2月</t>
  </si>
  <si>
    <t xml:space="preserve">   3月</t>
  </si>
  <si>
    <t xml:space="preserve">   4月</t>
  </si>
  <si>
    <t xml:space="preserve">   5月</t>
  </si>
  <si>
    <t xml:space="preserve">   6月</t>
  </si>
  <si>
    <t xml:space="preserve">   7月</t>
  </si>
  <si>
    <t xml:space="preserve">   8月</t>
  </si>
  <si>
    <t xml:space="preserve">   9月</t>
  </si>
  <si>
    <t>　10月</t>
  </si>
  <si>
    <t>　11月</t>
  </si>
  <si>
    <t>　12月</t>
  </si>
  <si>
    <t>県警察本部  調</t>
  </si>
  <si>
    <t>男</t>
  </si>
  <si>
    <t>女</t>
  </si>
  <si>
    <t>大型特殊</t>
  </si>
  <si>
    <t>夜間収受機対応</t>
  </si>
  <si>
    <t>…</t>
  </si>
  <si>
    <t>…</t>
  </si>
  <si>
    <t>舗装済延長</t>
  </si>
  <si>
    <t>舗装率</t>
  </si>
  <si>
    <t>(注)有料道路は除く</t>
  </si>
  <si>
    <t>阪神南地域</t>
  </si>
  <si>
    <t>阪神北地域</t>
  </si>
  <si>
    <t>東播磨地域</t>
  </si>
  <si>
    <t>北播磨地域</t>
  </si>
  <si>
    <t>中播磨地域</t>
  </si>
  <si>
    <t>西播磨地域</t>
  </si>
  <si>
    <t>相生市　</t>
  </si>
  <si>
    <t>但馬地域　</t>
  </si>
  <si>
    <t>丹波地域　</t>
  </si>
  <si>
    <t>淡路地域　</t>
  </si>
  <si>
    <t>豊岡市　</t>
  </si>
  <si>
    <t>加古川市</t>
  </si>
  <si>
    <t>稲美町　</t>
  </si>
  <si>
    <t>播磨町　</t>
  </si>
  <si>
    <t>市川町　</t>
  </si>
  <si>
    <t>福崎町　</t>
  </si>
  <si>
    <t>(単位：ｍ、％)</t>
  </si>
  <si>
    <t>原動機付</t>
  </si>
  <si>
    <t>軽自動車計</t>
  </si>
  <si>
    <t>小型特殊</t>
  </si>
  <si>
    <t>小型二輪</t>
  </si>
  <si>
    <t>特種用途</t>
  </si>
  <si>
    <t>自転車</t>
  </si>
  <si>
    <t>二輪</t>
  </si>
  <si>
    <t>三輪</t>
  </si>
  <si>
    <t>四輪乗用</t>
  </si>
  <si>
    <t>四輪貨物</t>
  </si>
  <si>
    <t>(1500以下)</t>
  </si>
  <si>
    <t>(250超)</t>
  </si>
  <si>
    <t>(1500超)</t>
  </si>
  <si>
    <t>(125以下)</t>
  </si>
  <si>
    <t>(250以下)</t>
  </si>
  <si>
    <t>(2000超)</t>
  </si>
  <si>
    <t>(550超)</t>
  </si>
  <si>
    <t>県道路保全課  調</t>
  </si>
  <si>
    <t xml:space="preserve">        </t>
  </si>
  <si>
    <t>（注）※印は市管理港湾</t>
  </si>
  <si>
    <t>　　　　　　　　　　主要地方道</t>
  </si>
  <si>
    <t>（単位：m、％）　県道路保全課　調</t>
  </si>
  <si>
    <t>(注）　有料道路は除く</t>
  </si>
  <si>
    <t>　　　　　　　　国道</t>
  </si>
  <si>
    <t>　　　　　　　　　　市町道</t>
  </si>
  <si>
    <t>　　　　　　　　　乗車人員(一日平均)</t>
  </si>
  <si>
    <t>計</t>
  </si>
  <si>
    <t>定期</t>
  </si>
  <si>
    <t>定期外</t>
  </si>
  <si>
    <t>線路使用料</t>
  </si>
  <si>
    <t>手小荷</t>
  </si>
  <si>
    <t>手小</t>
  </si>
  <si>
    <t>台</t>
  </si>
  <si>
    <t>千人</t>
  </si>
  <si>
    <t>千㎞</t>
  </si>
  <si>
    <t>千人</t>
  </si>
  <si>
    <t>輸送人員</t>
  </si>
  <si>
    <t>走行</t>
  </si>
  <si>
    <t>　　　　　　　　　　　　名神高速道路</t>
  </si>
  <si>
    <t>　　　　　　　　　　　　　　　　　中国自動車道</t>
  </si>
  <si>
    <t>　　　　　　　　　　　　　　　　　　　　　　　　　　　　　　　中国自動車道(つづき）</t>
  </si>
  <si>
    <t>　　　　　　　　　　　　　　　　　　　　　　　　　　　　　　　　中国自動車道(つづき）</t>
  </si>
  <si>
    <t>　　　　　　　　　　　　　　　　中国自動車道</t>
  </si>
  <si>
    <t>区分</t>
  </si>
  <si>
    <t>区分</t>
  </si>
  <si>
    <t>区分</t>
  </si>
  <si>
    <t>総数</t>
  </si>
  <si>
    <t>区分</t>
  </si>
  <si>
    <t>(単位：隻、総ﾄﾝ）県港湾課　調</t>
  </si>
  <si>
    <t>工業品</t>
  </si>
  <si>
    <t>金属機械</t>
  </si>
  <si>
    <t>(単位：フレート・トン）　県港湾課　調　　資料「兵庫県港湾統計年報」</t>
  </si>
  <si>
    <t>　　　　　合計</t>
  </si>
  <si>
    <t>計</t>
  </si>
  <si>
    <t>区分</t>
  </si>
  <si>
    <t>一種</t>
  </si>
  <si>
    <t>県計</t>
  </si>
  <si>
    <t>総計</t>
  </si>
  <si>
    <t>乗合車</t>
  </si>
  <si>
    <t>神戸市　</t>
  </si>
  <si>
    <t>区　　分</t>
  </si>
  <si>
    <t>　　　　　区　　　分</t>
  </si>
  <si>
    <t>千円</t>
  </si>
  <si>
    <t>千人</t>
  </si>
  <si>
    <t>千個</t>
  </si>
  <si>
    <t>　　　　　　　　区　　分</t>
  </si>
  <si>
    <t>数</t>
  </si>
  <si>
    <t>総</t>
  </si>
  <si>
    <t>汽</t>
  </si>
  <si>
    <t>船</t>
  </si>
  <si>
    <t>帆</t>
  </si>
  <si>
    <t>船</t>
  </si>
  <si>
    <t>分類不能</t>
  </si>
  <si>
    <t>区分</t>
  </si>
  <si>
    <t>(単位：台)神戸市みなと総局神戸港管理事務所  調</t>
  </si>
  <si>
    <t xml:space="preserve">     2 平成9年12月15日より阪神高速道路湾岸線との住吉浜渡り線供用開始。</t>
  </si>
  <si>
    <t xml:space="preserve">     3 平成10年2月1日よりハーバーハイウェイ24時間料金徴収に変更し、新港ランプ供用開始</t>
  </si>
  <si>
    <t xml:space="preserve">     4 平成12年2月1日より20時～翌8時，ポートアイランド摩耶間及び六甲アイランド摩耶間の料金徴収夜間収受機対応</t>
  </si>
  <si>
    <t>神戸運輸監理部兵庫陸運部　調</t>
  </si>
  <si>
    <t xml:space="preserve">        平成12年度</t>
  </si>
  <si>
    <t>区分</t>
  </si>
  <si>
    <t>(単位:台) 神戸運輸監理部  調</t>
  </si>
  <si>
    <t>神戸運輸監理部  調</t>
  </si>
  <si>
    <t>(単位：人)神戸運輸監理部  調</t>
  </si>
  <si>
    <t>　　　　　はしけ</t>
  </si>
  <si>
    <t>　　　　　引船</t>
  </si>
  <si>
    <t>　　　　　総数</t>
  </si>
  <si>
    <t>　　　 現場職員</t>
  </si>
  <si>
    <t>　　　　　船内</t>
  </si>
  <si>
    <t>　　　　 はしけ</t>
  </si>
  <si>
    <t>　　　　　沿岸</t>
  </si>
  <si>
    <t>　　　　いかだ</t>
  </si>
  <si>
    <t>(単位：㎞) 県道路保全課  調</t>
  </si>
  <si>
    <t>阪神南地域</t>
  </si>
  <si>
    <t>阪神北地域</t>
  </si>
  <si>
    <t>東播磨地域</t>
  </si>
  <si>
    <t>北播磨地域</t>
  </si>
  <si>
    <t>中播磨地域</t>
  </si>
  <si>
    <t>西播磨地域</t>
  </si>
  <si>
    <t>但馬地域　</t>
  </si>
  <si>
    <t>丹波地域　</t>
  </si>
  <si>
    <t>淡路地域　</t>
  </si>
  <si>
    <t>貨物車</t>
  </si>
  <si>
    <t>乗用</t>
  </si>
  <si>
    <t>区　　分</t>
  </si>
  <si>
    <t>　　　2　(　)内は排気量で、単位はＣＣ。</t>
  </si>
  <si>
    <t>　　　3　四輪貨物には雪上走行車を含む。</t>
  </si>
  <si>
    <t>　　　　　　　　　　総　数</t>
  </si>
  <si>
    <t>　　　　　　　　　　外　航</t>
  </si>
  <si>
    <t>　　　　　　　　　　内　航</t>
  </si>
  <si>
    <t>(注) 1　※印は市管理港湾</t>
  </si>
  <si>
    <t xml:space="preserve">      2　総トン数5トン以上の船舶について調査したものである。</t>
  </si>
  <si>
    <t>　　貯蔵槽倉庫</t>
  </si>
  <si>
    <t>　　　野積倉庫</t>
  </si>
  <si>
    <t>　　　危険品倉庫</t>
  </si>
  <si>
    <t>　　　1～3類倉庫</t>
  </si>
  <si>
    <t xml:space="preserve">               二 種</t>
  </si>
  <si>
    <t>特定区間（計）</t>
  </si>
  <si>
    <t>一般乗合</t>
  </si>
  <si>
    <t>一般貸切</t>
  </si>
  <si>
    <t>一般乗用</t>
  </si>
  <si>
    <t>許可台数</t>
  </si>
  <si>
    <t>淡路交流の翼港</t>
  </si>
  <si>
    <t>交流の翼港</t>
  </si>
  <si>
    <t>12.5  市区町別自動車台数</t>
  </si>
  <si>
    <t>12.6  旅客自動車運輸状況</t>
  </si>
  <si>
    <t>　　　（兵庫県道路公社関係）</t>
  </si>
  <si>
    <t>　　　（神戸市営・神戸市道路公社関係）</t>
  </si>
  <si>
    <t>12.1  道路現況</t>
  </si>
  <si>
    <t>12.2  市町別道路現況</t>
  </si>
  <si>
    <t>12.4  地方鉄軌道運輸状況</t>
  </si>
  <si>
    <t>12.5  市区町別自動車台数</t>
  </si>
  <si>
    <t>12.6  旅客自動車運輸状況</t>
  </si>
  <si>
    <t>12.7  トラック輸送トン数推移</t>
  </si>
  <si>
    <t>運　輸　数　量</t>
  </si>
  <si>
    <t>旅　客　運　送</t>
  </si>
  <si>
    <t>運　　輸　　収　　入</t>
  </si>
  <si>
    <t>旅　客　収　入</t>
  </si>
  <si>
    <t xml:space="preserve">        平成13年度</t>
  </si>
  <si>
    <t>(単位：千トン、平成元年度＝100) 国土交通省  調   資料：「陸運統計要覧」</t>
  </si>
  <si>
    <t>12.3  西日本旅客鉄道株式会社　駅別旅客運輸状況</t>
  </si>
  <si>
    <t>　　14年度</t>
  </si>
  <si>
    <t>　西ノ宮</t>
  </si>
  <si>
    <t>　三ノ宮</t>
  </si>
  <si>
    <t>延実働台数</t>
  </si>
  <si>
    <t xml:space="preserve">    14年度</t>
  </si>
  <si>
    <t xml:space="preserve">   14年12月末</t>
  </si>
  <si>
    <t xml:space="preserve"> </t>
  </si>
  <si>
    <t xml:space="preserve"> </t>
  </si>
  <si>
    <t xml:space="preserve">   14年</t>
  </si>
  <si>
    <t xml:space="preserve">    14年12月末</t>
  </si>
  <si>
    <t>派遣労働者</t>
  </si>
  <si>
    <t xml:space="preserve">      2 本土～四国・九州：阪九フェリー(神戸～新門司)、ダイヤモンドフェリー (神戸～松山・今治・大分)、</t>
  </si>
  <si>
    <t>　　　 　四国開発フェリー（神戸～新居浜・東予）</t>
  </si>
  <si>
    <t>　　 (注)　六甲有料道路(裏六甲区間)は、平成14年6月1日より無料開放。</t>
  </si>
  <si>
    <t>　　 (注)　六甲有料道路(表六甲区間)は、平成14年6月1日より無料開放。</t>
  </si>
  <si>
    <t>　</t>
  </si>
  <si>
    <t>12　運　輸</t>
  </si>
  <si>
    <t>12.3  西日本旅客鉄道株式会社駅別旅客運輸状況</t>
  </si>
  <si>
    <t>(注) 1 本土～淡路島：南海淡路ライン(泉佐野～津名)、明石淡路フェリー(明石～岩屋)</t>
  </si>
  <si>
    <t>(単位：千t、千㎡)国土交通省総合政策局貨物流通施設課  調</t>
  </si>
  <si>
    <t xml:space="preserve">    15年度</t>
  </si>
  <si>
    <t>播磨新宮</t>
  </si>
  <si>
    <t>(注)平成15年3月29日供用開始。</t>
  </si>
  <si>
    <t>(注)平成15年8月26日供用開始。</t>
  </si>
  <si>
    <t>神戸長田</t>
  </si>
  <si>
    <t>妙法寺</t>
  </si>
  <si>
    <t>白川南</t>
  </si>
  <si>
    <t>神戸山手線合計</t>
  </si>
  <si>
    <t xml:space="preserve">   15年12月末</t>
  </si>
  <si>
    <t>運転免許</t>
  </si>
  <si>
    <t>保有者数</t>
  </si>
  <si>
    <t>主な用語解説</t>
  </si>
  <si>
    <t>総延長：道路法の規定に基づき指定又は認定された路線の全延長。</t>
  </si>
  <si>
    <t>実延長：総延長から、重用延長、未供用延長及び渡船場(延長)を除いた延長。</t>
  </si>
  <si>
    <t>(12.1)</t>
  </si>
  <si>
    <t>　重複している区間の延長。</t>
  </si>
  <si>
    <t>重用延長：上級の路線(道路の種類は､道路法により高速自動車国道･一般国道･都道府県道・市町村道に分類される)に</t>
  </si>
  <si>
    <t>未供用延長：路線の認定の告示がなされているが、まだ供用開始の告示がなされていない区間の延長。</t>
  </si>
  <si>
    <t>渡船場(延長)：海上、河川、湖沼部分で渡船施設があり、道路法の規定に基づき供用開始されている区間の延長。</t>
  </si>
  <si>
    <t>(12.6)</t>
  </si>
  <si>
    <t>　運送するもの(路線バスなど)。</t>
  </si>
  <si>
    <t>一般乗合：「一般乗合旅客自動車運送事業」の略で､路線を定めて定期に運行する自動車により乗合旅客を</t>
  </si>
  <si>
    <t>　旅客を運送するもの(貸切バスなど)。</t>
  </si>
  <si>
    <t>一般貸切：「一般貸切旅客自動車運送事業」の略で､同時に移動する団体と事業者との貸切運送契約により</t>
  </si>
  <si>
    <t>　旅客を運送するもの(タクシーなど)。</t>
  </si>
  <si>
    <t>一般乗用：「一般乗用旅客自動車運送事業」の略で､一個の契約により乗車定員１０人以下の自動車を貸し切って</t>
  </si>
  <si>
    <t>特定旅客：「特定旅客自動車運送事業」の略で､特定の者の需要に応じ一定の範囲の旅客を運送するもの(送迎バスなど)</t>
  </si>
  <si>
    <t>　　15年度</t>
  </si>
  <si>
    <t xml:space="preserve">        平成14年度</t>
  </si>
  <si>
    <t xml:space="preserve">    15年12月末</t>
  </si>
  <si>
    <t>　　　　　　　　　平成15年3月末</t>
  </si>
  <si>
    <t xml:space="preserve">   15年</t>
  </si>
  <si>
    <t>12.8  日本貨物鉄道株式会社　駅別貨物取扱状況</t>
  </si>
  <si>
    <t>線 ・ 駅  名</t>
  </si>
  <si>
    <t>総　数</t>
  </si>
  <si>
    <t>コ ン テ ナ</t>
  </si>
  <si>
    <t>車    扱</t>
  </si>
  <si>
    <t>ト ン 数</t>
  </si>
  <si>
    <t>個    数</t>
  </si>
  <si>
    <t>件</t>
  </si>
  <si>
    <t>総                   数</t>
  </si>
  <si>
    <t>山陽本線</t>
  </si>
  <si>
    <t>神戸貨物ターミナル</t>
  </si>
  <si>
    <t>鷹取</t>
  </si>
  <si>
    <t>姫路貨物</t>
  </si>
  <si>
    <t>西浜</t>
  </si>
  <si>
    <t>日本貨物鉄道株式会社関西支社　調</t>
  </si>
  <si>
    <t>ｔ</t>
  </si>
  <si>
    <t>12.8  日本貨物鉄道株式会社駅別貨物取扱状況</t>
  </si>
  <si>
    <t>12.9  フェリーボート利用状況</t>
  </si>
  <si>
    <t>12.10  有料道路利用状況</t>
  </si>
  <si>
    <t>12.10.1 　名神高速道路・中国自動車道＜入口＞</t>
  </si>
  <si>
    <t>12.10.2 　名神高速道路・中国自動車道＜出口＞</t>
  </si>
  <si>
    <t>12.11 有料道路利用状況</t>
  </si>
  <si>
    <t>12.11.2 遠阪トンネル</t>
  </si>
  <si>
    <t>12.11.3 西宮北道路</t>
  </si>
  <si>
    <t>12.12　有料道路利用状況</t>
  </si>
  <si>
    <t>12.12.2 　西神戸有料道路</t>
  </si>
  <si>
    <t>12.12.1 　ハーバーハイウェイ</t>
  </si>
  <si>
    <t>12.12.3 　新神戸トンネル</t>
  </si>
  <si>
    <t>12.12.4 　山麓バイパス</t>
  </si>
  <si>
    <r>
      <t>12.12.7 　六甲有料道路</t>
    </r>
    <r>
      <rPr>
        <sz val="10"/>
        <rFont val="ＭＳ Ｐゴシック"/>
        <family val="3"/>
      </rPr>
      <t>（表六甲区間）</t>
    </r>
  </si>
  <si>
    <r>
      <t>12.12.8 　六甲有料道路</t>
    </r>
    <r>
      <rPr>
        <sz val="10"/>
        <rFont val="ＭＳ Ｐゴシック"/>
        <family val="3"/>
      </rPr>
      <t>（裏六甲区間）</t>
    </r>
  </si>
  <si>
    <r>
      <t>12.12.9 　六甲有料道路</t>
    </r>
    <r>
      <rPr>
        <sz val="10"/>
        <rFont val="ＭＳ Ｐゴシック"/>
        <family val="3"/>
      </rPr>
      <t>（六甲山トンネル区間）</t>
    </r>
  </si>
  <si>
    <t>12.13　船舶在籍状況</t>
  </si>
  <si>
    <t>12.14　はしけ・引船保有状況</t>
  </si>
  <si>
    <t>12.15　港湾労働者数</t>
  </si>
  <si>
    <t>12.16　港湾別船舶入港状況</t>
  </si>
  <si>
    <t>12.17　港湾別品目別輸移出貨物量</t>
  </si>
  <si>
    <t>12.17.1 　輸出</t>
  </si>
  <si>
    <t>12.17.2 　移出</t>
  </si>
  <si>
    <t>12.18　港湾別品目別輸移入貨物量</t>
  </si>
  <si>
    <t>12.18.1　 輸入</t>
  </si>
  <si>
    <t>12.18.2 　移入</t>
  </si>
  <si>
    <t>12.19　営業倉庫利用状況</t>
  </si>
  <si>
    <t>12.19.1 　普通倉庫</t>
  </si>
  <si>
    <t>12.19.2 　冷蔵倉庫</t>
  </si>
  <si>
    <t>12.19.3 　水面木材倉庫</t>
  </si>
  <si>
    <t>12.20 　運転免許保有状況</t>
  </si>
  <si>
    <t>12.11  有料道路利用状況(兵庫県道路公社関係)</t>
  </si>
  <si>
    <t>12.12 有料道路利用状況(神戸市営、神戸市道路公社関係)</t>
  </si>
  <si>
    <t>12.12.1　ハーバーハイウェイ</t>
  </si>
  <si>
    <t>12.12.2　西神戸有料道路</t>
  </si>
  <si>
    <t>12.12.3　新神戸トンネル</t>
  </si>
  <si>
    <t>12.12.4　山麓バイパス</t>
  </si>
  <si>
    <t>12.12.7　六甲有料道路(表六甲区間)</t>
  </si>
  <si>
    <t>12.12.8　六甲有料道路(裏六甲区間)</t>
  </si>
  <si>
    <t>12.12.9　六甲有料道路(六甲山トンネル区間)</t>
  </si>
  <si>
    <t>12.13　船舶在籍状況</t>
  </si>
  <si>
    <t>12.14  はしけ・引船保有状況</t>
  </si>
  <si>
    <t>12.15  港湾労働者数</t>
  </si>
  <si>
    <t>12.16  港湾別船舶入港状況</t>
  </si>
  <si>
    <t>12.17  港湾別品目別輸移出貨物量</t>
  </si>
  <si>
    <t>12.17.1  輸出</t>
  </si>
  <si>
    <t>12.17.2  移出</t>
  </si>
  <si>
    <t>12.18  港湾別品目別輸移入貨物量</t>
  </si>
  <si>
    <t>12.18.1  輸入</t>
  </si>
  <si>
    <t>12.18.2  移入</t>
  </si>
  <si>
    <t>12.20  運転免許保有状況</t>
  </si>
  <si>
    <t>12.19.1　普通倉庫</t>
  </si>
  <si>
    <t>12.19.2　冷蔵倉庫</t>
  </si>
  <si>
    <t>12.19.3　水面木材倉庫</t>
  </si>
  <si>
    <t>龍野</t>
  </si>
  <si>
    <t>龍野西</t>
  </si>
  <si>
    <t>養父市　</t>
  </si>
  <si>
    <t xml:space="preserve">    　　 関西汽船(神戸～坂手・松山・別府・大分) 、ジャンボフェリー(神戸～高松)、小豆島急行フェリー(姫路～福田）、</t>
  </si>
  <si>
    <t>西宮山口南西行</t>
  </si>
  <si>
    <t>西宮山口南東行</t>
  </si>
  <si>
    <t>西宮山口東</t>
  </si>
  <si>
    <t>西宮山口本線</t>
  </si>
  <si>
    <t>(注) 1　北神戸線はすべて普通区間。</t>
  </si>
  <si>
    <t>からと東</t>
  </si>
  <si>
    <t xml:space="preserve">      2  からと東・西宮山口南西行・西宮山口南東行・西宮山口東・西宮山口本線の各料金所は平成15年4月28日開設。</t>
  </si>
  <si>
    <t>　　16年度</t>
  </si>
  <si>
    <t>丹波市　</t>
  </si>
  <si>
    <t>南あわじ市</t>
  </si>
  <si>
    <t>淡路市　</t>
  </si>
  <si>
    <t>朝来市　</t>
  </si>
  <si>
    <t>宍粟市　</t>
  </si>
  <si>
    <t>香美町　</t>
  </si>
  <si>
    <t>　　14年度</t>
  </si>
  <si>
    <t>　　15年度</t>
  </si>
  <si>
    <t xml:space="preserve">        平成15年度</t>
  </si>
  <si>
    <t>(単位：台) 西日本高速道路株式会社  調</t>
  </si>
  <si>
    <t>(単位：台) 阪神高速道路株式会社  調</t>
  </si>
  <si>
    <t>(単位：台)本州四国連絡高速道路株式会社  調</t>
  </si>
  <si>
    <t xml:space="preserve">    16年12月末</t>
  </si>
  <si>
    <t>　　　　　　　　　平成16年3月末</t>
  </si>
  <si>
    <t xml:space="preserve">   16年</t>
  </si>
  <si>
    <t xml:space="preserve">   16年12月末</t>
  </si>
  <si>
    <t>ひめじ別所</t>
  </si>
  <si>
    <t>　城崎温泉</t>
  </si>
  <si>
    <t>市計</t>
  </si>
  <si>
    <t>郡不明</t>
  </si>
  <si>
    <t>郡計</t>
  </si>
  <si>
    <t>県不明</t>
  </si>
  <si>
    <t>県計</t>
  </si>
  <si>
    <t>多可郡</t>
  </si>
  <si>
    <t>加古郡</t>
  </si>
  <si>
    <t>印南郡</t>
  </si>
  <si>
    <t>神崎郡</t>
  </si>
  <si>
    <t>揖保郡</t>
  </si>
  <si>
    <t>赤穂郡</t>
  </si>
  <si>
    <t>佐用郡</t>
  </si>
  <si>
    <t>宍粟郡</t>
  </si>
  <si>
    <t>城崎郡</t>
  </si>
  <si>
    <t>美方郡</t>
  </si>
  <si>
    <t>津名郡</t>
  </si>
  <si>
    <t>不明含む</t>
  </si>
  <si>
    <t xml:space="preserve"> </t>
  </si>
  <si>
    <t>　舗装道路延長</t>
  </si>
  <si>
    <t>　未舗装道路延長</t>
  </si>
  <si>
    <t>　　　　　　一般県道</t>
  </si>
  <si>
    <t>注  1 能勢電鉄の数値はケーブルを除く全線分。</t>
  </si>
  <si>
    <t xml:space="preserve">     2 兵庫県域外での運輸分も含む。</t>
  </si>
  <si>
    <r>
      <t>12.10  有料道路利用状況</t>
    </r>
    <r>
      <rPr>
        <sz val="12"/>
        <rFont val="ＭＳ Ｐゴシック"/>
        <family val="3"/>
      </rPr>
      <t>(西日本高速道路株式会社､阪神高速道路株式会社､</t>
    </r>
  </si>
  <si>
    <t>　　　　　　本州四国連絡高速道路株式会社関係)</t>
  </si>
  <si>
    <t>12.12.5　六甲北有料道路Ⅰ（唐櫃インター～吉尾ランプ）</t>
  </si>
  <si>
    <t>12.12.6　六甲北有料道路Ⅱ（吉尾ランプ～神戸三田インター）</t>
  </si>
  <si>
    <t>(うち市道）</t>
  </si>
  <si>
    <t>(うち主要地方道市道）</t>
  </si>
  <si>
    <t>　　　(西日本高速道路株式会社・阪神高速道路株式会社・</t>
  </si>
  <si>
    <t>本州四国連絡高速道路株式会社関係)</t>
  </si>
  <si>
    <t>12.10.3 　第二神明道路</t>
  </si>
  <si>
    <t>12.12.5 　六甲北有料道路Ⅰ</t>
  </si>
  <si>
    <t>（唐櫃インター～吉尾ランプ）</t>
  </si>
  <si>
    <t>12.12.6 　六甲北有料道路Ⅱ</t>
  </si>
  <si>
    <t>（吉尾ランプ～神戸三田インター）</t>
  </si>
  <si>
    <t>(12.2)</t>
  </si>
  <si>
    <t>主要地方道：道路法の規定に基づき国土交通大臣が指定する主要な都道府県道または市道。</t>
  </si>
  <si>
    <t>　兵庫県内では兵庫県道の一部及び神戸市道の一部が主要地方道の指定を受けている。</t>
  </si>
  <si>
    <t>　　　　主要地方道</t>
  </si>
  <si>
    <t>けん引</t>
  </si>
  <si>
    <t>大自二</t>
  </si>
  <si>
    <t>普自二</t>
  </si>
  <si>
    <t>小特</t>
  </si>
  <si>
    <t>原付</t>
  </si>
  <si>
    <t>(注)　運転免許数に係るデータが集計されなくなったため､15年9月より運転免許保有者数及びその内訳を表章。</t>
  </si>
  <si>
    <t>区分</t>
  </si>
  <si>
    <t xml:space="preserve">    13年</t>
  </si>
  <si>
    <t xml:space="preserve">    14年</t>
  </si>
  <si>
    <t xml:space="preserve">    15年</t>
  </si>
  <si>
    <t>　　　　　合計</t>
  </si>
  <si>
    <t>　水産・水産加工品</t>
  </si>
  <si>
    <t>　畜産・畜産加工品</t>
  </si>
  <si>
    <t>　農産・農産加工品</t>
  </si>
  <si>
    <t>　　　冷凍食品</t>
  </si>
  <si>
    <t>　　　　その他</t>
  </si>
  <si>
    <t>　　水面木材倉庫</t>
  </si>
  <si>
    <t xml:space="preserve"> </t>
  </si>
  <si>
    <t>12.19  営業倉庫利用状況</t>
  </si>
  <si>
    <t>不明車</t>
  </si>
  <si>
    <t>xxx</t>
  </si>
  <si>
    <t>12.1  道路現況&lt;平成17年4月1日現在&gt;</t>
  </si>
  <si>
    <t>12.2  市町別道路現況＜平成17年4月1日現在＞</t>
  </si>
  <si>
    <t>平成13年度</t>
  </si>
  <si>
    <t>　　17年度</t>
  </si>
  <si>
    <t>平成13年度</t>
  </si>
  <si>
    <t>　　平成13年度</t>
  </si>
  <si>
    <t>　　16年度</t>
  </si>
  <si>
    <t xml:space="preserve">        平成16年度</t>
  </si>
  <si>
    <t>平成17年 4月</t>
  </si>
  <si>
    <t xml:space="preserve">   18年 1月</t>
  </si>
  <si>
    <t>本土～淡路島      小計</t>
  </si>
  <si>
    <t>本土～四国・九州    小計</t>
  </si>
  <si>
    <t>17年度</t>
  </si>
  <si>
    <t>16年度</t>
  </si>
  <si>
    <t>平成15年度</t>
  </si>
  <si>
    <t>12.9  フェリーボート利用状況</t>
  </si>
  <si>
    <t xml:space="preserve">    14年度</t>
  </si>
  <si>
    <t xml:space="preserve">    15年度</t>
  </si>
  <si>
    <t xml:space="preserve">    16年度</t>
  </si>
  <si>
    <t xml:space="preserve">    17年度</t>
  </si>
  <si>
    <t xml:space="preserve">   17年 4月</t>
  </si>
  <si>
    <t xml:space="preserve">   18年 1月</t>
  </si>
  <si>
    <t xml:space="preserve"> 平成13年度</t>
  </si>
  <si>
    <t xml:space="preserve">    平成13年12月末</t>
  </si>
  <si>
    <t xml:space="preserve">    17年12月末</t>
  </si>
  <si>
    <t>　　　　　　　　　平成17年3月末</t>
  </si>
  <si>
    <t>　　平成13年</t>
  </si>
  <si>
    <t xml:space="preserve">   17年</t>
  </si>
  <si>
    <t xml:space="preserve">   17年</t>
  </si>
  <si>
    <t xml:space="preserve">   14年</t>
  </si>
  <si>
    <t xml:space="preserve">   15年</t>
  </si>
  <si>
    <t xml:space="preserve">   16年</t>
  </si>
  <si>
    <t>平成12年</t>
  </si>
  <si>
    <t xml:space="preserve">    16年</t>
  </si>
  <si>
    <t>16年1月</t>
  </si>
  <si>
    <t>平成13年12月末</t>
  </si>
  <si>
    <t xml:space="preserve">   17年12月末</t>
  </si>
  <si>
    <t>17年1月</t>
  </si>
  <si>
    <t>資料：「倉庫統計季報」  (注)入庫高は年間、月間。残高は年末、月末現在。</t>
  </si>
  <si>
    <t xml:space="preserve"> (注)　車扱は貨車その他を含む。</t>
  </si>
  <si>
    <t>平  成  17  年  度</t>
  </si>
  <si>
    <t>平  成  16  年  度</t>
  </si>
  <si>
    <t>12.10.4 　舞鶴若狭自動車道</t>
  </si>
  <si>
    <t>12.10.5 　播磨自動車道</t>
  </si>
  <si>
    <t>12.10.6 　山陽自動車道</t>
  </si>
  <si>
    <t>12.10.7 　阪神高速道路（神戸西宮線）</t>
  </si>
  <si>
    <t>12.10.8　 阪神高速道路（大阪西宮線）</t>
  </si>
  <si>
    <t>12.10.9  阪神高速道路（北神戸線）</t>
  </si>
  <si>
    <t>12.10.10 阪神高速道路（神戸湾岸線）</t>
  </si>
  <si>
    <t>12.10.11 阪神高速道路（相互）</t>
  </si>
  <si>
    <t>12.10.12 阪神高速道路（神戸山手線）</t>
  </si>
  <si>
    <t>12.10.13 本州四国連絡道路</t>
  </si>
  <si>
    <t>12.10.13　本州四国連絡道路</t>
  </si>
  <si>
    <t>12.10.7　阪神高速道路(神戸西宮線)</t>
  </si>
  <si>
    <t>12.10.8　阪神高速道路(大阪西宮線)</t>
  </si>
  <si>
    <t>12.10.9　阪神高速道路(北神戸線)</t>
  </si>
  <si>
    <t>12.10.10　阪神高速道路(神戸湾岸線)</t>
  </si>
  <si>
    <t>12.10.11　阪神高速道路(相互)</t>
  </si>
  <si>
    <t>12.10.12　阪神高速道路(神戸山手線)</t>
  </si>
  <si>
    <t>12.10.1　名神高速道路、中国自動車道(入口インターチェンジ別)</t>
  </si>
  <si>
    <t>12.10.2　名神高速道路、中国自動車道(出口インターチェンジ別)</t>
  </si>
  <si>
    <t>12.10.3　第二神明道路(インターチェンジ別)</t>
  </si>
  <si>
    <t>12.10.6　山陽自動車道(インターチェンジ別)</t>
  </si>
  <si>
    <t>12.10.5　播磨自動車道(インターチェンジ別)</t>
  </si>
  <si>
    <t>12.10.4　舞鶴若狭自動車道(インターチェンジ別)</t>
  </si>
  <si>
    <t>資料：登録自動車、小型二輪車…神戸運輸監理部兵庫陸運部 調（平成18年3月31日現在）</t>
  </si>
  <si>
    <t>　　　原動機付自転車、軽自動車、小型特殊…県市町振興課、神戸市税制課　調（平成18年4月1日現在）</t>
  </si>
  <si>
    <t>たつの市</t>
  </si>
  <si>
    <t>多可町　</t>
  </si>
  <si>
    <t>神河町　</t>
  </si>
  <si>
    <t>新温泉町</t>
  </si>
  <si>
    <t>（単位：台)神戸運輸監理部兵庫陸運部・県市町振興課・神戸市税制課　調</t>
  </si>
  <si>
    <t>12.11.1　播但連絡有料道路</t>
  </si>
  <si>
    <t>大型車</t>
  </si>
  <si>
    <t>特大車</t>
  </si>
  <si>
    <t>料金を徴収　 　しない車両</t>
  </si>
  <si>
    <t xml:space="preserve">    平成13年度</t>
  </si>
  <si>
    <t xml:space="preserve">    14年度</t>
  </si>
  <si>
    <t xml:space="preserve">    15年度</t>
  </si>
  <si>
    <t xml:space="preserve">    16年度</t>
  </si>
  <si>
    <t xml:space="preserve">    17年度</t>
  </si>
  <si>
    <t xml:space="preserve">    17年 4月</t>
  </si>
  <si>
    <t xml:space="preserve">   18年 1月</t>
  </si>
  <si>
    <t>12.11.2　遠阪トンネル</t>
  </si>
  <si>
    <t>12.11.3　西宮北道路</t>
  </si>
  <si>
    <t xml:space="preserve">     2 神戸港については、港湾労働法に基づく港湾労働者派遣事業の港湾派遣元事業主から派遣される労働者の数字を、</t>
  </si>
  <si>
    <t>　　　　下段に派遣労働者として示している。</t>
  </si>
  <si>
    <t>普通車</t>
  </si>
  <si>
    <t>小型車</t>
  </si>
  <si>
    <t>うち</t>
  </si>
  <si>
    <t>登録自動車</t>
  </si>
  <si>
    <t>計</t>
  </si>
  <si>
    <t>平成13年度</t>
  </si>
  <si>
    <t>　 14年度</t>
  </si>
  <si>
    <t>　 15年度</t>
  </si>
  <si>
    <t>　 16年度</t>
  </si>
  <si>
    <t>　 17年度</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</si>
  <si>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</si>
  <si>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</si>
  <si>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</si>
  <si>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</si>
  <si>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</si>
  <si>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</si>
  <si>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</si>
  <si>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</si>
  <si>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</si>
  <si>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</si>
  <si>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</si>
  <si>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</si>
  <si>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</si>
  <si>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</si>
  <si>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</si>
  <si>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</si>
  <si>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赤穂市　</t>
  </si>
  <si>
    <t>西脇市　</t>
  </si>
  <si>
    <t>宝塚市　</t>
  </si>
  <si>
    <t>三木市　</t>
  </si>
  <si>
    <t>高砂市　</t>
  </si>
  <si>
    <t>川西市　</t>
  </si>
  <si>
    <t>小野市　</t>
  </si>
  <si>
    <t>三田市　</t>
  </si>
  <si>
    <t>加西市　</t>
  </si>
  <si>
    <t>篠山市　</t>
  </si>
  <si>
    <t>猪名川町</t>
  </si>
  <si>
    <t>太子町　</t>
  </si>
  <si>
    <t>上郡町　</t>
  </si>
  <si>
    <t>佐用町　</t>
  </si>
  <si>
    <t>加東市　</t>
  </si>
  <si>
    <t>神戸市　</t>
  </si>
  <si>
    <t>（注）1　不明車があるため、各市町の積み上げは県計と必ずしも一致しない。</t>
  </si>
  <si>
    <t>平成13年度</t>
  </si>
  <si>
    <t>－</t>
  </si>
  <si>
    <t>14年度</t>
  </si>
  <si>
    <t>15年度</t>
  </si>
  <si>
    <t>16年度</t>
  </si>
  <si>
    <t>17年度</t>
  </si>
  <si>
    <t>荷物</t>
  </si>
  <si>
    <t>総額</t>
  </si>
  <si>
    <t>計</t>
  </si>
  <si>
    <t>定期</t>
  </si>
  <si>
    <t>定期外</t>
  </si>
  <si>
    <t>物収入</t>
  </si>
  <si>
    <t>収　　入</t>
  </si>
  <si>
    <t>※　神　戸　港　　　</t>
  </si>
  <si>
    <t>※古 茂 江 港　　</t>
  </si>
  <si>
    <t>姫路市</t>
  </si>
  <si>
    <t>尼崎市</t>
  </si>
  <si>
    <t>明石市</t>
  </si>
  <si>
    <t>西宮市</t>
  </si>
  <si>
    <t>洲本市</t>
  </si>
  <si>
    <t>芦屋市</t>
  </si>
  <si>
    <t>伊丹市</t>
  </si>
  <si>
    <t>相生市</t>
  </si>
  <si>
    <t>豊岡市</t>
  </si>
  <si>
    <t>加古川市</t>
  </si>
  <si>
    <t>龍野市</t>
  </si>
  <si>
    <t>赤穂市</t>
  </si>
  <si>
    <t>西脇市</t>
  </si>
  <si>
    <t>宝塚市</t>
  </si>
  <si>
    <t>三木市</t>
  </si>
  <si>
    <t>高砂市</t>
  </si>
  <si>
    <t>川西市</t>
  </si>
  <si>
    <t>小野市</t>
  </si>
  <si>
    <t>三田市</t>
  </si>
  <si>
    <t>加西市</t>
  </si>
  <si>
    <t>篠山市</t>
  </si>
  <si>
    <t>養父市</t>
  </si>
  <si>
    <t>丹波市</t>
  </si>
  <si>
    <t>朝来市</t>
  </si>
  <si>
    <t>淡路市</t>
  </si>
  <si>
    <t>宍粟市</t>
  </si>
  <si>
    <t>猪名川町</t>
  </si>
  <si>
    <t>吉川町</t>
  </si>
  <si>
    <t>社町</t>
  </si>
  <si>
    <t>滝野町</t>
  </si>
  <si>
    <t>東条町</t>
  </si>
  <si>
    <t>中町</t>
  </si>
  <si>
    <t>加美町</t>
  </si>
  <si>
    <t>八千代町</t>
  </si>
  <si>
    <t>黒田庄町</t>
  </si>
  <si>
    <t>稲美町</t>
  </si>
  <si>
    <t>播磨町</t>
  </si>
  <si>
    <t>家島町</t>
  </si>
  <si>
    <t>夢前町</t>
  </si>
  <si>
    <t>神崎町</t>
  </si>
  <si>
    <t>市川町</t>
  </si>
  <si>
    <t>福崎町</t>
  </si>
  <si>
    <t>香寺町</t>
  </si>
  <si>
    <t>大河内町</t>
  </si>
  <si>
    <t>新宮町</t>
  </si>
  <si>
    <t>揖保川町</t>
  </si>
  <si>
    <t>御津町</t>
  </si>
  <si>
    <t>太子町</t>
  </si>
  <si>
    <t>上郡町</t>
  </si>
  <si>
    <t>佐用町</t>
  </si>
  <si>
    <t>上月町</t>
  </si>
  <si>
    <t>南光町</t>
  </si>
  <si>
    <t>三日月町</t>
  </si>
  <si>
    <t>安富町</t>
  </si>
  <si>
    <t>浜坂町</t>
  </si>
  <si>
    <t>温泉町</t>
  </si>
  <si>
    <t>香美町</t>
  </si>
  <si>
    <t>五色町</t>
  </si>
  <si>
    <t>12.11.1 播但連絡有料道路</t>
  </si>
  <si>
    <t>　神戸</t>
  </si>
  <si>
    <t>　塩屋</t>
  </si>
  <si>
    <t>(単位：日平均人）　西日本旅客鉄道株式会社　調</t>
  </si>
  <si>
    <t xml:space="preserve">   　 2　単位未満四捨五入のため、総数と内訳の合計とは必ずしも一致しない。</t>
  </si>
  <si>
    <t>13年度末</t>
  </si>
  <si>
    <t>14年度末</t>
  </si>
  <si>
    <t>15年度末</t>
  </si>
  <si>
    <t>16年度末</t>
  </si>
  <si>
    <t>17年度末</t>
  </si>
  <si>
    <t>特定旅客</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</si>
</sst>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numFmt numFmtId="189" formatCode="#\ ###\ ##0"/>
    <numFmt numFmtId="190" formatCode="#,##0_ "/>
    <numFmt numFmtId="191" formatCode="#,##0_);[Red]\(#,##0\)"/>
    <numFmt numFmtId="192" formatCode="##\ ###\ ###"/>
    <numFmt numFmtId="193" formatCode="#\ ###\ ###"/>
    <numFmt numFmtId="194" formatCode="0.0"/>
    <numFmt numFmtId="195" formatCode="#\ ##0.0"/>
    <numFmt numFmtId="196" formatCode="##\ ###\ ##0"/>
    <numFmt numFmtId="197" formatCode="###\ ##0"/>
    <numFmt numFmtId="198" formatCode="#\ ##0"/>
    <numFmt numFmtId="199" formatCode="###\ ###\ ###"/>
    <numFmt numFmtId="200" formatCode="###\ ###\ ##0"/>
    <numFmt numFmtId="201" formatCode="##\ ##0.0"/>
    <numFmt numFmtId="202" formatCode="##\ ##0"/>
    <numFmt numFmtId="203" formatCode="##\ ###"/>
    <numFmt numFmtId="204" formatCode="##\ ###;0"/>
    <numFmt numFmtId="205" formatCode="0.00000000000000_);[Red]\(0.00000000000000\)"/>
    <numFmt numFmtId="206" formatCode="0_ "/>
    <numFmt numFmtId="207" formatCode="@\-\ "/>
    <numFmt numFmtId="208" formatCode="#\ ###\ ###\ ###\ ##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 ###\ ###\ ##0"/>
    <numFmt numFmtId="218" formatCode="[$-411]gggee&quot;年&quot;m&quot;月&quot;d&quot;日&quot;"/>
    <numFmt numFmtId="219" formatCode="#,###,##0.0;\-#,###,##0.0;&quot;－&quot;"/>
    <numFmt numFmtId="220" formatCode="#,###,##0;\-#,###,##0;&quot;－&quot;"/>
    <numFmt numFmtId="221" formatCode="0_);[Red]\(0\)"/>
    <numFmt numFmtId="222" formatCode="\(#,###,##0\);\(\-#,###,##0\);&quot;－&quot;"/>
    <numFmt numFmtId="223" formatCode="&quot;Yes&quot;;&quot;Yes&quot;;&quot;No&quot;"/>
    <numFmt numFmtId="224" formatCode="&quot;True&quot;;&quot;True&quot;;&quot;False&quot;"/>
    <numFmt numFmtId="225" formatCode="&quot;On&quot;;&quot;On&quot;;&quot;Off&quot;"/>
    <numFmt numFmtId="226" formatCode="[$€-2]\ #,##0.00_);[Red]\([$€-2]\ #,##0.00\)"/>
    <numFmt numFmtId="227" formatCode="#,##0.0_ "/>
  </numFmts>
  <fonts count="32">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ＭＳ Ｐゴシック"/>
      <family val="3"/>
    </font>
    <font>
      <sz val="9"/>
      <name val="ＭＳ Ｐゴシック"/>
      <family val="3"/>
    </font>
    <font>
      <sz val="14"/>
      <name val="ＭＳ Ｐゴシック"/>
      <family val="3"/>
    </font>
    <font>
      <sz val="9"/>
      <color indexed="10"/>
      <name val="ＭＳ Ｐゴシック"/>
      <family val="3"/>
    </font>
    <font>
      <sz val="10"/>
      <name val="明朝"/>
      <family val="1"/>
    </font>
    <font>
      <sz val="8"/>
      <name val="ＭＳ Ｐゴシック"/>
      <family val="3"/>
    </font>
    <font>
      <sz val="8"/>
      <color indexed="10"/>
      <name val="ＭＳ Ｐゴシック"/>
      <family val="3"/>
    </font>
    <font>
      <sz val="12"/>
      <name val="ＭＳ Ｐゴシック"/>
      <family val="3"/>
    </font>
    <font>
      <sz val="18"/>
      <name val="ＭＳ Ｐゴシック"/>
      <family val="3"/>
    </font>
    <font>
      <sz val="13"/>
      <name val="ＭＳ Ｐゴシック"/>
      <family val="3"/>
    </font>
    <font>
      <sz val="15.5"/>
      <name val="ＭＳ Ｐゴシック"/>
      <family val="3"/>
    </font>
    <font>
      <sz val="8.5"/>
      <name val="ＭＳ Ｐゴシック"/>
      <family val="3"/>
    </font>
    <font>
      <sz val="12.5"/>
      <name val="ＭＳ Ｐゴシック"/>
      <family val="3"/>
    </font>
    <font>
      <sz val="20"/>
      <name val="ＭＳ Ｐゴシック"/>
      <family val="3"/>
    </font>
    <font>
      <sz val="11"/>
      <name val="ＭＳ Ｐゴシック"/>
      <family val="3"/>
    </font>
    <font>
      <sz val="28"/>
      <name val="ＭＳ Ｐゴシック"/>
      <family val="3"/>
    </font>
    <font>
      <sz val="10.5"/>
      <name val="ＭＳ Ｐゴシック"/>
      <family val="3"/>
    </font>
    <font>
      <sz val="7.5"/>
      <name val="ＭＳ Ｐゴシック"/>
      <family val="3"/>
    </font>
    <font>
      <b/>
      <sz val="9"/>
      <name val="ＭＳ Ｐゴシック"/>
      <family val="3"/>
    </font>
    <font>
      <sz val="9"/>
      <name val="ＭＳ 明朝"/>
      <family val="1"/>
    </font>
    <font>
      <sz val="9"/>
      <color indexed="8"/>
      <name val="ＭＳ Ｐゴシック"/>
      <family val="3"/>
    </font>
    <font>
      <sz val="10"/>
      <color indexed="10"/>
      <name val="ＭＳ Ｐゴシック"/>
      <family val="3"/>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29" fillId="0" borderId="0">
      <alignment/>
      <protection/>
    </xf>
    <xf numFmtId="0" fontId="8" fillId="0" borderId="0" applyNumberFormat="0" applyFill="0" applyBorder="0" applyAlignment="0" applyProtection="0"/>
  </cellStyleXfs>
  <cellXfs count="499">
    <xf numFmtId="0" fontId="0" fillId="0" borderId="0" xfId="0" applyAlignment="1">
      <alignment/>
    </xf>
    <xf numFmtId="0" fontId="10" fillId="0" borderId="0" xfId="0" applyFont="1" applyAlignment="1">
      <alignment/>
    </xf>
    <xf numFmtId="0" fontId="11" fillId="0" borderId="0" xfId="0" applyFont="1" applyAlignment="1">
      <alignment/>
    </xf>
    <xf numFmtId="0" fontId="11" fillId="0" borderId="0" xfId="0" applyFont="1" applyBorder="1" applyAlignment="1" quotePrefix="1">
      <alignment horizontal="left"/>
    </xf>
    <xf numFmtId="0" fontId="11" fillId="0" borderId="1" xfId="0" applyFont="1" applyBorder="1" applyAlignment="1">
      <alignment/>
    </xf>
    <xf numFmtId="0" fontId="11" fillId="0" borderId="0" xfId="0" applyFont="1" applyBorder="1" applyAlignment="1">
      <alignment/>
    </xf>
    <xf numFmtId="186" fontId="11" fillId="0" borderId="2" xfId="0" applyNumberFormat="1" applyFont="1" applyBorder="1" applyAlignment="1">
      <alignment/>
    </xf>
    <xf numFmtId="186" fontId="11" fillId="0" borderId="0" xfId="0" applyNumberFormat="1" applyFont="1" applyBorder="1" applyAlignment="1">
      <alignment/>
    </xf>
    <xf numFmtId="0" fontId="11" fillId="0" borderId="1" xfId="0" applyFont="1" applyBorder="1" applyAlignment="1" quotePrefix="1">
      <alignment horizontal="left"/>
    </xf>
    <xf numFmtId="186" fontId="11" fillId="0" borderId="3" xfId="0" applyNumberFormat="1" applyFont="1" applyBorder="1" applyAlignment="1">
      <alignment/>
    </xf>
    <xf numFmtId="186" fontId="11" fillId="0" borderId="1" xfId="0" applyNumberFormat="1" applyFont="1" applyBorder="1" applyAlignment="1">
      <alignment/>
    </xf>
    <xf numFmtId="0" fontId="11" fillId="0" borderId="0" xfId="0" applyFont="1" applyBorder="1" applyAlignment="1" quotePrefix="1">
      <alignment/>
    </xf>
    <xf numFmtId="0" fontId="11" fillId="0" borderId="0" xfId="0" applyFont="1" applyAlignment="1" quotePrefix="1">
      <alignment horizontal="left"/>
    </xf>
    <xf numFmtId="0" fontId="11" fillId="0" borderId="0" xfId="0" applyFont="1" applyBorder="1" applyAlignment="1">
      <alignment/>
    </xf>
    <xf numFmtId="0" fontId="11" fillId="0" borderId="0" xfId="0" applyFont="1" applyFill="1" applyAlignment="1">
      <alignment/>
    </xf>
    <xf numFmtId="0" fontId="11" fillId="0" borderId="0" xfId="0" applyFont="1" applyFill="1" applyBorder="1" applyAlignment="1" quotePrefix="1">
      <alignment horizontal="left"/>
    </xf>
    <xf numFmtId="0" fontId="11" fillId="0" borderId="0" xfId="0" applyFont="1" applyFill="1" applyBorder="1" applyAlignment="1">
      <alignment/>
    </xf>
    <xf numFmtId="185" fontId="11" fillId="0" borderId="2" xfId="0" applyNumberFormat="1" applyFont="1" applyFill="1" applyBorder="1" applyAlignment="1">
      <alignment/>
    </xf>
    <xf numFmtId="185" fontId="11" fillId="0" borderId="0" xfId="0" applyNumberFormat="1" applyFont="1" applyFill="1" applyBorder="1" applyAlignment="1">
      <alignment/>
    </xf>
    <xf numFmtId="0" fontId="11" fillId="0" borderId="0" xfId="0" applyFont="1" applyFill="1" applyBorder="1" applyAlignment="1">
      <alignment/>
    </xf>
    <xf numFmtId="186" fontId="11" fillId="0" borderId="2" xfId="0" applyNumberFormat="1" applyFont="1" applyFill="1" applyBorder="1" applyAlignment="1">
      <alignment/>
    </xf>
    <xf numFmtId="186" fontId="11" fillId="0" borderId="0" xfId="0" applyNumberFormat="1" applyFont="1" applyFill="1" applyBorder="1" applyAlignment="1">
      <alignment/>
    </xf>
    <xf numFmtId="0" fontId="11" fillId="0" borderId="0" xfId="0" applyFont="1" applyFill="1" applyBorder="1" applyAlignment="1" quotePrefix="1">
      <alignment/>
    </xf>
    <xf numFmtId="186" fontId="11" fillId="0" borderId="0" xfId="0" applyNumberFormat="1" applyFont="1" applyAlignment="1">
      <alignment/>
    </xf>
    <xf numFmtId="189" fontId="11" fillId="0" borderId="0" xfId="0" applyNumberFormat="1" applyFont="1" applyAlignment="1">
      <alignment/>
    </xf>
    <xf numFmtId="186" fontId="11" fillId="0" borderId="0" xfId="0" applyNumberFormat="1" applyFont="1" applyBorder="1" applyAlignment="1">
      <alignment horizontal="right"/>
    </xf>
    <xf numFmtId="186" fontId="11" fillId="0" borderId="1" xfId="0" applyNumberFormat="1" applyFont="1" applyBorder="1" applyAlignment="1">
      <alignment horizontal="right"/>
    </xf>
    <xf numFmtId="192" fontId="11" fillId="0" borderId="0" xfId="0" applyNumberFormat="1" applyFont="1" applyBorder="1" applyAlignment="1">
      <alignment/>
    </xf>
    <xf numFmtId="192" fontId="11" fillId="0" borderId="0" xfId="0" applyNumberFormat="1" applyFont="1" applyAlignment="1">
      <alignment/>
    </xf>
    <xf numFmtId="193" fontId="11" fillId="0" borderId="0" xfId="0" applyNumberFormat="1" applyFont="1" applyAlignment="1">
      <alignment/>
    </xf>
    <xf numFmtId="0" fontId="11" fillId="0" borderId="4" xfId="0" applyFont="1" applyBorder="1" applyAlignment="1" quotePrefix="1">
      <alignment horizontal="left"/>
    </xf>
    <xf numFmtId="195" fontId="11" fillId="0" borderId="0" xfId="0" applyNumberFormat="1" applyFont="1" applyBorder="1" applyAlignment="1">
      <alignment/>
    </xf>
    <xf numFmtId="195" fontId="11" fillId="0" borderId="1" xfId="0" applyNumberFormat="1" applyFont="1" applyBorder="1" applyAlignment="1">
      <alignment/>
    </xf>
    <xf numFmtId="0" fontId="11" fillId="0" borderId="0" xfId="0" applyFont="1" applyAlignment="1">
      <alignment/>
    </xf>
    <xf numFmtId="186" fontId="11" fillId="0" borderId="0" xfId="0" applyNumberFormat="1" applyFont="1" applyAlignment="1">
      <alignment/>
    </xf>
    <xf numFmtId="186" fontId="11" fillId="0" borderId="0" xfId="0" applyNumberFormat="1" applyFont="1" applyBorder="1" applyAlignment="1" quotePrefix="1">
      <alignment/>
    </xf>
    <xf numFmtId="186" fontId="11" fillId="0" borderId="0" xfId="0" applyNumberFormat="1" applyFont="1" applyBorder="1" applyAlignment="1" quotePrefix="1">
      <alignment horizontal="left"/>
    </xf>
    <xf numFmtId="186" fontId="11" fillId="0" borderId="0" xfId="0" applyNumberFormat="1" applyFont="1" applyAlignment="1" quotePrefix="1">
      <alignment horizontal="left"/>
    </xf>
    <xf numFmtId="189" fontId="11" fillId="0" borderId="1" xfId="0" applyNumberFormat="1" applyFont="1" applyBorder="1" applyAlignment="1">
      <alignment/>
    </xf>
    <xf numFmtId="192" fontId="11" fillId="0" borderId="0" xfId="0" applyNumberFormat="1" applyFont="1" applyBorder="1" applyAlignment="1" quotePrefix="1">
      <alignment/>
    </xf>
    <xf numFmtId="186" fontId="11" fillId="0" borderId="4" xfId="0" applyNumberFormat="1" applyFont="1" applyBorder="1" applyAlignment="1">
      <alignment/>
    </xf>
    <xf numFmtId="192" fontId="11" fillId="0" borderId="0" xfId="0" applyNumberFormat="1" applyFont="1" applyAlignment="1">
      <alignment/>
    </xf>
    <xf numFmtId="0" fontId="11" fillId="0" borderId="5" xfId="0" applyFont="1" applyBorder="1" applyAlignment="1">
      <alignment/>
    </xf>
    <xf numFmtId="186" fontId="11" fillId="0" borderId="0" xfId="0" applyNumberFormat="1" applyFont="1" applyAlignment="1">
      <alignment horizontal="left"/>
    </xf>
    <xf numFmtId="186" fontId="11" fillId="0" borderId="0" xfId="0" applyNumberFormat="1" applyFont="1" applyAlignment="1">
      <alignment horizontal="right"/>
    </xf>
    <xf numFmtId="0" fontId="11" fillId="0" borderId="4" xfId="0" applyFont="1" applyBorder="1" applyAlignment="1">
      <alignment/>
    </xf>
    <xf numFmtId="193" fontId="11" fillId="0" borderId="0" xfId="0" applyNumberFormat="1" applyFont="1" applyAlignment="1">
      <alignment/>
    </xf>
    <xf numFmtId="188" fontId="11" fillId="0" borderId="0" xfId="0" applyNumberFormat="1" applyFont="1" applyAlignment="1">
      <alignment/>
    </xf>
    <xf numFmtId="188" fontId="11" fillId="0" borderId="6" xfId="0" applyNumberFormat="1" applyFont="1" applyBorder="1" applyAlignment="1" quotePrefix="1">
      <alignment horizontal="left"/>
    </xf>
    <xf numFmtId="188" fontId="11" fillId="0" borderId="7" xfId="0" applyNumberFormat="1" applyFont="1" applyBorder="1" applyAlignment="1">
      <alignment/>
    </xf>
    <xf numFmtId="188" fontId="11" fillId="0" borderId="8" xfId="0" applyNumberFormat="1" applyFont="1" applyBorder="1" applyAlignment="1">
      <alignment/>
    </xf>
    <xf numFmtId="186" fontId="11" fillId="0" borderId="2" xfId="0" applyNumberFormat="1" applyFont="1" applyBorder="1" applyAlignment="1">
      <alignment horizontal="right"/>
    </xf>
    <xf numFmtId="186" fontId="11" fillId="0" borderId="9" xfId="0" applyNumberFormat="1" applyFont="1" applyBorder="1" applyAlignment="1">
      <alignment/>
    </xf>
    <xf numFmtId="199" fontId="11" fillId="0" borderId="0" xfId="0" applyNumberFormat="1" applyFont="1" applyAlignment="1">
      <alignment/>
    </xf>
    <xf numFmtId="199" fontId="11" fillId="0" borderId="0" xfId="0" applyNumberFormat="1" applyFont="1" applyBorder="1" applyAlignment="1">
      <alignment/>
    </xf>
    <xf numFmtId="199" fontId="11" fillId="0" borderId="9" xfId="0" applyNumberFormat="1" applyFont="1" applyBorder="1" applyAlignment="1">
      <alignment/>
    </xf>
    <xf numFmtId="0" fontId="11" fillId="0" borderId="0" xfId="24" applyFont="1" applyAlignment="1">
      <alignment/>
      <protection/>
    </xf>
    <xf numFmtId="0" fontId="11" fillId="0" borderId="7" xfId="24" applyFont="1" applyBorder="1" applyAlignment="1">
      <alignment/>
      <protection/>
    </xf>
    <xf numFmtId="0" fontId="11" fillId="0" borderId="7" xfId="24" applyFont="1" applyBorder="1" applyAlignment="1">
      <alignment vertical="distributed"/>
      <protection/>
    </xf>
    <xf numFmtId="0" fontId="11" fillId="0" borderId="0" xfId="24" applyFont="1" applyBorder="1" applyAlignment="1" quotePrefix="1">
      <alignment horizontal="left"/>
      <protection/>
    </xf>
    <xf numFmtId="0" fontId="11" fillId="0" borderId="6" xfId="24" applyFont="1" applyBorder="1" applyAlignment="1">
      <alignment/>
      <protection/>
    </xf>
    <xf numFmtId="0" fontId="11" fillId="0" borderId="0" xfId="24" applyFont="1" applyBorder="1" applyAlignment="1">
      <alignment/>
      <protection/>
    </xf>
    <xf numFmtId="0" fontId="11" fillId="0" borderId="0" xfId="24" applyFont="1">
      <alignment/>
      <protection/>
    </xf>
    <xf numFmtId="193" fontId="11" fillId="0" borderId="0" xfId="25" applyNumberFormat="1" applyFont="1" applyAlignment="1">
      <alignment/>
      <protection/>
    </xf>
    <xf numFmtId="0" fontId="11" fillId="0" borderId="0" xfId="25" applyFont="1" applyAlignment="1">
      <alignment/>
      <protection/>
    </xf>
    <xf numFmtId="193" fontId="11" fillId="0" borderId="0" xfId="25" applyNumberFormat="1" applyFont="1" applyBorder="1" applyAlignment="1">
      <alignment/>
      <protection/>
    </xf>
    <xf numFmtId="0" fontId="11" fillId="0" borderId="0" xfId="25" applyFont="1" applyFill="1" applyAlignment="1">
      <alignment/>
      <protection/>
    </xf>
    <xf numFmtId="0" fontId="11" fillId="0" borderId="0" xfId="25" applyFont="1" applyAlignment="1" quotePrefix="1">
      <alignment horizontal="left"/>
      <protection/>
    </xf>
    <xf numFmtId="0" fontId="11" fillId="0" borderId="0" xfId="25" applyFont="1">
      <alignment/>
      <protection/>
    </xf>
    <xf numFmtId="193" fontId="12" fillId="0" borderId="0" xfId="25" applyNumberFormat="1" applyFont="1" applyAlignment="1" quotePrefix="1">
      <alignment horizontal="left"/>
      <protection/>
    </xf>
    <xf numFmtId="0" fontId="12" fillId="0" borderId="0" xfId="24" applyFont="1" applyAlignment="1" quotePrefix="1">
      <alignment horizontal="left"/>
      <protection/>
    </xf>
    <xf numFmtId="186" fontId="12" fillId="0" borderId="0" xfId="0" applyNumberFormat="1" applyFont="1" applyAlignment="1" quotePrefix="1">
      <alignment horizontal="left"/>
    </xf>
    <xf numFmtId="0" fontId="12" fillId="0" borderId="0" xfId="0" applyFont="1" applyAlignment="1" quotePrefix="1">
      <alignment horizontal="left"/>
    </xf>
    <xf numFmtId="193" fontId="12" fillId="0" borderId="0" xfId="0" applyNumberFormat="1" applyFont="1" applyAlignment="1" quotePrefix="1">
      <alignment horizontal="left"/>
    </xf>
    <xf numFmtId="192" fontId="12" fillId="0" borderId="0" xfId="0" applyNumberFormat="1" applyFont="1" applyAlignment="1" quotePrefix="1">
      <alignment horizontal="left"/>
    </xf>
    <xf numFmtId="0" fontId="12" fillId="0" borderId="0" xfId="0" applyFont="1" applyFill="1" applyAlignment="1" quotePrefix="1">
      <alignment horizontal="left"/>
    </xf>
    <xf numFmtId="184" fontId="11" fillId="0" borderId="0" xfId="0" applyNumberFormat="1" applyFont="1" applyBorder="1" applyAlignment="1">
      <alignment/>
    </xf>
    <xf numFmtId="0" fontId="13" fillId="0" borderId="0" xfId="0" applyFont="1" applyFill="1" applyBorder="1" applyAlignment="1">
      <alignment/>
    </xf>
    <xf numFmtId="208" fontId="11" fillId="0" borderId="0" xfId="0" applyNumberFormat="1" applyFont="1" applyAlignment="1">
      <alignment/>
    </xf>
    <xf numFmtId="0" fontId="11" fillId="0" borderId="9" xfId="0" applyFont="1" applyBorder="1" applyAlignment="1">
      <alignment/>
    </xf>
    <xf numFmtId="186" fontId="11" fillId="0" borderId="0" xfId="0" applyNumberFormat="1" applyFont="1" applyBorder="1" applyAlignment="1">
      <alignment/>
    </xf>
    <xf numFmtId="0" fontId="11" fillId="0" borderId="1" xfId="0" applyFont="1" applyBorder="1" applyAlignment="1">
      <alignment/>
    </xf>
    <xf numFmtId="186" fontId="11" fillId="0" borderId="0" xfId="21" applyNumberFormat="1" applyFont="1">
      <alignment/>
      <protection/>
    </xf>
    <xf numFmtId="186" fontId="11" fillId="0" borderId="0" xfId="0" applyNumberFormat="1" applyFont="1" applyBorder="1" applyAlignment="1">
      <alignment horizontal="left"/>
    </xf>
    <xf numFmtId="203" fontId="11" fillId="0" borderId="0" xfId="24" applyNumberFormat="1" applyFont="1" applyBorder="1" applyAlignment="1">
      <alignment/>
      <protection/>
    </xf>
    <xf numFmtId="1" fontId="11" fillId="0" borderId="0" xfId="24" applyNumberFormat="1" applyFont="1" applyBorder="1" applyAlignment="1">
      <alignment/>
      <protection/>
    </xf>
    <xf numFmtId="0" fontId="11" fillId="0" borderId="9" xfId="24" applyFont="1" applyBorder="1" applyAlignment="1" quotePrefix="1">
      <alignment horizontal="left" vertical="top"/>
      <protection/>
    </xf>
    <xf numFmtId="0" fontId="11" fillId="0" borderId="6" xfId="0" applyFont="1" applyFill="1" applyBorder="1" applyAlignment="1" quotePrefix="1">
      <alignment horizontal="left"/>
    </xf>
    <xf numFmtId="0" fontId="11" fillId="0" borderId="7" xfId="0" applyFont="1" applyFill="1" applyBorder="1" applyAlignment="1">
      <alignment/>
    </xf>
    <xf numFmtId="0" fontId="11" fillId="0" borderId="9" xfId="0" applyFont="1" applyFill="1" applyBorder="1" applyAlignment="1" quotePrefix="1">
      <alignment horizontal="center"/>
    </xf>
    <xf numFmtId="0" fontId="11" fillId="0" borderId="10" xfId="0" applyFont="1" applyFill="1" applyBorder="1" applyAlignment="1" quotePrefix="1">
      <alignment horizontal="center"/>
    </xf>
    <xf numFmtId="0" fontId="11" fillId="0" borderId="3" xfId="0" applyFont="1" applyFill="1" applyBorder="1" applyAlignment="1">
      <alignment horizontal="center"/>
    </xf>
    <xf numFmtId="0" fontId="11" fillId="0" borderId="3" xfId="0" applyFont="1" applyFill="1" applyBorder="1" applyAlignment="1" quotePrefix="1">
      <alignment horizontal="center"/>
    </xf>
    <xf numFmtId="0" fontId="11" fillId="0" borderId="10" xfId="0" applyFont="1" applyFill="1" applyBorder="1" applyAlignment="1">
      <alignment horizontal="center"/>
    </xf>
    <xf numFmtId="0" fontId="12" fillId="0" borderId="0" xfId="0" applyFont="1" applyBorder="1" applyAlignment="1" quotePrefix="1">
      <alignment horizontal="left"/>
    </xf>
    <xf numFmtId="0" fontId="11" fillId="0" borderId="9" xfId="0" applyFont="1" applyBorder="1" applyAlignment="1" quotePrefix="1">
      <alignment horizontal="left"/>
    </xf>
    <xf numFmtId="0" fontId="11" fillId="0" borderId="6" xfId="0" applyFont="1" applyBorder="1" applyAlignment="1" quotePrefix="1">
      <alignment horizontal="left"/>
    </xf>
    <xf numFmtId="0" fontId="11" fillId="0" borderId="7" xfId="0" applyFont="1" applyBorder="1" applyAlignment="1">
      <alignment/>
    </xf>
    <xf numFmtId="184" fontId="11" fillId="0" borderId="1" xfId="0" applyNumberFormat="1" applyFont="1" applyBorder="1" applyAlignment="1">
      <alignment/>
    </xf>
    <xf numFmtId="0" fontId="11" fillId="0" borderId="3" xfId="0" applyFont="1" applyBorder="1" applyAlignment="1" quotePrefix="1">
      <alignment horizontal="center"/>
    </xf>
    <xf numFmtId="0" fontId="11" fillId="0" borderId="3" xfId="0" applyFont="1" applyBorder="1" applyAlignment="1">
      <alignment horizontal="center"/>
    </xf>
    <xf numFmtId="0" fontId="11" fillId="0" borderId="9" xfId="0" applyFont="1" applyBorder="1" applyAlignment="1" quotePrefix="1">
      <alignment horizontal="center"/>
    </xf>
    <xf numFmtId="0" fontId="11" fillId="0" borderId="0" xfId="0" applyFont="1" applyBorder="1" applyAlignment="1" quotePrefix="1">
      <alignment horizontal="right"/>
    </xf>
    <xf numFmtId="0" fontId="11" fillId="0" borderId="9" xfId="0" applyFont="1" applyBorder="1" applyAlignment="1">
      <alignment/>
    </xf>
    <xf numFmtId="192" fontId="11" fillId="0" borderId="6" xfId="0" applyNumberFormat="1" applyFont="1" applyBorder="1" applyAlignment="1" quotePrefix="1">
      <alignment horizontal="left"/>
    </xf>
    <xf numFmtId="192" fontId="11" fillId="0" borderId="7" xfId="0" applyNumberFormat="1" applyFont="1" applyBorder="1" applyAlignment="1">
      <alignment/>
    </xf>
    <xf numFmtId="0" fontId="11" fillId="0" borderId="1" xfId="0" applyFont="1" applyBorder="1" applyAlignment="1" quotePrefix="1">
      <alignment horizontal="right"/>
    </xf>
    <xf numFmtId="186" fontId="15" fillId="0" borderId="0" xfId="0" applyNumberFormat="1" applyFont="1" applyBorder="1" applyAlignment="1">
      <alignment/>
    </xf>
    <xf numFmtId="192" fontId="15" fillId="0" borderId="2" xfId="0" applyNumberFormat="1" applyFont="1" applyBorder="1" applyAlignment="1">
      <alignment/>
    </xf>
    <xf numFmtId="192" fontId="15" fillId="0" borderId="2" xfId="0" applyNumberFormat="1" applyFont="1" applyBorder="1" applyAlignment="1">
      <alignment horizontal="center"/>
    </xf>
    <xf numFmtId="192" fontId="15" fillId="0" borderId="3" xfId="0" applyNumberFormat="1" applyFont="1" applyBorder="1" applyAlignment="1">
      <alignment horizontal="center"/>
    </xf>
    <xf numFmtId="192" fontId="11" fillId="0" borderId="3" xfId="0" applyNumberFormat="1" applyFont="1" applyBorder="1" applyAlignment="1" quotePrefix="1">
      <alignment horizontal="center"/>
    </xf>
    <xf numFmtId="192" fontId="11" fillId="0" borderId="2" xfId="0" applyNumberFormat="1" applyFont="1" applyBorder="1" applyAlignment="1" quotePrefix="1">
      <alignment horizontal="center"/>
    </xf>
    <xf numFmtId="192" fontId="11" fillId="0" borderId="2" xfId="0" applyNumberFormat="1" applyFont="1" applyBorder="1" applyAlignment="1">
      <alignment horizontal="center"/>
    </xf>
    <xf numFmtId="192" fontId="11" fillId="0" borderId="3" xfId="0" applyNumberFormat="1" applyFont="1" applyBorder="1" applyAlignment="1">
      <alignment horizontal="center"/>
    </xf>
    <xf numFmtId="193" fontId="11" fillId="0" borderId="0" xfId="0" applyNumberFormat="1" applyFont="1" applyBorder="1" applyAlignment="1">
      <alignment/>
    </xf>
    <xf numFmtId="193" fontId="11" fillId="0" borderId="7" xfId="0" applyNumberFormat="1" applyFont="1" applyBorder="1" applyAlignment="1">
      <alignment/>
    </xf>
    <xf numFmtId="0" fontId="15" fillId="0" borderId="0" xfId="0" applyFont="1" applyAlignment="1">
      <alignment/>
    </xf>
    <xf numFmtId="0" fontId="16" fillId="0" borderId="0" xfId="0" applyFont="1" applyFill="1" applyBorder="1" applyAlignment="1">
      <alignment/>
    </xf>
    <xf numFmtId="0" fontId="15" fillId="0" borderId="0" xfId="0" applyFont="1" applyFill="1" applyBorder="1" applyAlignment="1">
      <alignment/>
    </xf>
    <xf numFmtId="186" fontId="15" fillId="0" borderId="0" xfId="0" applyNumberFormat="1" applyFont="1" applyBorder="1" applyAlignment="1">
      <alignment/>
    </xf>
    <xf numFmtId="0" fontId="15" fillId="0" borderId="0" xfId="0" applyFont="1" applyFill="1" applyBorder="1" applyAlignment="1">
      <alignment/>
    </xf>
    <xf numFmtId="0" fontId="15" fillId="0" borderId="1" xfId="0" applyFont="1" applyFill="1" applyBorder="1" applyAlignment="1">
      <alignment/>
    </xf>
    <xf numFmtId="0" fontId="15" fillId="0" borderId="0" xfId="0" applyFont="1" applyBorder="1" applyAlignment="1">
      <alignment/>
    </xf>
    <xf numFmtId="0" fontId="15" fillId="0" borderId="0" xfId="0" applyFont="1" applyBorder="1" applyAlignment="1">
      <alignment/>
    </xf>
    <xf numFmtId="193" fontId="15" fillId="0" borderId="0" xfId="0" applyNumberFormat="1" applyFont="1" applyBorder="1" applyAlignment="1">
      <alignment/>
    </xf>
    <xf numFmtId="208" fontId="15" fillId="0" borderId="0" xfId="0" applyNumberFormat="1" applyFont="1" applyAlignment="1">
      <alignment/>
    </xf>
    <xf numFmtId="3" fontId="15" fillId="0" borderId="0" xfId="0" applyNumberFormat="1" applyFont="1" applyAlignment="1">
      <alignment/>
    </xf>
    <xf numFmtId="0" fontId="15" fillId="0" borderId="9" xfId="0" applyFont="1" applyBorder="1" applyAlignment="1">
      <alignment/>
    </xf>
    <xf numFmtId="0" fontId="15" fillId="0" borderId="9" xfId="0" applyFont="1" applyBorder="1" applyAlignment="1">
      <alignment/>
    </xf>
    <xf numFmtId="193" fontId="15" fillId="0" borderId="10" xfId="0" applyNumberFormat="1" applyFont="1" applyBorder="1" applyAlignment="1">
      <alignment/>
    </xf>
    <xf numFmtId="193" fontId="15" fillId="0" borderId="2" xfId="0" applyNumberFormat="1" applyFont="1" applyBorder="1" applyAlignment="1">
      <alignment/>
    </xf>
    <xf numFmtId="0" fontId="15" fillId="0" borderId="1" xfId="0" applyFont="1" applyBorder="1" applyAlignment="1">
      <alignment/>
    </xf>
    <xf numFmtId="0" fontId="15" fillId="0" borderId="1" xfId="0" applyFont="1" applyBorder="1" applyAlignment="1">
      <alignment/>
    </xf>
    <xf numFmtId="193" fontId="15" fillId="0" borderId="3" xfId="0" applyNumberFormat="1" applyFont="1" applyBorder="1" applyAlignment="1">
      <alignment/>
    </xf>
    <xf numFmtId="193" fontId="11" fillId="0" borderId="6" xfId="0" applyNumberFormat="1" applyFont="1" applyBorder="1" applyAlignment="1" quotePrefix="1">
      <alignment horizontal="left"/>
    </xf>
    <xf numFmtId="193" fontId="15" fillId="0" borderId="2" xfId="0" applyNumberFormat="1" applyFont="1" applyBorder="1" applyAlignment="1">
      <alignment horizontal="right"/>
    </xf>
    <xf numFmtId="193" fontId="15" fillId="0" borderId="0" xfId="0" applyNumberFormat="1" applyFont="1" applyBorder="1" applyAlignment="1">
      <alignment horizontal="right"/>
    </xf>
    <xf numFmtId="193" fontId="11" fillId="0" borderId="3" xfId="0" applyNumberFormat="1" applyFont="1" applyBorder="1" applyAlignment="1" quotePrefix="1">
      <alignment horizontal="center"/>
    </xf>
    <xf numFmtId="0" fontId="11" fillId="0" borderId="11" xfId="0" applyFont="1" applyBorder="1" applyAlignment="1">
      <alignment horizontal="center"/>
    </xf>
    <xf numFmtId="0" fontId="11" fillId="0" borderId="4" xfId="0" applyFont="1" applyBorder="1" applyAlignment="1" quotePrefix="1">
      <alignment horizontal="right"/>
    </xf>
    <xf numFmtId="0" fontId="11" fillId="0" borderId="5" xfId="0" applyFont="1" applyBorder="1" applyAlignment="1" quotePrefix="1">
      <alignment horizontal="right"/>
    </xf>
    <xf numFmtId="186" fontId="11" fillId="0" borderId="6" xfId="0" applyNumberFormat="1" applyFont="1" applyBorder="1" applyAlignment="1" quotePrefix="1">
      <alignment horizontal="left"/>
    </xf>
    <xf numFmtId="186" fontId="11" fillId="0" borderId="7" xfId="0" applyNumberFormat="1" applyFont="1" applyBorder="1" applyAlignment="1">
      <alignment/>
    </xf>
    <xf numFmtId="186" fontId="11" fillId="0" borderId="7" xfId="0" applyNumberFormat="1" applyFont="1" applyBorder="1" applyAlignment="1" quotePrefix="1">
      <alignment horizontal="left"/>
    </xf>
    <xf numFmtId="0" fontId="11" fillId="0" borderId="8" xfId="0" applyFont="1" applyBorder="1" applyAlignment="1">
      <alignment/>
    </xf>
    <xf numFmtId="186" fontId="17" fillId="0" borderId="0" xfId="0" applyNumberFormat="1" applyFont="1" applyBorder="1" applyAlignment="1" quotePrefix="1">
      <alignment horizontal="left"/>
    </xf>
    <xf numFmtId="0" fontId="17" fillId="0" borderId="0" xfId="0" applyFont="1" applyBorder="1" applyAlignment="1" quotePrefix="1">
      <alignment horizontal="left"/>
    </xf>
    <xf numFmtId="0" fontId="11" fillId="0" borderId="0" xfId="0" applyFont="1" applyBorder="1" applyAlignment="1">
      <alignment horizontal="right"/>
    </xf>
    <xf numFmtId="186" fontId="11" fillId="0" borderId="9" xfId="0" applyNumberFormat="1" applyFont="1" applyBorder="1" applyAlignment="1">
      <alignment horizontal="center"/>
    </xf>
    <xf numFmtId="0" fontId="11" fillId="0" borderId="6" xfId="0" applyFont="1" applyBorder="1" applyAlignment="1" quotePrefix="1">
      <alignment horizontal="center"/>
    </xf>
    <xf numFmtId="0" fontId="11" fillId="0" borderId="6" xfId="0" applyFont="1" applyBorder="1" applyAlignment="1">
      <alignment horizontal="center"/>
    </xf>
    <xf numFmtId="186" fontId="11" fillId="0" borderId="3" xfId="0" applyNumberFormat="1" applyFont="1" applyBorder="1" applyAlignment="1" quotePrefix="1">
      <alignment horizontal="center"/>
    </xf>
    <xf numFmtId="186" fontId="11" fillId="0" borderId="11" xfId="0" applyNumberFormat="1" applyFont="1" applyBorder="1" applyAlignment="1">
      <alignment horizontal="center"/>
    </xf>
    <xf numFmtId="186" fontId="11" fillId="0" borderId="1" xfId="0" applyNumberFormat="1" applyFont="1" applyBorder="1" applyAlignment="1" quotePrefix="1">
      <alignment horizontal="center"/>
    </xf>
    <xf numFmtId="186" fontId="11" fillId="0" borderId="3" xfId="0" applyNumberFormat="1" applyFont="1" applyBorder="1" applyAlignment="1">
      <alignment horizontal="center"/>
    </xf>
    <xf numFmtId="0" fontId="11" fillId="0" borderId="4" xfId="0" applyFont="1" applyBorder="1" applyAlignment="1">
      <alignment horizontal="right"/>
    </xf>
    <xf numFmtId="0" fontId="11" fillId="0" borderId="9" xfId="0" applyFont="1" applyBorder="1" applyAlignment="1">
      <alignment horizontal="center"/>
    </xf>
    <xf numFmtId="192" fontId="11" fillId="0" borderId="1" xfId="0" applyNumberFormat="1" applyFont="1" applyBorder="1" applyAlignment="1" quotePrefix="1">
      <alignment horizontal="center"/>
    </xf>
    <xf numFmtId="0" fontId="17" fillId="0" borderId="0" xfId="0" applyFont="1" applyBorder="1" applyAlignment="1">
      <alignment/>
    </xf>
    <xf numFmtId="192" fontId="11" fillId="0" borderId="0" xfId="0" applyNumberFormat="1" applyFont="1" applyBorder="1" applyAlignment="1" quotePrefix="1">
      <alignment horizontal="right"/>
    </xf>
    <xf numFmtId="186" fontId="11" fillId="0" borderId="0" xfId="0" applyNumberFormat="1" applyFont="1" applyBorder="1" applyAlignment="1" quotePrefix="1">
      <alignment horizontal="right"/>
    </xf>
    <xf numFmtId="0" fontId="11" fillId="0" borderId="7" xfId="0" applyFont="1" applyBorder="1" applyAlignment="1" quotePrefix="1">
      <alignment horizontal="center"/>
    </xf>
    <xf numFmtId="192" fontId="11" fillId="0" borderId="6" xfId="0" applyNumberFormat="1" applyFont="1" applyBorder="1" applyAlignment="1" quotePrefix="1">
      <alignment horizontal="center"/>
    </xf>
    <xf numFmtId="186" fontId="11" fillId="0" borderId="5" xfId="0" applyNumberFormat="1" applyFont="1" applyBorder="1" applyAlignment="1" quotePrefix="1">
      <alignment horizontal="center"/>
    </xf>
    <xf numFmtId="186" fontId="11" fillId="0" borderId="1" xfId="0" applyNumberFormat="1" applyFont="1" applyBorder="1" applyAlignment="1">
      <alignment horizontal="center"/>
    </xf>
    <xf numFmtId="0" fontId="11" fillId="0" borderId="8" xfId="0" applyFont="1" applyBorder="1" applyAlignment="1">
      <alignment horizontal="center"/>
    </xf>
    <xf numFmtId="192" fontId="11" fillId="0" borderId="8" xfId="0" applyNumberFormat="1" applyFont="1" applyBorder="1" applyAlignment="1" quotePrefix="1">
      <alignment horizontal="center"/>
    </xf>
    <xf numFmtId="192" fontId="11" fillId="0" borderId="8" xfId="0" applyNumberFormat="1" applyFont="1" applyBorder="1" applyAlignment="1">
      <alignment horizontal="center"/>
    </xf>
    <xf numFmtId="192" fontId="11" fillId="0" borderId="7" xfId="0" applyNumberFormat="1" applyFont="1" applyBorder="1" applyAlignment="1" quotePrefix="1">
      <alignment horizontal="center"/>
    </xf>
    <xf numFmtId="186" fontId="11" fillId="0" borderId="8" xfId="0" applyNumberFormat="1" applyFont="1" applyBorder="1" applyAlignment="1">
      <alignment horizontal="center"/>
    </xf>
    <xf numFmtId="186" fontId="11" fillId="0" borderId="7" xfId="0" applyNumberFormat="1" applyFont="1" applyBorder="1" applyAlignment="1" quotePrefix="1">
      <alignment horizontal="center"/>
    </xf>
    <xf numFmtId="192" fontId="15" fillId="0" borderId="7" xfId="0" applyNumberFormat="1" applyFont="1" applyBorder="1" applyAlignment="1">
      <alignment horizontal="center"/>
    </xf>
    <xf numFmtId="192" fontId="11" fillId="0" borderId="6" xfId="0" applyNumberFormat="1" applyFont="1" applyBorder="1" applyAlignment="1">
      <alignment horizontal="center"/>
    </xf>
    <xf numFmtId="192" fontId="15" fillId="0" borderId="12" xfId="0" applyNumberFormat="1" applyFont="1" applyBorder="1" applyAlignment="1">
      <alignment horizontal="center"/>
    </xf>
    <xf numFmtId="192" fontId="11" fillId="0" borderId="12" xfId="0" applyNumberFormat="1" applyFont="1" applyBorder="1" applyAlignment="1" quotePrefix="1">
      <alignment horizontal="center"/>
    </xf>
    <xf numFmtId="192" fontId="11" fillId="0" borderId="7" xfId="0" applyNumberFormat="1" applyFont="1" applyBorder="1" applyAlignment="1">
      <alignment horizontal="center"/>
    </xf>
    <xf numFmtId="186" fontId="11" fillId="0" borderId="7" xfId="0" applyNumberFormat="1" applyFont="1" applyBorder="1" applyAlignment="1">
      <alignment horizontal="center"/>
    </xf>
    <xf numFmtId="0" fontId="11" fillId="0" borderId="8" xfId="0" applyFont="1" applyBorder="1" applyAlignment="1" quotePrefix="1">
      <alignment horizontal="center"/>
    </xf>
    <xf numFmtId="192" fontId="11" fillId="0" borderId="12" xfId="0" applyNumberFormat="1" applyFont="1" applyBorder="1" applyAlignment="1">
      <alignment horizontal="center"/>
    </xf>
    <xf numFmtId="0" fontId="10" fillId="0" borderId="0" xfId="0" applyFont="1" applyBorder="1" applyAlignment="1">
      <alignment/>
    </xf>
    <xf numFmtId="192" fontId="17" fillId="0" borderId="0" xfId="0" applyNumberFormat="1" applyFont="1" applyBorder="1" applyAlignment="1">
      <alignment/>
    </xf>
    <xf numFmtId="0" fontId="17" fillId="0" borderId="0" xfId="0" applyFont="1" applyAlignment="1">
      <alignment/>
    </xf>
    <xf numFmtId="0" fontId="17" fillId="0" borderId="0" xfId="0" applyFont="1" applyAlignment="1">
      <alignment/>
    </xf>
    <xf numFmtId="0" fontId="11" fillId="0" borderId="11" xfId="0" applyFont="1" applyBorder="1" applyAlignment="1" quotePrefix="1">
      <alignment horizontal="center"/>
    </xf>
    <xf numFmtId="192" fontId="15" fillId="0" borderId="6" xfId="0" applyNumberFormat="1" applyFont="1" applyBorder="1" applyAlignment="1">
      <alignment horizontal="center"/>
    </xf>
    <xf numFmtId="0" fontId="17" fillId="0" borderId="0" xfId="0" applyFont="1" applyBorder="1" applyAlignment="1" quotePrefix="1">
      <alignment/>
    </xf>
    <xf numFmtId="0" fontId="11" fillId="0" borderId="8" xfId="0" applyFont="1" applyBorder="1" applyAlignment="1">
      <alignment/>
    </xf>
    <xf numFmtId="193" fontId="11" fillId="0" borderId="0" xfId="0" applyNumberFormat="1" applyFont="1" applyBorder="1" applyAlignment="1" quotePrefix="1">
      <alignment horizontal="right"/>
    </xf>
    <xf numFmtId="188" fontId="11" fillId="0" borderId="0" xfId="0" applyNumberFormat="1" applyFont="1" applyBorder="1" applyAlignment="1">
      <alignment/>
    </xf>
    <xf numFmtId="188" fontId="11" fillId="0" borderId="0" xfId="0" applyNumberFormat="1" applyFont="1" applyBorder="1" applyAlignment="1" quotePrefix="1">
      <alignment horizontal="right"/>
    </xf>
    <xf numFmtId="0" fontId="11" fillId="0" borderId="11" xfId="0" applyFont="1" applyBorder="1" applyAlignment="1" quotePrefix="1">
      <alignment/>
    </xf>
    <xf numFmtId="0" fontId="11" fillId="0" borderId="7" xfId="0" applyFont="1" applyBorder="1" applyAlignment="1" quotePrefix="1">
      <alignment horizontal="left"/>
    </xf>
    <xf numFmtId="0" fontId="11" fillId="0" borderId="5" xfId="0" applyFont="1" applyBorder="1" applyAlignment="1">
      <alignment horizontal="right"/>
    </xf>
    <xf numFmtId="0" fontId="11" fillId="0" borderId="4" xfId="0" applyFont="1" applyBorder="1" applyAlignment="1">
      <alignment horizontal="center"/>
    </xf>
    <xf numFmtId="0" fontId="11" fillId="0" borderId="4" xfId="0" applyFont="1" applyBorder="1" applyAlignment="1" quotePrefix="1">
      <alignment horizontal="center"/>
    </xf>
    <xf numFmtId="0" fontId="11" fillId="0" borderId="5" xfId="0" applyFont="1" applyBorder="1" applyAlignment="1" quotePrefix="1">
      <alignment horizontal="center"/>
    </xf>
    <xf numFmtId="0" fontId="11" fillId="0" borderId="0" xfId="0" applyFont="1" applyAlignment="1">
      <alignment horizontal="right"/>
    </xf>
    <xf numFmtId="0" fontId="11" fillId="0" borderId="1" xfId="0" applyFont="1" applyBorder="1" applyAlignment="1">
      <alignment horizontal="right"/>
    </xf>
    <xf numFmtId="0" fontId="11" fillId="0" borderId="0" xfId="0" applyFont="1" applyAlignment="1" quotePrefix="1">
      <alignment horizontal="center"/>
    </xf>
    <xf numFmtId="0" fontId="11" fillId="0" borderId="0" xfId="0" applyFont="1" applyAlignment="1">
      <alignment horizontal="center"/>
    </xf>
    <xf numFmtId="188" fontId="11" fillId="0" borderId="12" xfId="0" applyNumberFormat="1" applyFont="1" applyBorder="1" applyAlignment="1" quotePrefix="1">
      <alignment horizontal="center"/>
    </xf>
    <xf numFmtId="188" fontId="11" fillId="0" borderId="12" xfId="0" applyNumberFormat="1" applyFont="1" applyBorder="1" applyAlignment="1">
      <alignment horizontal="center"/>
    </xf>
    <xf numFmtId="188" fontId="11" fillId="0" borderId="6" xfId="0" applyNumberFormat="1" applyFont="1" applyBorder="1" applyAlignment="1" quotePrefix="1">
      <alignment horizontal="center"/>
    </xf>
    <xf numFmtId="0" fontId="11" fillId="0" borderId="0" xfId="0" applyFont="1" applyBorder="1" applyAlignment="1" quotePrefix="1">
      <alignment horizontal="center"/>
    </xf>
    <xf numFmtId="0" fontId="11" fillId="0" borderId="5" xfId="0" applyFont="1" applyBorder="1" applyAlignment="1">
      <alignment horizontal="center"/>
    </xf>
    <xf numFmtId="0" fontId="11" fillId="0" borderId="1" xfId="0" applyFont="1" applyBorder="1" applyAlignment="1">
      <alignment horizontal="center"/>
    </xf>
    <xf numFmtId="186" fontId="11" fillId="0" borderId="8" xfId="0" applyNumberFormat="1" applyFont="1" applyBorder="1" applyAlignment="1">
      <alignment/>
    </xf>
    <xf numFmtId="186" fontId="11" fillId="0" borderId="4" xfId="0" applyNumberFormat="1" applyFont="1" applyBorder="1" applyAlignment="1" quotePrefix="1">
      <alignment horizontal="right"/>
    </xf>
    <xf numFmtId="186" fontId="11" fillId="0" borderId="4" xfId="0" applyNumberFormat="1" applyFont="1" applyBorder="1" applyAlignment="1">
      <alignment horizontal="center"/>
    </xf>
    <xf numFmtId="186" fontId="11" fillId="0" borderId="4" xfId="0" applyNumberFormat="1" applyFont="1" applyBorder="1" applyAlignment="1" quotePrefix="1">
      <alignment horizontal="center"/>
    </xf>
    <xf numFmtId="186" fontId="11" fillId="0" borderId="11" xfId="0" applyNumberFormat="1" applyFont="1" applyBorder="1" applyAlignment="1" quotePrefix="1">
      <alignment horizontal="center"/>
    </xf>
    <xf numFmtId="186" fontId="11" fillId="0" borderId="5" xfId="0" applyNumberFormat="1" applyFont="1" applyBorder="1" applyAlignment="1">
      <alignment horizontal="center" wrapText="1"/>
    </xf>
    <xf numFmtId="186" fontId="11" fillId="0" borderId="5" xfId="0" applyNumberFormat="1" applyFont="1" applyBorder="1" applyAlignment="1">
      <alignment horizontal="center"/>
    </xf>
    <xf numFmtId="199" fontId="11" fillId="0" borderId="0" xfId="0" applyNumberFormat="1" applyFont="1" applyBorder="1" applyAlignment="1" quotePrefix="1">
      <alignment horizontal="left"/>
    </xf>
    <xf numFmtId="199" fontId="11" fillId="0" borderId="0" xfId="0" applyNumberFormat="1" applyFont="1" applyBorder="1" applyAlignment="1" quotePrefix="1">
      <alignment horizontal="right"/>
    </xf>
    <xf numFmtId="0" fontId="17" fillId="0" borderId="0" xfId="24" applyFont="1" applyAlignment="1" quotePrefix="1">
      <alignment horizontal="left"/>
      <protection/>
    </xf>
    <xf numFmtId="0" fontId="11" fillId="0" borderId="11" xfId="24" applyFont="1" applyBorder="1" applyAlignment="1">
      <alignment/>
      <protection/>
    </xf>
    <xf numFmtId="0" fontId="11" fillId="0" borderId="10" xfId="24" applyFont="1" applyBorder="1" applyAlignment="1">
      <alignment/>
      <protection/>
    </xf>
    <xf numFmtId="0" fontId="11" fillId="0" borderId="9" xfId="24" applyFont="1" applyBorder="1" applyAlignment="1">
      <alignment/>
      <protection/>
    </xf>
    <xf numFmtId="0" fontId="11" fillId="0" borderId="4" xfId="24" applyFont="1" applyBorder="1" applyAlignment="1" quotePrefix="1">
      <alignment horizontal="right"/>
      <protection/>
    </xf>
    <xf numFmtId="0" fontId="11" fillId="0" borderId="4" xfId="24" applyFont="1" applyBorder="1" applyAlignment="1">
      <alignment horizontal="right"/>
      <protection/>
    </xf>
    <xf numFmtId="0" fontId="11" fillId="0" borderId="5" xfId="24" applyFont="1" applyBorder="1" applyAlignment="1" quotePrefix="1">
      <alignment horizontal="right"/>
      <protection/>
    </xf>
    <xf numFmtId="0" fontId="11" fillId="0" borderId="5" xfId="24" applyFont="1" applyBorder="1" applyAlignment="1">
      <alignment horizontal="center"/>
      <protection/>
    </xf>
    <xf numFmtId="0" fontId="11" fillId="0" borderId="12" xfId="24" applyFont="1" applyBorder="1" applyAlignment="1" quotePrefix="1">
      <alignment horizontal="center"/>
      <protection/>
    </xf>
    <xf numFmtId="0" fontId="11" fillId="0" borderId="6" xfId="24" applyFont="1" applyBorder="1" applyAlignment="1" quotePrefix="1">
      <alignment horizontal="center"/>
      <protection/>
    </xf>
    <xf numFmtId="0" fontId="11" fillId="0" borderId="11" xfId="24" applyFont="1" applyBorder="1" applyAlignment="1" quotePrefix="1">
      <alignment horizontal="left"/>
      <protection/>
    </xf>
    <xf numFmtId="0" fontId="11" fillId="0" borderId="12" xfId="24" applyFont="1" applyBorder="1" applyAlignment="1" quotePrefix="1">
      <alignment/>
      <protection/>
    </xf>
    <xf numFmtId="0" fontId="11" fillId="0" borderId="6" xfId="24" applyFont="1" applyBorder="1" applyAlignment="1" quotePrefix="1">
      <alignment/>
      <protection/>
    </xf>
    <xf numFmtId="0" fontId="11" fillId="0" borderId="11" xfId="24" applyFont="1" applyBorder="1" applyAlignment="1" quotePrefix="1">
      <alignment horizontal="center"/>
      <protection/>
    </xf>
    <xf numFmtId="193" fontId="11" fillId="0" borderId="9" xfId="25" applyNumberFormat="1" applyFont="1" applyBorder="1" applyAlignment="1" quotePrefix="1">
      <alignment/>
      <protection/>
    </xf>
    <xf numFmtId="0" fontId="7" fillId="0" borderId="0" xfId="16" applyBorder="1" applyAlignment="1">
      <alignment/>
    </xf>
    <xf numFmtId="0" fontId="11" fillId="0" borderId="11" xfId="25" applyFont="1" applyBorder="1" applyAlignment="1">
      <alignment/>
      <protection/>
    </xf>
    <xf numFmtId="193" fontId="11" fillId="0" borderId="9" xfId="25" applyNumberFormat="1" applyFont="1" applyBorder="1" applyAlignment="1">
      <alignment/>
      <protection/>
    </xf>
    <xf numFmtId="193" fontId="11" fillId="0" borderId="7" xfId="25" applyNumberFormat="1" applyFont="1" applyBorder="1" applyAlignment="1">
      <alignment/>
      <protection/>
    </xf>
    <xf numFmtId="0" fontId="11" fillId="0" borderId="11" xfId="25" applyFont="1" applyBorder="1" applyAlignment="1" quotePrefix="1">
      <alignment horizontal="left"/>
      <protection/>
    </xf>
    <xf numFmtId="193" fontId="11" fillId="0" borderId="9" xfId="25" applyNumberFormat="1" applyFont="1" applyBorder="1" applyAlignment="1" quotePrefix="1">
      <alignment horizontal="left" wrapText="1"/>
      <protection/>
    </xf>
    <xf numFmtId="193" fontId="11" fillId="0" borderId="7" xfId="25" applyNumberFormat="1" applyFont="1" applyBorder="1" applyAlignment="1">
      <alignment wrapText="1"/>
      <protection/>
    </xf>
    <xf numFmtId="0" fontId="11" fillId="0" borderId="4" xfId="25" applyFont="1" applyBorder="1" applyAlignment="1" quotePrefix="1">
      <alignment horizontal="right"/>
      <protection/>
    </xf>
    <xf numFmtId="0" fontId="11" fillId="0" borderId="4" xfId="25" applyFont="1" applyBorder="1" applyAlignment="1">
      <alignment horizontal="right"/>
      <protection/>
    </xf>
    <xf numFmtId="0" fontId="11" fillId="0" borderId="4" xfId="25" applyFont="1" applyFill="1" applyBorder="1" applyAlignment="1" quotePrefix="1">
      <alignment horizontal="right"/>
      <protection/>
    </xf>
    <xf numFmtId="0" fontId="11" fillId="0" borderId="5" xfId="25" applyFont="1" applyBorder="1" applyAlignment="1" quotePrefix="1">
      <alignment horizontal="right"/>
      <protection/>
    </xf>
    <xf numFmtId="0" fontId="11" fillId="0" borderId="5" xfId="25" applyFont="1" applyBorder="1" applyAlignment="1">
      <alignment horizontal="center"/>
      <protection/>
    </xf>
    <xf numFmtId="193" fontId="11" fillId="0" borderId="12" xfId="25" applyNumberFormat="1" applyFont="1" applyBorder="1" applyAlignment="1">
      <alignment horizontal="center"/>
      <protection/>
    </xf>
    <xf numFmtId="193" fontId="11" fillId="0" borderId="5" xfId="25" applyNumberFormat="1" applyFont="1" applyBorder="1" applyAlignment="1" quotePrefix="1">
      <alignment horizontal="center" wrapText="1"/>
      <protection/>
    </xf>
    <xf numFmtId="193" fontId="11" fillId="0" borderId="5" xfId="25" applyNumberFormat="1" applyFont="1" applyBorder="1" applyAlignment="1">
      <alignment horizontal="center" wrapText="1"/>
      <protection/>
    </xf>
    <xf numFmtId="193" fontId="11" fillId="0" borderId="8" xfId="25" applyNumberFormat="1" applyFont="1" applyBorder="1" applyAlignment="1">
      <alignment horizontal="center"/>
      <protection/>
    </xf>
    <xf numFmtId="193" fontId="11" fillId="0" borderId="5" xfId="25" applyNumberFormat="1" applyFont="1" applyBorder="1" applyAlignment="1">
      <alignment horizontal="center"/>
      <protection/>
    </xf>
    <xf numFmtId="193" fontId="11" fillId="0" borderId="12" xfId="25" applyNumberFormat="1" applyFont="1" applyBorder="1" applyAlignment="1" quotePrefix="1">
      <alignment horizontal="center" wrapText="1"/>
      <protection/>
    </xf>
    <xf numFmtId="193" fontId="11" fillId="0" borderId="6" xfId="25" applyNumberFormat="1" applyFont="1" applyBorder="1" applyAlignment="1">
      <alignment horizontal="center" wrapText="1"/>
      <protection/>
    </xf>
    <xf numFmtId="193" fontId="11" fillId="0" borderId="7" xfId="25" applyNumberFormat="1" applyFont="1" applyBorder="1" applyAlignment="1">
      <alignment horizontal="center"/>
      <protection/>
    </xf>
    <xf numFmtId="219" fontId="11" fillId="0" borderId="2" xfId="0" applyNumberFormat="1" applyFont="1" applyFill="1" applyBorder="1" applyAlignment="1">
      <alignment/>
    </xf>
    <xf numFmtId="219" fontId="11" fillId="0" borderId="0" xfId="0" applyNumberFormat="1" applyFont="1" applyFill="1" applyBorder="1" applyAlignment="1">
      <alignment/>
    </xf>
    <xf numFmtId="185" fontId="11" fillId="0" borderId="10" xfId="0" applyNumberFormat="1" applyFont="1" applyFill="1" applyBorder="1" applyAlignment="1">
      <alignment/>
    </xf>
    <xf numFmtId="38" fontId="11" fillId="0" borderId="2" xfId="17" applyFont="1" applyFill="1" applyBorder="1" applyAlignment="1">
      <alignment/>
    </xf>
    <xf numFmtId="38" fontId="11" fillId="0" borderId="0" xfId="17" applyFont="1" applyFill="1" applyBorder="1" applyAlignment="1">
      <alignment/>
    </xf>
    <xf numFmtId="38" fontId="11" fillId="0" borderId="3" xfId="17" applyFont="1" applyFill="1" applyBorder="1" applyAlignment="1">
      <alignment/>
    </xf>
    <xf numFmtId="38" fontId="11" fillId="0" borderId="1" xfId="17" applyFont="1" applyFill="1" applyBorder="1" applyAlignment="1">
      <alignment/>
    </xf>
    <xf numFmtId="220" fontId="11" fillId="0" borderId="0" xfId="0" applyNumberFormat="1" applyFont="1" applyAlignment="1">
      <alignment/>
    </xf>
    <xf numFmtId="220" fontId="11" fillId="0" borderId="10" xfId="0" applyNumberFormat="1" applyFont="1" applyBorder="1" applyAlignment="1">
      <alignment/>
    </xf>
    <xf numFmtId="220" fontId="11" fillId="0" borderId="2" xfId="0" applyNumberFormat="1" applyFont="1" applyBorder="1" applyAlignment="1">
      <alignment/>
    </xf>
    <xf numFmtId="220" fontId="11" fillId="0" borderId="3" xfId="0" applyNumberFormat="1" applyFont="1" applyBorder="1" applyAlignment="1">
      <alignment/>
    </xf>
    <xf numFmtId="38" fontId="11" fillId="0" borderId="2" xfId="17" applyFont="1" applyBorder="1" applyAlignment="1">
      <alignment/>
    </xf>
    <xf numFmtId="38" fontId="11" fillId="0" borderId="0" xfId="17" applyFont="1" applyAlignment="1">
      <alignment/>
    </xf>
    <xf numFmtId="38" fontId="11" fillId="0" borderId="0" xfId="17" applyFont="1" applyBorder="1" applyAlignment="1">
      <alignment/>
    </xf>
    <xf numFmtId="38" fontId="11" fillId="0" borderId="3" xfId="17" applyFont="1" applyBorder="1" applyAlignment="1">
      <alignment/>
    </xf>
    <xf numFmtId="38" fontId="11" fillId="0" borderId="1" xfId="17" applyFont="1" applyBorder="1" applyAlignment="1">
      <alignment/>
    </xf>
    <xf numFmtId="38" fontId="11" fillId="0" borderId="2" xfId="17" applyFont="1" applyBorder="1" applyAlignment="1">
      <alignment/>
    </xf>
    <xf numFmtId="38" fontId="11" fillId="0" borderId="0" xfId="17" applyFont="1" applyBorder="1" applyAlignment="1">
      <alignment horizontal="right"/>
    </xf>
    <xf numFmtId="220" fontId="15" fillId="0" borderId="0" xfId="0" applyNumberFormat="1" applyFont="1" applyAlignment="1">
      <alignment/>
    </xf>
    <xf numFmtId="38" fontId="11" fillId="0" borderId="3" xfId="17" applyFont="1" applyBorder="1" applyAlignment="1">
      <alignment horizontal="right"/>
    </xf>
    <xf numFmtId="38" fontId="11" fillId="0" borderId="1" xfId="17" applyFont="1" applyBorder="1" applyAlignment="1">
      <alignment horizontal="right"/>
    </xf>
    <xf numFmtId="38" fontId="11" fillId="0" borderId="3" xfId="17" applyFont="1" applyBorder="1" applyAlignment="1">
      <alignment/>
    </xf>
    <xf numFmtId="38" fontId="11" fillId="0" borderId="1" xfId="17" applyFont="1" applyBorder="1" applyAlignment="1">
      <alignment/>
    </xf>
    <xf numFmtId="38" fontId="11" fillId="0" borderId="0" xfId="17" applyFont="1" applyAlignment="1">
      <alignment/>
    </xf>
    <xf numFmtId="220" fontId="11" fillId="0" borderId="1" xfId="0" applyNumberFormat="1" applyFont="1" applyBorder="1" applyAlignment="1">
      <alignment/>
    </xf>
    <xf numFmtId="186" fontId="11" fillId="0" borderId="12" xfId="0" applyNumberFormat="1" applyFont="1" applyBorder="1" applyAlignment="1" quotePrefix="1">
      <alignment horizontal="center"/>
    </xf>
    <xf numFmtId="220" fontId="11" fillId="0" borderId="2" xfId="0" applyNumberFormat="1" applyFont="1" applyBorder="1" applyAlignment="1">
      <alignment horizontal="right"/>
    </xf>
    <xf numFmtId="220" fontId="11" fillId="0" borderId="3" xfId="0" applyNumberFormat="1" applyFont="1" applyBorder="1" applyAlignment="1">
      <alignment horizontal="right"/>
    </xf>
    <xf numFmtId="220" fontId="11" fillId="0" borderId="1" xfId="0" applyNumberFormat="1" applyFont="1" applyBorder="1" applyAlignment="1">
      <alignment horizontal="right"/>
    </xf>
    <xf numFmtId="38" fontId="11" fillId="0" borderId="0" xfId="17" applyFont="1" applyFill="1" applyAlignment="1">
      <alignment/>
    </xf>
    <xf numFmtId="0" fontId="11" fillId="0" borderId="1" xfId="0" applyFont="1" applyFill="1" applyBorder="1" applyAlignment="1">
      <alignment horizontal="center"/>
    </xf>
    <xf numFmtId="0" fontId="11" fillId="0" borderId="0" xfId="0" applyFont="1" applyFill="1" applyBorder="1" applyAlignment="1" quotePrefix="1">
      <alignment horizontal="right"/>
    </xf>
    <xf numFmtId="0" fontId="11" fillId="0" borderId="0" xfId="0" applyFont="1" applyFill="1" applyBorder="1" applyAlignment="1" quotePrefix="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Fill="1" applyAlignment="1">
      <alignment horizontal="center"/>
    </xf>
    <xf numFmtId="38" fontId="11" fillId="0" borderId="0" xfId="25" applyNumberFormat="1" applyFont="1" applyAlignment="1">
      <alignment/>
      <protection/>
    </xf>
    <xf numFmtId="193" fontId="15" fillId="0" borderId="2" xfId="0" applyNumberFormat="1" applyFont="1" applyBorder="1" applyAlignment="1">
      <alignment horizontal="center"/>
    </xf>
    <xf numFmtId="193" fontId="18" fillId="0" borderId="0" xfId="0" applyNumberFormat="1" applyFont="1" applyAlignment="1" quotePrefix="1">
      <alignment horizontal="left"/>
    </xf>
    <xf numFmtId="192" fontId="15" fillId="0" borderId="3" xfId="0" applyNumberFormat="1" applyFont="1" applyBorder="1" applyAlignment="1" quotePrefix="1">
      <alignment horizontal="center"/>
    </xf>
    <xf numFmtId="192" fontId="15" fillId="0" borderId="2" xfId="0" applyNumberFormat="1" applyFont="1" applyBorder="1" applyAlignment="1" quotePrefix="1">
      <alignment horizontal="right"/>
    </xf>
    <xf numFmtId="192" fontId="15" fillId="0" borderId="0" xfId="0" applyNumberFormat="1" applyFont="1" applyBorder="1" applyAlignment="1" quotePrefix="1">
      <alignment horizontal="right"/>
    </xf>
    <xf numFmtId="192" fontId="15" fillId="0" borderId="0" xfId="0" applyNumberFormat="1" applyFont="1" applyBorder="1" applyAlignment="1">
      <alignment horizontal="right"/>
    </xf>
    <xf numFmtId="193" fontId="11" fillId="0" borderId="1" xfId="0" applyNumberFormat="1" applyFont="1" applyBorder="1" applyAlignment="1">
      <alignment/>
    </xf>
    <xf numFmtId="193" fontId="11" fillId="0" borderId="11" xfId="0" applyNumberFormat="1" applyFont="1" applyBorder="1" applyAlignment="1">
      <alignment/>
    </xf>
    <xf numFmtId="193" fontId="11" fillId="0" borderId="9" xfId="0" applyNumberFormat="1" applyFont="1" applyBorder="1" applyAlignment="1" quotePrefix="1">
      <alignment horizontal="left"/>
    </xf>
    <xf numFmtId="193" fontId="11" fillId="0" borderId="7" xfId="0" applyNumberFormat="1" applyFont="1" applyBorder="1" applyAlignment="1" quotePrefix="1">
      <alignment horizontal="center"/>
    </xf>
    <xf numFmtId="193" fontId="11" fillId="0" borderId="8" xfId="0" applyNumberFormat="1" applyFont="1" applyBorder="1" applyAlignment="1" quotePrefix="1">
      <alignment horizontal="center"/>
    </xf>
    <xf numFmtId="193" fontId="11" fillId="0" borderId="9" xfId="0" applyNumberFormat="1" applyFont="1" applyBorder="1" applyAlignment="1">
      <alignment horizontal="center"/>
    </xf>
    <xf numFmtId="186" fontId="19" fillId="0" borderId="0" xfId="0" applyNumberFormat="1" applyFont="1" applyAlignment="1" quotePrefix="1">
      <alignment horizontal="left"/>
    </xf>
    <xf numFmtId="186" fontId="20" fillId="0" borderId="0" xfId="0" applyNumberFormat="1" applyFont="1" applyAlignment="1" quotePrefix="1">
      <alignment horizontal="left"/>
    </xf>
    <xf numFmtId="199" fontId="20" fillId="0" borderId="0" xfId="0" applyNumberFormat="1" applyFont="1" applyAlignment="1" quotePrefix="1">
      <alignment horizontal="left"/>
    </xf>
    <xf numFmtId="199" fontId="19" fillId="0" borderId="0" xfId="0" applyNumberFormat="1" applyFont="1" applyAlignment="1" quotePrefix="1">
      <alignment horizontal="left"/>
    </xf>
    <xf numFmtId="193" fontId="15" fillId="0" borderId="9" xfId="0" applyNumberFormat="1" applyFont="1" applyBorder="1" applyAlignment="1">
      <alignment horizontal="right"/>
    </xf>
    <xf numFmtId="193" fontId="21" fillId="0" borderId="3" xfId="0" applyNumberFormat="1" applyFont="1" applyBorder="1" applyAlignment="1" quotePrefix="1">
      <alignment horizontal="center"/>
    </xf>
    <xf numFmtId="186" fontId="19" fillId="0" borderId="0" xfId="0" applyNumberFormat="1" applyFont="1" applyBorder="1" applyAlignment="1">
      <alignment/>
    </xf>
    <xf numFmtId="0" fontId="19" fillId="0" borderId="0" xfId="0" applyFont="1" applyBorder="1" applyAlignment="1">
      <alignment/>
    </xf>
    <xf numFmtId="0" fontId="22" fillId="0" borderId="0" xfId="0" applyFont="1" applyBorder="1" applyAlignment="1">
      <alignment/>
    </xf>
    <xf numFmtId="186" fontId="22" fillId="0" borderId="0" xfId="0" applyNumberFormat="1" applyFont="1" applyBorder="1" applyAlignment="1">
      <alignment/>
    </xf>
    <xf numFmtId="0" fontId="11" fillId="0" borderId="0" xfId="0" applyFont="1" applyAlignment="1" quotePrefix="1">
      <alignment/>
    </xf>
    <xf numFmtId="193" fontId="20" fillId="0" borderId="0" xfId="0" applyNumberFormat="1" applyFont="1" applyAlignment="1" quotePrefix="1">
      <alignment horizontal="left"/>
    </xf>
    <xf numFmtId="0" fontId="20" fillId="0" borderId="0" xfId="0" applyFont="1" applyAlignment="1" quotePrefix="1">
      <alignment horizontal="left"/>
    </xf>
    <xf numFmtId="220" fontId="11" fillId="0" borderId="0" xfId="0" applyNumberFormat="1" applyFont="1" applyBorder="1" applyAlignment="1">
      <alignment/>
    </xf>
    <xf numFmtId="189" fontId="11" fillId="0" borderId="0" xfId="0" applyNumberFormat="1" applyFont="1" applyBorder="1" applyAlignment="1">
      <alignment/>
    </xf>
    <xf numFmtId="193" fontId="11" fillId="0" borderId="9" xfId="25" applyNumberFormat="1" applyFont="1" applyBorder="1" applyAlignment="1">
      <alignment horizontal="center"/>
      <protection/>
    </xf>
    <xf numFmtId="193" fontId="11" fillId="0" borderId="8" xfId="25" applyNumberFormat="1" applyFont="1" applyBorder="1" applyAlignment="1">
      <alignment/>
      <protection/>
    </xf>
    <xf numFmtId="192" fontId="15" fillId="0" borderId="8" xfId="0" applyNumberFormat="1" applyFont="1" applyBorder="1" applyAlignment="1">
      <alignment horizontal="center"/>
    </xf>
    <xf numFmtId="193" fontId="11" fillId="0" borderId="7" xfId="0" applyNumberFormat="1" applyFont="1" applyBorder="1" applyAlignment="1">
      <alignment horizontal="center"/>
    </xf>
    <xf numFmtId="193" fontId="21" fillId="0" borderId="3" xfId="0" applyNumberFormat="1" applyFont="1" applyBorder="1" applyAlignment="1">
      <alignment horizontal="center"/>
    </xf>
    <xf numFmtId="0" fontId="23" fillId="0" borderId="0" xfId="0" applyFont="1" applyAlignment="1">
      <alignment/>
    </xf>
    <xf numFmtId="0" fontId="24" fillId="0" borderId="0" xfId="0" applyFont="1" applyAlignment="1">
      <alignment/>
    </xf>
    <xf numFmtId="0" fontId="9" fillId="0" borderId="0" xfId="0" applyFont="1" applyAlignment="1">
      <alignment/>
    </xf>
    <xf numFmtId="0" fontId="11" fillId="0" borderId="0" xfId="0" applyFont="1" applyAlignment="1">
      <alignment vertical="top"/>
    </xf>
    <xf numFmtId="0" fontId="26" fillId="0" borderId="0" xfId="0" applyFont="1" applyAlignment="1">
      <alignment/>
    </xf>
    <xf numFmtId="192" fontId="15" fillId="0" borderId="12" xfId="0" applyNumberFormat="1" applyFont="1" applyBorder="1" applyAlignment="1" quotePrefix="1">
      <alignment horizontal="center"/>
    </xf>
    <xf numFmtId="192" fontId="27" fillId="0" borderId="12" xfId="0" applyNumberFormat="1" applyFont="1" applyBorder="1" applyAlignment="1">
      <alignment horizontal="center"/>
    </xf>
    <xf numFmtId="193" fontId="15" fillId="0" borderId="10" xfId="0" applyNumberFormat="1" applyFont="1" applyFill="1" applyBorder="1" applyAlignment="1" quotePrefix="1">
      <alignment horizontal="left"/>
    </xf>
    <xf numFmtId="193" fontId="15" fillId="0" borderId="2" xfId="0" applyNumberFormat="1" applyFont="1" applyFill="1" applyBorder="1" applyAlignment="1" quotePrefix="1">
      <alignment horizontal="left"/>
    </xf>
    <xf numFmtId="0" fontId="15" fillId="0" borderId="2" xfId="0" applyFont="1" applyFill="1" applyBorder="1" applyAlignment="1">
      <alignment horizontal="center"/>
    </xf>
    <xf numFmtId="193" fontId="15" fillId="0" borderId="3" xfId="0" applyNumberFormat="1" applyFont="1" applyFill="1" applyBorder="1" applyAlignment="1">
      <alignment horizontal="center"/>
    </xf>
    <xf numFmtId="193" fontId="15" fillId="0" borderId="7" xfId="0" applyNumberFormat="1" applyFont="1" applyFill="1" applyBorder="1" applyAlignment="1">
      <alignment/>
    </xf>
    <xf numFmtId="193" fontId="15" fillId="0" borderId="2" xfId="0" applyNumberFormat="1" applyFont="1" applyFill="1" applyBorder="1" applyAlignment="1">
      <alignment/>
    </xf>
    <xf numFmtId="193" fontId="15" fillId="0" borderId="1" xfId="0" applyNumberFormat="1" applyFont="1" applyFill="1" applyBorder="1" applyAlignment="1">
      <alignment/>
    </xf>
    <xf numFmtId="193" fontId="15" fillId="0" borderId="2" xfId="0" applyNumberFormat="1" applyFont="1" applyFill="1" applyBorder="1" applyAlignment="1">
      <alignment horizontal="center"/>
    </xf>
    <xf numFmtId="193" fontId="15" fillId="0" borderId="3" xfId="0" applyNumberFormat="1" applyFont="1" applyFill="1" applyBorder="1" applyAlignment="1">
      <alignment/>
    </xf>
    <xf numFmtId="220" fontId="11" fillId="0" borderId="0" xfId="0" applyNumberFormat="1" applyFont="1" applyFill="1" applyBorder="1" applyAlignment="1">
      <alignment/>
    </xf>
    <xf numFmtId="220" fontId="11" fillId="0" borderId="0" xfId="0" applyNumberFormat="1" applyFont="1" applyFill="1" applyAlignment="1">
      <alignment/>
    </xf>
    <xf numFmtId="184" fontId="11" fillId="0" borderId="0" xfId="0" applyNumberFormat="1" applyFont="1" applyFill="1" applyBorder="1" applyAlignment="1">
      <alignment/>
    </xf>
    <xf numFmtId="186" fontId="11" fillId="0" borderId="4" xfId="0" applyNumberFormat="1" applyFont="1" applyFill="1" applyBorder="1" applyAlignment="1">
      <alignment horizontal="center"/>
    </xf>
    <xf numFmtId="186" fontId="11" fillId="0" borderId="4" xfId="0" applyNumberFormat="1" applyFont="1" applyFill="1" applyBorder="1" applyAlignment="1" quotePrefix="1">
      <alignment horizontal="center"/>
    </xf>
    <xf numFmtId="186" fontId="11" fillId="0" borderId="4" xfId="0" applyNumberFormat="1" applyFont="1" applyFill="1" applyBorder="1" applyAlignment="1" quotePrefix="1">
      <alignment horizontal="right"/>
    </xf>
    <xf numFmtId="193" fontId="11" fillId="0" borderId="0" xfId="0" applyNumberFormat="1" applyFont="1" applyFill="1" applyBorder="1" applyAlignment="1">
      <alignment/>
    </xf>
    <xf numFmtId="193" fontId="11" fillId="0" borderId="0" xfId="0" applyNumberFormat="1" applyFont="1" applyFill="1" applyBorder="1" applyAlignment="1" quotePrefix="1">
      <alignment horizontal="left"/>
    </xf>
    <xf numFmtId="193" fontId="15" fillId="0" borderId="10" xfId="0" applyNumberFormat="1" applyFont="1" applyFill="1" applyBorder="1" applyAlignment="1">
      <alignment/>
    </xf>
    <xf numFmtId="193" fontId="15" fillId="0" borderId="2" xfId="0" applyNumberFormat="1" applyFont="1" applyFill="1" applyBorder="1" applyAlignment="1" quotePrefix="1">
      <alignment horizontal="center"/>
    </xf>
    <xf numFmtId="193" fontId="11" fillId="0" borderId="13" xfId="25" applyNumberFormat="1" applyFont="1" applyBorder="1" applyAlignment="1">
      <alignment horizontal="center" wrapText="1"/>
      <protection/>
    </xf>
    <xf numFmtId="0" fontId="28" fillId="0" borderId="0" xfId="0" applyFont="1" applyAlignment="1">
      <alignment/>
    </xf>
    <xf numFmtId="0" fontId="11" fillId="0" borderId="0" xfId="27" applyFont="1" applyAlignment="1">
      <alignment horizontal="center"/>
      <protection/>
    </xf>
    <xf numFmtId="0" fontId="11" fillId="0" borderId="0" xfId="0" applyFont="1" applyAlignment="1">
      <alignment horizontal="left"/>
    </xf>
    <xf numFmtId="0" fontId="28" fillId="0" borderId="0" xfId="27" applyFont="1" applyAlignment="1">
      <alignment horizontal="center"/>
      <protection/>
    </xf>
    <xf numFmtId="0" fontId="24" fillId="0" borderId="0" xfId="0" applyNumberFormat="1" applyFont="1" applyAlignment="1">
      <alignment/>
    </xf>
    <xf numFmtId="0" fontId="24" fillId="0" borderId="0" xfId="0" applyNumberFormat="1" applyFont="1" applyAlignment="1">
      <alignment vertical="center"/>
    </xf>
    <xf numFmtId="0" fontId="24" fillId="0" borderId="0" xfId="0" applyNumberFormat="1" applyFont="1" applyBorder="1" applyAlignment="1">
      <alignment/>
    </xf>
    <xf numFmtId="0" fontId="24" fillId="0" borderId="4" xfId="0" applyNumberFormat="1" applyFont="1" applyBorder="1" applyAlignment="1">
      <alignment/>
    </xf>
    <xf numFmtId="189" fontId="24" fillId="0" borderId="0" xfId="0" applyNumberFormat="1" applyFont="1" applyBorder="1" applyAlignment="1">
      <alignment horizontal="right"/>
    </xf>
    <xf numFmtId="189" fontId="24" fillId="0" borderId="0" xfId="0" applyNumberFormat="1" applyFont="1" applyBorder="1" applyAlignment="1">
      <alignment/>
    </xf>
    <xf numFmtId="0" fontId="11" fillId="0" borderId="0" xfId="0" applyNumberFormat="1" applyFont="1" applyAlignment="1">
      <alignment/>
    </xf>
    <xf numFmtId="0" fontId="11" fillId="0" borderId="0" xfId="0" applyNumberFormat="1" applyFont="1" applyBorder="1" applyAlignment="1">
      <alignment horizontal="centerContinuous" vertical="center"/>
    </xf>
    <xf numFmtId="0" fontId="11" fillId="0" borderId="0" xfId="0" applyFont="1" applyAlignment="1">
      <alignment horizontal="centerContinuous"/>
    </xf>
    <xf numFmtId="0" fontId="11" fillId="0" borderId="4" xfId="0" applyNumberFormat="1" applyFont="1" applyBorder="1" applyAlignment="1">
      <alignment horizontal="centerContinuous" vertical="center"/>
    </xf>
    <xf numFmtId="0" fontId="11" fillId="0" borderId="12" xfId="0" applyNumberFormat="1" applyFont="1" applyBorder="1" applyAlignment="1">
      <alignment horizontal="center" vertical="center"/>
    </xf>
    <xf numFmtId="0" fontId="11" fillId="0" borderId="2" xfId="0" applyNumberFormat="1" applyFont="1" applyBorder="1" applyAlignment="1">
      <alignment horizontal="centerContinuous" vertical="center"/>
    </xf>
    <xf numFmtId="0" fontId="11" fillId="0" borderId="12" xfId="0" applyNumberFormat="1" applyFont="1" applyBorder="1" applyAlignment="1">
      <alignment horizontal="centerContinuous" vertical="center"/>
    </xf>
    <xf numFmtId="0" fontId="11" fillId="0" borderId="1" xfId="0" applyNumberFormat="1" applyFont="1" applyBorder="1" applyAlignment="1">
      <alignment/>
    </xf>
    <xf numFmtId="0" fontId="11" fillId="0" borderId="1" xfId="0" applyNumberFormat="1" applyFont="1" applyBorder="1" applyAlignment="1">
      <alignment vertical="center"/>
    </xf>
    <xf numFmtId="0" fontId="11" fillId="0" borderId="5" xfId="0" applyNumberFormat="1" applyFont="1" applyBorder="1" applyAlignment="1">
      <alignment vertical="center"/>
    </xf>
    <xf numFmtId="0" fontId="11" fillId="0" borderId="14"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0" xfId="0" applyNumberFormat="1" applyFont="1" applyBorder="1" applyAlignment="1">
      <alignment/>
    </xf>
    <xf numFmtId="0" fontId="11" fillId="0" borderId="4" xfId="0" applyNumberFormat="1" applyFont="1" applyBorder="1" applyAlignment="1">
      <alignment horizontal="distributed"/>
    </xf>
    <xf numFmtId="0" fontId="11" fillId="0" borderId="0" xfId="0" applyNumberFormat="1" applyFont="1" applyBorder="1" applyAlignment="1">
      <alignment horizontal="left"/>
    </xf>
    <xf numFmtId="0" fontId="11" fillId="0" borderId="0" xfId="0" applyNumberFormat="1" applyFont="1" applyBorder="1" applyAlignment="1">
      <alignment/>
    </xf>
    <xf numFmtId="0" fontId="11" fillId="0" borderId="4" xfId="0" applyNumberFormat="1" applyFont="1" applyBorder="1" applyAlignment="1">
      <alignment/>
    </xf>
    <xf numFmtId="0" fontId="29" fillId="0" borderId="4" xfId="0" applyFont="1" applyBorder="1" applyAlignment="1">
      <alignment/>
    </xf>
    <xf numFmtId="0" fontId="11" fillId="0" borderId="0" xfId="0" applyNumberFormat="1" applyFont="1" applyBorder="1" applyAlignment="1">
      <alignment horizontal="distributed"/>
    </xf>
    <xf numFmtId="189" fontId="11" fillId="0" borderId="0" xfId="0" applyNumberFormat="1" applyFont="1" applyBorder="1" applyAlignment="1">
      <alignment horizontal="right"/>
    </xf>
    <xf numFmtId="0" fontId="11" fillId="0" borderId="1" xfId="0" applyNumberFormat="1" applyFont="1" applyBorder="1" applyAlignment="1">
      <alignment/>
    </xf>
    <xf numFmtId="0" fontId="29" fillId="0" borderId="5" xfId="0" applyFont="1" applyBorder="1" applyAlignment="1">
      <alignment/>
    </xf>
    <xf numFmtId="0" fontId="11" fillId="0" borderId="1" xfId="0" applyFont="1" applyFill="1" applyBorder="1" applyAlignment="1" quotePrefix="1">
      <alignment horizontal="right"/>
    </xf>
    <xf numFmtId="186" fontId="11" fillId="0" borderId="0" xfId="17" applyNumberFormat="1" applyFont="1" applyBorder="1" applyAlignment="1">
      <alignment/>
    </xf>
    <xf numFmtId="192" fontId="11" fillId="0" borderId="6" xfId="0" applyNumberFormat="1" applyFont="1" applyBorder="1" applyAlignment="1">
      <alignment horizontal="center" vertical="center" shrinkToFit="1"/>
    </xf>
    <xf numFmtId="192" fontId="11" fillId="0" borderId="12" xfId="0" applyNumberFormat="1" applyFont="1" applyBorder="1" applyAlignment="1">
      <alignment horizontal="center" vertical="center" shrinkToFit="1"/>
    </xf>
    <xf numFmtId="192" fontId="11" fillId="0" borderId="8" xfId="0" applyNumberFormat="1" applyFont="1" applyBorder="1" applyAlignment="1">
      <alignment horizontal="center" vertical="center" shrinkToFit="1"/>
    </xf>
    <xf numFmtId="192" fontId="11" fillId="0" borderId="8" xfId="0" applyNumberFormat="1" applyFont="1" applyBorder="1" applyAlignment="1" quotePrefix="1">
      <alignment horizontal="center" vertical="center" shrinkToFit="1"/>
    </xf>
    <xf numFmtId="186" fontId="21" fillId="0" borderId="7" xfId="0" applyNumberFormat="1" applyFont="1" applyBorder="1" applyAlignment="1">
      <alignment horizontal="center" vertical="center" shrinkToFit="1"/>
    </xf>
    <xf numFmtId="186" fontId="11" fillId="0" borderId="12" xfId="0" applyNumberFormat="1" applyFont="1" applyBorder="1" applyAlignment="1">
      <alignment horizontal="center" vertical="center" shrinkToFit="1"/>
    </xf>
    <xf numFmtId="186" fontId="11" fillId="0" borderId="8" xfId="0" applyNumberFormat="1" applyFont="1" applyBorder="1" applyAlignment="1" quotePrefix="1">
      <alignment horizontal="center" vertical="center" shrinkToFit="1"/>
    </xf>
    <xf numFmtId="186" fontId="11" fillId="0" borderId="8" xfId="0" applyNumberFormat="1" applyFont="1" applyBorder="1" applyAlignment="1">
      <alignment horizontal="center" vertical="center" shrinkToFit="1"/>
    </xf>
    <xf numFmtId="186" fontId="11" fillId="0" borderId="6" xfId="0" applyNumberFormat="1" applyFont="1" applyBorder="1" applyAlignment="1">
      <alignment horizontal="center" vertical="center" shrinkToFit="1"/>
    </xf>
    <xf numFmtId="0" fontId="10" fillId="0" borderId="0" xfId="0" applyNumberFormat="1" applyFont="1" applyBorder="1" applyAlignment="1">
      <alignment vertical="center"/>
    </xf>
    <xf numFmtId="0" fontId="24" fillId="0" borderId="0" xfId="0" applyNumberFormat="1" applyFont="1" applyBorder="1" applyAlignment="1">
      <alignment vertical="center"/>
    </xf>
    <xf numFmtId="0" fontId="11" fillId="0" borderId="9" xfId="0" applyNumberFormat="1" applyFont="1" applyBorder="1" applyAlignment="1">
      <alignment/>
    </xf>
    <xf numFmtId="0" fontId="11" fillId="0" borderId="9" xfId="0" applyNumberFormat="1" applyFont="1" applyBorder="1" applyAlignment="1">
      <alignment vertical="center"/>
    </xf>
    <xf numFmtId="0" fontId="11" fillId="0" borderId="11" xfId="0" applyFont="1" applyBorder="1" applyAlignment="1">
      <alignment/>
    </xf>
    <xf numFmtId="0" fontId="11" fillId="0" borderId="7" xfId="0" applyNumberFormat="1" applyFont="1" applyBorder="1" applyAlignment="1" quotePrefix="1">
      <alignment horizontal="centerContinuous" vertical="center"/>
    </xf>
    <xf numFmtId="0" fontId="11" fillId="0" borderId="7" xfId="0" applyNumberFormat="1" applyFont="1" applyBorder="1" applyAlignment="1">
      <alignment horizontal="centerContinuous" vertical="center"/>
    </xf>
    <xf numFmtId="0" fontId="11" fillId="0" borderId="5" xfId="0" applyNumberFormat="1" applyFont="1" applyBorder="1" applyAlignment="1">
      <alignment horizontal="center" vertical="center"/>
    </xf>
    <xf numFmtId="0" fontId="11" fillId="0" borderId="6" xfId="0" applyNumberFormat="1" applyFont="1" applyBorder="1" applyAlignment="1" quotePrefix="1">
      <alignment horizontal="centerContinuous" vertical="center"/>
    </xf>
    <xf numFmtId="0" fontId="11" fillId="0" borderId="8" xfId="0" applyNumberFormat="1" applyFont="1" applyBorder="1" applyAlignment="1">
      <alignment horizontal="centerContinuous" vertical="center"/>
    </xf>
    <xf numFmtId="0" fontId="11" fillId="0" borderId="11" xfId="0" applyFont="1" applyBorder="1" applyAlignment="1" quotePrefix="1">
      <alignment horizontal="right"/>
    </xf>
    <xf numFmtId="0" fontId="30" fillId="0" borderId="0" xfId="0" applyFont="1" applyBorder="1" applyAlignment="1" quotePrefix="1">
      <alignment horizontal="right"/>
    </xf>
    <xf numFmtId="0" fontId="15" fillId="0" borderId="0" xfId="0" applyFont="1" applyFill="1" applyBorder="1" applyAlignment="1">
      <alignment horizontal="center"/>
    </xf>
    <xf numFmtId="220" fontId="15" fillId="0" borderId="0" xfId="0" applyNumberFormat="1" applyFont="1" applyBorder="1" applyAlignment="1">
      <alignment/>
    </xf>
    <xf numFmtId="38" fontId="11" fillId="0" borderId="0" xfId="0" applyNumberFormat="1" applyFont="1" applyBorder="1" applyAlignment="1">
      <alignment/>
    </xf>
    <xf numFmtId="38" fontId="11" fillId="0" borderId="0" xfId="0" applyNumberFormat="1" applyFont="1" applyAlignment="1">
      <alignment/>
    </xf>
    <xf numFmtId="38" fontId="11" fillId="0" borderId="0" xfId="0" applyNumberFormat="1" applyFont="1" applyAlignment="1">
      <alignment/>
    </xf>
    <xf numFmtId="220" fontId="11" fillId="0" borderId="0" xfId="0" applyNumberFormat="1" applyFont="1" applyAlignment="1">
      <alignment/>
    </xf>
    <xf numFmtId="0" fontId="11" fillId="0" borderId="15" xfId="0" applyFont="1" applyBorder="1" applyAlignment="1" quotePrefix="1">
      <alignment horizontal="center"/>
    </xf>
    <xf numFmtId="0" fontId="11" fillId="0" borderId="16" xfId="0" applyFont="1" applyBorder="1" applyAlignment="1">
      <alignment horizontal="center"/>
    </xf>
    <xf numFmtId="0" fontId="11" fillId="0" borderId="17" xfId="0" applyFont="1" applyBorder="1" applyAlignment="1">
      <alignment/>
    </xf>
    <xf numFmtId="0" fontId="11" fillId="0" borderId="17" xfId="0" applyFont="1" applyBorder="1" applyAlignment="1">
      <alignment horizontal="center"/>
    </xf>
    <xf numFmtId="0" fontId="11" fillId="0" borderId="17" xfId="0" applyFont="1" applyBorder="1" applyAlignment="1" quotePrefix="1">
      <alignment horizontal="right"/>
    </xf>
    <xf numFmtId="0" fontId="15" fillId="0" borderId="17" xfId="0" applyFont="1" applyBorder="1" applyAlignment="1" quotePrefix="1">
      <alignment horizontal="right"/>
    </xf>
    <xf numFmtId="186" fontId="17" fillId="0" borderId="0" xfId="0" applyNumberFormat="1" applyFont="1" applyAlignment="1">
      <alignment/>
    </xf>
    <xf numFmtId="0" fontId="11" fillId="0" borderId="0" xfId="0" applyFont="1" applyFill="1" applyAlignment="1">
      <alignment horizontal="right"/>
    </xf>
    <xf numFmtId="222" fontId="11" fillId="0" borderId="0" xfId="0" applyNumberFormat="1" applyFont="1" applyAlignment="1">
      <alignment/>
    </xf>
    <xf numFmtId="0" fontId="15" fillId="0" borderId="0" xfId="0" applyFont="1" applyFill="1" applyAlignment="1">
      <alignment horizontal="right"/>
    </xf>
    <xf numFmtId="0" fontId="11" fillId="0" borderId="0" xfId="0" applyFont="1" applyAlignment="1">
      <alignment vertical="center"/>
    </xf>
    <xf numFmtId="0" fontId="24" fillId="0" borderId="0" xfId="0" applyFont="1" applyAlignment="1">
      <alignment vertical="center"/>
    </xf>
    <xf numFmtId="193" fontId="11" fillId="0" borderId="12" xfId="25" applyNumberFormat="1" applyFont="1" applyBorder="1" applyAlignment="1">
      <alignment horizontal="center" wrapText="1"/>
      <protection/>
    </xf>
    <xf numFmtId="220" fontId="11" fillId="0" borderId="0" xfId="17" applyNumberFormat="1" applyFont="1" applyBorder="1" applyAlignment="1">
      <alignment/>
    </xf>
    <xf numFmtId="220" fontId="11" fillId="0" borderId="1" xfId="17" applyNumberFormat="1" applyFont="1" applyBorder="1" applyAlignment="1">
      <alignment/>
    </xf>
    <xf numFmtId="0" fontId="15" fillId="0" borderId="0" xfId="0" applyFont="1" applyAlignment="1">
      <alignment horizontal="right"/>
    </xf>
    <xf numFmtId="0" fontId="11" fillId="0" borderId="0" xfId="23" applyFont="1" applyBorder="1" applyAlignment="1">
      <alignment horizontal="left"/>
      <protection/>
    </xf>
    <xf numFmtId="222" fontId="11" fillId="0" borderId="0" xfId="0" applyNumberFormat="1" applyFont="1" applyAlignment="1">
      <alignment horizontal="right"/>
    </xf>
    <xf numFmtId="0" fontId="11" fillId="0" borderId="11" xfId="0" applyFont="1" applyBorder="1" applyAlignment="1">
      <alignment/>
    </xf>
    <xf numFmtId="220" fontId="11" fillId="0" borderId="0" xfId="17" applyNumberFormat="1" applyFont="1" applyAlignment="1">
      <alignment/>
    </xf>
    <xf numFmtId="220" fontId="11" fillId="0" borderId="2" xfId="17" applyNumberFormat="1" applyFont="1" applyBorder="1" applyAlignment="1">
      <alignment/>
    </xf>
    <xf numFmtId="220" fontId="11" fillId="0" borderId="3" xfId="17" applyNumberFormat="1" applyFont="1" applyBorder="1" applyAlignment="1">
      <alignment/>
    </xf>
    <xf numFmtId="190" fontId="11" fillId="0" borderId="0" xfId="17" applyNumberFormat="1" applyFont="1" applyBorder="1" applyAlignment="1">
      <alignment/>
    </xf>
    <xf numFmtId="220" fontId="11" fillId="0" borderId="0" xfId="0" applyNumberFormat="1" applyFont="1" applyBorder="1" applyAlignment="1">
      <alignment horizontal="right"/>
    </xf>
    <xf numFmtId="0" fontId="11" fillId="0" borderId="10" xfId="0" applyNumberFormat="1" applyFont="1" applyBorder="1" applyAlignment="1">
      <alignment horizontal="right"/>
    </xf>
    <xf numFmtId="220" fontId="11" fillId="0" borderId="4" xfId="0" applyNumberFormat="1" applyFont="1" applyBorder="1" applyAlignment="1">
      <alignment horizontal="right"/>
    </xf>
    <xf numFmtId="220" fontId="11" fillId="0" borderId="5" xfId="0" applyNumberFormat="1" applyFont="1" applyBorder="1" applyAlignment="1">
      <alignment horizontal="right"/>
    </xf>
    <xf numFmtId="192" fontId="12" fillId="0" borderId="0" xfId="26" applyNumberFormat="1" applyFont="1" applyAlignment="1" quotePrefix="1">
      <alignment horizontal="left"/>
      <protection/>
    </xf>
    <xf numFmtId="192" fontId="11" fillId="0" borderId="0" xfId="26" applyNumberFormat="1" applyFont="1" applyAlignment="1">
      <alignment/>
      <protection/>
    </xf>
    <xf numFmtId="0" fontId="11" fillId="0" borderId="0" xfId="26" applyFont="1" applyAlignment="1">
      <alignment/>
      <protection/>
    </xf>
    <xf numFmtId="192" fontId="17" fillId="0" borderId="0" xfId="26" applyNumberFormat="1" applyFont="1" applyBorder="1" applyAlignment="1" quotePrefix="1">
      <alignment horizontal="left"/>
      <protection/>
    </xf>
    <xf numFmtId="192" fontId="11" fillId="0" borderId="0" xfId="26" applyNumberFormat="1" applyFont="1" applyBorder="1" applyAlignment="1">
      <alignment/>
      <protection/>
    </xf>
    <xf numFmtId="0" fontId="11" fillId="0" borderId="8" xfId="26" applyFont="1" applyBorder="1" applyAlignment="1" quotePrefix="1">
      <alignment horizontal="center"/>
      <protection/>
    </xf>
    <xf numFmtId="192" fontId="11" fillId="0" borderId="12" xfId="26" applyNumberFormat="1" applyFont="1" applyBorder="1" applyAlignment="1">
      <alignment horizontal="center"/>
      <protection/>
    </xf>
    <xf numFmtId="192" fontId="11" fillId="0" borderId="8" xfId="26" applyNumberFormat="1" applyFont="1" applyBorder="1" applyAlignment="1">
      <alignment horizontal="center"/>
      <protection/>
    </xf>
    <xf numFmtId="192" fontId="11" fillId="0" borderId="8" xfId="26" applyNumberFormat="1" applyFont="1" applyBorder="1" applyAlignment="1" quotePrefix="1">
      <alignment horizontal="center"/>
      <protection/>
    </xf>
    <xf numFmtId="192" fontId="11" fillId="0" borderId="6" xfId="26" applyNumberFormat="1" applyFont="1" applyBorder="1" applyAlignment="1">
      <alignment horizontal="center" wrapText="1"/>
      <protection/>
    </xf>
    <xf numFmtId="0" fontId="11" fillId="0" borderId="0" xfId="26" applyFont="1" applyBorder="1" applyAlignment="1">
      <alignment/>
      <protection/>
    </xf>
    <xf numFmtId="0" fontId="11" fillId="0" borderId="0" xfId="26" applyFont="1" applyBorder="1" applyAlignment="1" quotePrefix="1">
      <alignment horizontal="right"/>
      <protection/>
    </xf>
    <xf numFmtId="220" fontId="11" fillId="0" borderId="2" xfId="26" applyNumberFormat="1" applyFont="1" applyBorder="1" applyAlignment="1">
      <alignment horizontal="right"/>
      <protection/>
    </xf>
    <xf numFmtId="220" fontId="11" fillId="0" borderId="0" xfId="26" applyNumberFormat="1" applyFont="1" applyAlignment="1">
      <alignment horizontal="right"/>
      <protection/>
    </xf>
    <xf numFmtId="220" fontId="11" fillId="0" borderId="0" xfId="26" applyNumberFormat="1" applyFont="1" applyBorder="1" applyAlignment="1">
      <alignment horizontal="right"/>
      <protection/>
    </xf>
    <xf numFmtId="0" fontId="11" fillId="0" borderId="0" xfId="26" applyFont="1" applyBorder="1" applyAlignment="1">
      <alignment horizontal="right"/>
      <protection/>
    </xf>
    <xf numFmtId="0" fontId="11" fillId="0" borderId="1" xfId="26" applyFont="1" applyBorder="1" applyAlignment="1" quotePrefix="1">
      <alignment horizontal="right"/>
      <protection/>
    </xf>
    <xf numFmtId="220" fontId="11" fillId="0" borderId="3" xfId="26" applyNumberFormat="1" applyFont="1" applyBorder="1" applyAlignment="1">
      <alignment horizontal="right"/>
      <protection/>
    </xf>
    <xf numFmtId="220" fontId="11" fillId="0" borderId="1" xfId="26" applyNumberFormat="1" applyFont="1" applyBorder="1" applyAlignment="1">
      <alignment horizontal="right"/>
      <protection/>
    </xf>
    <xf numFmtId="0" fontId="11" fillId="0" borderId="0" xfId="26" applyFont="1">
      <alignment/>
      <protection/>
    </xf>
    <xf numFmtId="192" fontId="17" fillId="0" borderId="4" xfId="26" applyNumberFormat="1" applyFont="1" applyBorder="1" applyAlignment="1" quotePrefix="1">
      <alignment horizontal="left"/>
      <protection/>
    </xf>
    <xf numFmtId="186" fontId="11" fillId="0" borderId="0" xfId="22" applyNumberFormat="1" applyFont="1" applyAlignment="1">
      <alignment/>
      <protection/>
    </xf>
    <xf numFmtId="193" fontId="11" fillId="0" borderId="0" xfId="22" applyNumberFormat="1" applyFont="1" applyAlignment="1">
      <alignment/>
      <protection/>
    </xf>
    <xf numFmtId="0" fontId="11" fillId="0" borderId="0" xfId="22" applyFont="1" applyAlignment="1">
      <alignment/>
      <protection/>
    </xf>
    <xf numFmtId="186" fontId="11" fillId="0" borderId="2" xfId="22" applyNumberFormat="1" applyFont="1" applyBorder="1" applyAlignment="1">
      <alignment/>
      <protection/>
    </xf>
    <xf numFmtId="186" fontId="11" fillId="0" borderId="3" xfId="22" applyNumberFormat="1" applyFont="1" applyBorder="1" applyAlignment="1">
      <alignment/>
      <protection/>
    </xf>
    <xf numFmtId="186" fontId="11" fillId="0" borderId="1" xfId="22" applyNumberFormat="1" applyFont="1" applyBorder="1" applyAlignment="1">
      <alignment/>
      <protection/>
    </xf>
    <xf numFmtId="220" fontId="11" fillId="0" borderId="0" xfId="22" applyNumberFormat="1" applyFont="1">
      <alignment/>
      <protection/>
    </xf>
    <xf numFmtId="220" fontId="11" fillId="0" borderId="1" xfId="22" applyNumberFormat="1" applyFont="1" applyBorder="1">
      <alignment/>
      <protection/>
    </xf>
    <xf numFmtId="0" fontId="11" fillId="0" borderId="0" xfId="22" applyFont="1" applyAlignment="1" quotePrefix="1">
      <alignment horizontal="left"/>
      <protection/>
    </xf>
    <xf numFmtId="0" fontId="11" fillId="0" borderId="0" xfId="22" applyFont="1" applyAlignment="1">
      <alignment horizontal="left"/>
      <protection/>
    </xf>
    <xf numFmtId="193" fontId="15" fillId="0" borderId="2" xfId="0" applyNumberFormat="1" applyFont="1" applyFill="1" applyBorder="1" applyAlignment="1">
      <alignment horizontal="center" wrapText="1"/>
    </xf>
    <xf numFmtId="0" fontId="11" fillId="0" borderId="4" xfId="0" applyFont="1" applyFill="1" applyBorder="1" applyAlignment="1">
      <alignment horizontal="center"/>
    </xf>
    <xf numFmtId="0" fontId="11" fillId="0" borderId="4" xfId="0" applyFont="1" applyFill="1" applyBorder="1" applyAlignment="1">
      <alignment horizontal="right"/>
    </xf>
    <xf numFmtId="3" fontId="11" fillId="0" borderId="0" xfId="0" applyNumberFormat="1" applyFont="1" applyAlignment="1">
      <alignment/>
    </xf>
    <xf numFmtId="193" fontId="11" fillId="0" borderId="0" xfId="0" applyNumberFormat="1" applyFont="1" applyBorder="1" applyAlignment="1">
      <alignment/>
    </xf>
    <xf numFmtId="0" fontId="11" fillId="0" borderId="5" xfId="0" applyFont="1" applyFill="1" applyBorder="1" applyAlignment="1">
      <alignment horizontal="center"/>
    </xf>
    <xf numFmtId="220" fontId="11" fillId="0" borderId="1" xfId="0" applyNumberFormat="1" applyFont="1" applyFill="1" applyBorder="1" applyAlignment="1">
      <alignment/>
    </xf>
    <xf numFmtId="3" fontId="11" fillId="0" borderId="0" xfId="17" applyNumberFormat="1" applyFont="1" applyBorder="1" applyAlignment="1">
      <alignment horizontal="right"/>
    </xf>
    <xf numFmtId="192" fontId="11" fillId="0" borderId="9" xfId="0" applyNumberFormat="1" applyFont="1" applyBorder="1" applyAlignment="1">
      <alignment/>
    </xf>
    <xf numFmtId="3" fontId="11" fillId="0" borderId="0" xfId="0" applyNumberFormat="1" applyFont="1" applyFill="1" applyBorder="1" applyAlignment="1">
      <alignment horizontal="right"/>
    </xf>
    <xf numFmtId="186" fontId="11" fillId="0" borderId="0" xfId="0" applyNumberFormat="1" applyFont="1" applyFill="1" applyBorder="1" applyAlignment="1">
      <alignment horizontal="right"/>
    </xf>
    <xf numFmtId="38" fontId="11" fillId="0" borderId="2" xfId="17" applyFont="1" applyFill="1" applyBorder="1" applyAlignment="1">
      <alignment/>
    </xf>
    <xf numFmtId="3" fontId="11" fillId="0" borderId="0" xfId="0" applyNumberFormat="1" applyFont="1" applyFill="1" applyBorder="1" applyAlignment="1">
      <alignment/>
    </xf>
    <xf numFmtId="3" fontId="11" fillId="0" borderId="0" xfId="17" applyNumberFormat="1" applyFont="1" applyFill="1" applyBorder="1" applyAlignment="1">
      <alignment/>
    </xf>
    <xf numFmtId="38" fontId="11" fillId="0" borderId="0" xfId="17" applyFont="1" applyFill="1" applyBorder="1" applyAlignment="1">
      <alignment horizontal="right"/>
    </xf>
    <xf numFmtId="192" fontId="11" fillId="0" borderId="0" xfId="0" applyNumberFormat="1" applyFont="1" applyFill="1" applyAlignment="1">
      <alignment/>
    </xf>
    <xf numFmtId="0" fontId="11" fillId="0" borderId="1" xfId="0" applyFont="1" applyFill="1" applyBorder="1" applyAlignment="1">
      <alignment/>
    </xf>
    <xf numFmtId="0" fontId="11" fillId="0" borderId="5" xfId="0" applyFont="1" applyFill="1" applyBorder="1" applyAlignment="1" quotePrefix="1">
      <alignment horizontal="right"/>
    </xf>
    <xf numFmtId="0" fontId="31" fillId="0" borderId="0" xfId="0" applyFont="1" applyFill="1" applyBorder="1" applyAlignment="1">
      <alignment/>
    </xf>
    <xf numFmtId="0" fontId="11" fillId="0" borderId="2" xfId="0" applyFont="1" applyBorder="1" applyAlignment="1">
      <alignment horizontal="center"/>
    </xf>
    <xf numFmtId="192" fontId="11" fillId="0" borderId="12" xfId="0" applyNumberFormat="1" applyFont="1" applyBorder="1" applyAlignment="1" quotePrefix="1">
      <alignment horizontal="center" vertical="center" shrinkToFit="1"/>
    </xf>
    <xf numFmtId="0" fontId="11" fillId="0" borderId="0" xfId="0" applyFont="1" applyBorder="1" applyAlignment="1">
      <alignment horizontal="left"/>
    </xf>
    <xf numFmtId="0" fontId="11" fillId="0" borderId="4" xfId="0" applyFont="1" applyBorder="1" applyAlignment="1">
      <alignment horizontal="left"/>
    </xf>
    <xf numFmtId="0" fontId="30" fillId="0" borderId="0" xfId="0" applyFont="1" applyBorder="1" applyAlignment="1" quotePrefix="1">
      <alignment horizontal="left"/>
    </xf>
    <xf numFmtId="0" fontId="15" fillId="0" borderId="0" xfId="0" applyFont="1" applyBorder="1" applyAlignment="1" quotePrefix="1">
      <alignment horizontal="left"/>
    </xf>
    <xf numFmtId="0" fontId="15" fillId="0" borderId="0" xfId="0" applyFont="1" applyAlignment="1" quotePrefix="1">
      <alignment horizontal="left"/>
    </xf>
    <xf numFmtId="0" fontId="11" fillId="0" borderId="9" xfId="0" applyNumberFormat="1" applyFont="1" applyBorder="1" applyAlignment="1">
      <alignment horizontal="right"/>
    </xf>
    <xf numFmtId="0" fontId="11" fillId="0" borderId="11" xfId="0" applyNumberFormat="1" applyFont="1" applyBorder="1" applyAlignment="1">
      <alignment horizontal="right"/>
    </xf>
    <xf numFmtId="0" fontId="25" fillId="0" borderId="0" xfId="0" applyFont="1" applyAlignment="1">
      <alignment horizontal="center"/>
    </xf>
    <xf numFmtId="0" fontId="0" fillId="0" borderId="0" xfId="0" applyAlignment="1">
      <alignment horizontal="center"/>
    </xf>
    <xf numFmtId="192" fontId="11" fillId="0" borderId="6" xfId="0" applyNumberFormat="1" applyFont="1"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Sheet1" xfId="21"/>
    <cellStyle name="標準_Sheet6" xfId="22"/>
    <cellStyle name="標準_T120902a" xfId="23"/>
    <cellStyle name="標準_T121218a" xfId="24"/>
    <cellStyle name="標準_T121219a" xfId="25"/>
    <cellStyle name="標準_t1512a" xfId="26"/>
    <cellStyle name="標準_目次"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tabSelected="1" workbookViewId="0" topLeftCell="A1">
      <selection activeCell="A1" sqref="A1:Q1"/>
    </sheetView>
  </sheetViews>
  <sheetFormatPr defaultColWidth="9.00390625" defaultRowHeight="12.75"/>
  <cols>
    <col min="1" max="8" width="5.75390625" style="0" customWidth="1"/>
    <col min="9" max="9" width="7.375" style="0" customWidth="1"/>
    <col min="10" max="30" width="5.75390625" style="0" customWidth="1"/>
  </cols>
  <sheetData>
    <row r="1" spans="1:17" s="2" customFormat="1" ht="32.25">
      <c r="A1" s="494" t="s">
        <v>606</v>
      </c>
      <c r="B1" s="495"/>
      <c r="C1" s="495"/>
      <c r="D1" s="495"/>
      <c r="E1" s="495"/>
      <c r="F1" s="495"/>
      <c r="G1" s="495"/>
      <c r="H1" s="495"/>
      <c r="I1" s="495"/>
      <c r="J1" s="495"/>
      <c r="K1" s="495"/>
      <c r="L1" s="495"/>
      <c r="M1" s="495"/>
      <c r="N1" s="495"/>
      <c r="O1" s="495"/>
      <c r="P1" s="495"/>
      <c r="Q1" s="495"/>
    </row>
    <row r="2" s="2" customFormat="1" ht="24.75" customHeight="1">
      <c r="A2" s="320"/>
    </row>
    <row r="3" spans="1:17" s="324" customFormat="1" ht="15" customHeight="1">
      <c r="A3" s="324" t="s">
        <v>577</v>
      </c>
      <c r="J3" s="324" t="s">
        <v>666</v>
      </c>
      <c r="Q3" s="2"/>
    </row>
    <row r="4" spans="1:17" s="321" customFormat="1" ht="15" customHeight="1">
      <c r="A4" s="324" t="s">
        <v>578</v>
      </c>
      <c r="J4" s="323" t="s">
        <v>576</v>
      </c>
      <c r="Q4" s="2"/>
    </row>
    <row r="5" spans="1:11" s="324" customFormat="1" ht="15" customHeight="1">
      <c r="A5" s="324" t="s">
        <v>607</v>
      </c>
      <c r="K5" s="324" t="s">
        <v>668</v>
      </c>
    </row>
    <row r="6" spans="1:11" s="324" customFormat="1" ht="15" customHeight="1">
      <c r="A6" s="324" t="s">
        <v>579</v>
      </c>
      <c r="K6" s="324" t="s">
        <v>667</v>
      </c>
    </row>
    <row r="7" spans="1:11" s="324" customFormat="1" ht="15" customHeight="1">
      <c r="A7" s="324" t="s">
        <v>580</v>
      </c>
      <c r="K7" s="324" t="s">
        <v>669</v>
      </c>
    </row>
    <row r="8" spans="1:11" s="324" customFormat="1" ht="15" customHeight="1">
      <c r="A8" s="324" t="s">
        <v>581</v>
      </c>
      <c r="K8" s="324" t="s">
        <v>670</v>
      </c>
    </row>
    <row r="9" spans="1:11" s="324" customFormat="1" ht="15" customHeight="1">
      <c r="A9" s="324" t="s">
        <v>582</v>
      </c>
      <c r="K9" s="324" t="s">
        <v>774</v>
      </c>
    </row>
    <row r="10" spans="1:13" s="324" customFormat="1" ht="15" customHeight="1">
      <c r="A10" s="324" t="s">
        <v>658</v>
      </c>
      <c r="M10" s="2" t="s">
        <v>775</v>
      </c>
    </row>
    <row r="11" spans="1:17" s="324" customFormat="1" ht="15" customHeight="1">
      <c r="A11" s="324" t="s">
        <v>659</v>
      </c>
      <c r="K11" s="324" t="s">
        <v>776</v>
      </c>
      <c r="Q11" s="321"/>
    </row>
    <row r="12" spans="1:13" s="321" customFormat="1" ht="15" customHeight="1">
      <c r="A12" s="324" t="s">
        <v>660</v>
      </c>
      <c r="M12" s="2" t="s">
        <v>777</v>
      </c>
    </row>
    <row r="13" spans="1:16" s="321" customFormat="1" ht="15" customHeight="1">
      <c r="A13" s="418" t="s">
        <v>771</v>
      </c>
      <c r="B13" s="419"/>
      <c r="K13" s="324" t="s">
        <v>671</v>
      </c>
      <c r="P13" s="322"/>
    </row>
    <row r="14" spans="1:17" s="321" customFormat="1" ht="15" customHeight="1">
      <c r="A14" s="419"/>
      <c r="B14" s="418" t="s">
        <v>772</v>
      </c>
      <c r="K14" s="324" t="s">
        <v>672</v>
      </c>
      <c r="Q14"/>
    </row>
    <row r="15" spans="2:11" s="321" customFormat="1" ht="15" customHeight="1">
      <c r="B15" s="324" t="s">
        <v>661</v>
      </c>
      <c r="C15" s="324"/>
      <c r="D15" s="324"/>
      <c r="E15" s="324"/>
      <c r="K15" s="324" t="s">
        <v>673</v>
      </c>
    </row>
    <row r="16" spans="2:15" s="321" customFormat="1" ht="15" customHeight="1">
      <c r="B16" s="324" t="s">
        <v>662</v>
      </c>
      <c r="C16" s="324"/>
      <c r="D16" s="324"/>
      <c r="E16" s="324"/>
      <c r="J16" s="324" t="s">
        <v>674</v>
      </c>
      <c r="K16" s="324"/>
      <c r="L16" s="324"/>
      <c r="M16" s="324"/>
      <c r="N16" s="324"/>
      <c r="O16" s="324"/>
    </row>
    <row r="17" spans="2:15" s="321" customFormat="1" ht="15" customHeight="1">
      <c r="B17" s="324" t="s">
        <v>773</v>
      </c>
      <c r="C17" s="324"/>
      <c r="D17" s="324"/>
      <c r="E17" s="324"/>
      <c r="J17" s="324" t="s">
        <v>675</v>
      </c>
      <c r="K17" s="324"/>
      <c r="L17" s="324"/>
      <c r="M17" s="324"/>
      <c r="N17" s="324"/>
      <c r="O17" s="324"/>
    </row>
    <row r="18" spans="2:15" s="321" customFormat="1" ht="15" customHeight="1">
      <c r="B18" s="324" t="s">
        <v>845</v>
      </c>
      <c r="C18" s="324"/>
      <c r="D18" s="324"/>
      <c r="E18" s="324"/>
      <c r="J18" s="324" t="s">
        <v>676</v>
      </c>
      <c r="K18" s="324"/>
      <c r="L18" s="324"/>
      <c r="M18" s="324"/>
      <c r="N18" s="324"/>
      <c r="O18" s="324"/>
    </row>
    <row r="19" spans="2:15" s="321" customFormat="1" ht="15" customHeight="1">
      <c r="B19" s="324" t="s">
        <v>846</v>
      </c>
      <c r="C19" s="324"/>
      <c r="D19" s="324"/>
      <c r="E19" s="324"/>
      <c r="J19" s="324" t="s">
        <v>677</v>
      </c>
      <c r="K19" s="324"/>
      <c r="L19" s="324"/>
      <c r="M19" s="324"/>
      <c r="N19" s="324"/>
      <c r="O19" s="324"/>
    </row>
    <row r="20" spans="2:15" s="321" customFormat="1" ht="15" customHeight="1">
      <c r="B20" s="324" t="s">
        <v>847</v>
      </c>
      <c r="C20" s="324"/>
      <c r="D20" s="324"/>
      <c r="E20" s="324"/>
      <c r="J20" s="324" t="s">
        <v>678</v>
      </c>
      <c r="K20" s="324"/>
      <c r="L20" s="324"/>
      <c r="M20" s="324"/>
      <c r="N20" s="324"/>
      <c r="O20" s="324"/>
    </row>
    <row r="21" spans="2:15" s="321" customFormat="1" ht="15" customHeight="1">
      <c r="B21" s="324" t="s">
        <v>848</v>
      </c>
      <c r="C21" s="324"/>
      <c r="D21" s="324"/>
      <c r="E21" s="324"/>
      <c r="J21" s="324"/>
      <c r="K21" s="324" t="s">
        <v>679</v>
      </c>
      <c r="L21" s="324"/>
      <c r="M21" s="324"/>
      <c r="N21" s="324"/>
      <c r="O21" s="324"/>
    </row>
    <row r="22" spans="2:15" s="321" customFormat="1" ht="15" customHeight="1">
      <c r="B22" s="324" t="s">
        <v>849</v>
      </c>
      <c r="C22" s="324"/>
      <c r="D22" s="324"/>
      <c r="E22" s="324"/>
      <c r="J22" s="324"/>
      <c r="K22" s="324" t="s">
        <v>680</v>
      </c>
      <c r="L22" s="324"/>
      <c r="M22" s="324"/>
      <c r="N22" s="324"/>
      <c r="O22" s="324"/>
    </row>
    <row r="23" spans="2:17" s="321" customFormat="1" ht="15" customHeight="1">
      <c r="B23" s="324" t="s">
        <v>850</v>
      </c>
      <c r="C23" s="324"/>
      <c r="D23" s="324"/>
      <c r="E23" s="324"/>
      <c r="J23" s="324" t="s">
        <v>681</v>
      </c>
      <c r="K23" s="324"/>
      <c r="L23" s="324"/>
      <c r="M23" s="324"/>
      <c r="N23" s="324"/>
      <c r="O23" s="324"/>
      <c r="P23" s="2"/>
      <c r="Q23" s="2"/>
    </row>
    <row r="24" spans="2:17" s="321" customFormat="1" ht="15" customHeight="1">
      <c r="B24" s="324" t="s">
        <v>851</v>
      </c>
      <c r="C24" s="324"/>
      <c r="D24" s="324"/>
      <c r="E24" s="324"/>
      <c r="J24" s="324"/>
      <c r="K24" s="324" t="s">
        <v>682</v>
      </c>
      <c r="L24" s="324"/>
      <c r="M24" s="324"/>
      <c r="N24" s="324"/>
      <c r="O24" s="324"/>
      <c r="P24" s="2"/>
      <c r="Q24" s="2"/>
    </row>
    <row r="25" spans="2:17" s="321" customFormat="1" ht="15" customHeight="1">
      <c r="B25" s="324" t="s">
        <v>852</v>
      </c>
      <c r="C25" s="324"/>
      <c r="D25" s="324"/>
      <c r="E25" s="324"/>
      <c r="J25" s="324"/>
      <c r="K25" s="324" t="s">
        <v>683</v>
      </c>
      <c r="L25" s="324"/>
      <c r="M25" s="324"/>
      <c r="N25" s="324"/>
      <c r="O25" s="324"/>
      <c r="P25" s="2"/>
      <c r="Q25" s="2"/>
    </row>
    <row r="26" spans="2:17" s="321" customFormat="1" ht="15" customHeight="1">
      <c r="B26" s="324" t="s">
        <v>853</v>
      </c>
      <c r="C26" s="324"/>
      <c r="D26" s="324"/>
      <c r="E26" s="324"/>
      <c r="J26" s="324" t="s">
        <v>684</v>
      </c>
      <c r="K26" s="324"/>
      <c r="L26" s="324"/>
      <c r="M26" s="324"/>
      <c r="N26" s="324"/>
      <c r="O26" s="324"/>
      <c r="P26" s="2"/>
      <c r="Q26"/>
    </row>
    <row r="27" spans="2:17" s="321" customFormat="1" ht="15" customHeight="1">
      <c r="B27" s="324" t="s">
        <v>854</v>
      </c>
      <c r="C27" s="324"/>
      <c r="D27" s="324"/>
      <c r="E27" s="324"/>
      <c r="J27" s="324"/>
      <c r="K27" s="324" t="s">
        <v>685</v>
      </c>
      <c r="L27" s="324"/>
      <c r="M27" s="324"/>
      <c r="N27" s="324"/>
      <c r="O27" s="324"/>
      <c r="P27" s="2"/>
      <c r="Q27"/>
    </row>
    <row r="28" spans="1:17" s="321" customFormat="1" ht="15" customHeight="1">
      <c r="A28" s="324" t="s">
        <v>663</v>
      </c>
      <c r="J28" s="324"/>
      <c r="K28" s="324" t="s">
        <v>686</v>
      </c>
      <c r="L28" s="324"/>
      <c r="M28" s="324"/>
      <c r="N28" s="324"/>
      <c r="O28" s="324"/>
      <c r="P28"/>
      <c r="Q28"/>
    </row>
    <row r="29" spans="1:17" s="321" customFormat="1" ht="15" customHeight="1">
      <c r="A29" s="323" t="s">
        <v>575</v>
      </c>
      <c r="J29" s="324"/>
      <c r="K29" s="324" t="s">
        <v>687</v>
      </c>
      <c r="L29" s="324"/>
      <c r="M29" s="324"/>
      <c r="N29" s="324"/>
      <c r="O29" s="324"/>
      <c r="P29"/>
      <c r="Q29"/>
    </row>
    <row r="30" spans="2:16" s="321" customFormat="1" ht="15" customHeight="1">
      <c r="B30" s="324" t="s">
        <v>1006</v>
      </c>
      <c r="C30" s="324"/>
      <c r="D30" s="324"/>
      <c r="E30" s="324"/>
      <c r="F30" s="324"/>
      <c r="J30" s="324" t="s">
        <v>688</v>
      </c>
      <c r="K30" s="324"/>
      <c r="L30" s="324"/>
      <c r="M30" s="324"/>
      <c r="N30" s="324"/>
      <c r="O30" s="324"/>
      <c r="P30"/>
    </row>
    <row r="31" spans="2:6" s="321" customFormat="1" ht="15" customHeight="1">
      <c r="B31" s="324" t="s">
        <v>664</v>
      </c>
      <c r="C31" s="324"/>
      <c r="D31" s="324"/>
      <c r="E31" s="324"/>
      <c r="F31" s="324"/>
    </row>
    <row r="32" spans="2:6" s="321" customFormat="1" ht="15" customHeight="1">
      <c r="B32" s="324" t="s">
        <v>665</v>
      </c>
      <c r="C32" s="324"/>
      <c r="D32" s="324"/>
      <c r="E32" s="324"/>
      <c r="F32" s="324"/>
    </row>
    <row r="33" s="321" customFormat="1" ht="15" customHeight="1"/>
    <row r="34" s="321" customFormat="1" ht="12" customHeight="1">
      <c r="H34" s="324"/>
    </row>
    <row r="35" spans="1:10" s="321" customFormat="1" ht="12" customHeight="1">
      <c r="A35" s="347" t="s">
        <v>621</v>
      </c>
      <c r="J35" s="2"/>
    </row>
    <row r="36" spans="1:10" s="321" customFormat="1" ht="12" customHeight="1">
      <c r="A36" s="12" t="s">
        <v>624</v>
      </c>
      <c r="B36" s="349" t="s">
        <v>622</v>
      </c>
      <c r="C36" s="2"/>
      <c r="D36" s="2"/>
      <c r="E36" s="2"/>
      <c r="F36" s="2"/>
      <c r="G36" s="2"/>
      <c r="H36" s="348"/>
      <c r="I36" s="2"/>
      <c r="J36" s="2"/>
    </row>
    <row r="37" spans="2:10" s="321" customFormat="1" ht="12" customHeight="1">
      <c r="B37" s="349" t="s">
        <v>626</v>
      </c>
      <c r="C37" s="2"/>
      <c r="D37" s="2"/>
      <c r="E37" s="2"/>
      <c r="F37" s="2"/>
      <c r="G37" s="2"/>
      <c r="H37" s="348"/>
      <c r="I37" s="2"/>
      <c r="J37" s="2"/>
    </row>
    <row r="38" spans="2:10" s="321" customFormat="1" ht="12" customHeight="1">
      <c r="B38" s="349" t="s">
        <v>625</v>
      </c>
      <c r="C38" s="2"/>
      <c r="D38" s="2"/>
      <c r="E38" s="2"/>
      <c r="F38" s="2"/>
      <c r="G38" s="2"/>
      <c r="H38" s="348"/>
      <c r="I38" s="2"/>
      <c r="J38" s="2"/>
    </row>
    <row r="39" spans="2:10" s="321" customFormat="1" ht="12" customHeight="1">
      <c r="B39" s="349" t="s">
        <v>627</v>
      </c>
      <c r="C39" s="2"/>
      <c r="D39" s="2"/>
      <c r="E39" s="2"/>
      <c r="F39" s="2"/>
      <c r="G39" s="2"/>
      <c r="H39" s="348"/>
      <c r="I39" s="2"/>
      <c r="J39" s="2"/>
    </row>
    <row r="40" spans="2:10" s="321" customFormat="1" ht="12" customHeight="1">
      <c r="B40" s="349" t="s">
        <v>628</v>
      </c>
      <c r="C40" s="2"/>
      <c r="D40" s="2"/>
      <c r="E40" s="2"/>
      <c r="F40" s="2"/>
      <c r="G40" s="2"/>
      <c r="H40" s="348"/>
      <c r="I40" s="2"/>
      <c r="J40" s="2"/>
    </row>
    <row r="41" spans="2:10" s="321" customFormat="1" ht="12" customHeight="1">
      <c r="B41" s="349" t="s">
        <v>623</v>
      </c>
      <c r="C41" s="2"/>
      <c r="D41" s="2"/>
      <c r="E41" s="2"/>
      <c r="F41" s="2"/>
      <c r="G41" s="2"/>
      <c r="H41" s="348"/>
      <c r="I41" s="2"/>
      <c r="J41" s="2"/>
    </row>
    <row r="42" spans="1:10" s="321" customFormat="1" ht="12" customHeight="1">
      <c r="A42" s="12" t="s">
        <v>778</v>
      </c>
      <c r="B42" s="2" t="s">
        <v>779</v>
      </c>
      <c r="C42" s="2"/>
      <c r="D42" s="2"/>
      <c r="E42" s="2"/>
      <c r="F42" s="2"/>
      <c r="G42" s="2"/>
      <c r="H42" s="348"/>
      <c r="I42" s="2"/>
      <c r="J42" s="2"/>
    </row>
    <row r="43" spans="1:10" s="321" customFormat="1" ht="12" customHeight="1">
      <c r="A43" s="12"/>
      <c r="B43" s="2" t="s">
        <v>780</v>
      </c>
      <c r="C43" s="2"/>
      <c r="D43" s="2"/>
      <c r="E43" s="2"/>
      <c r="F43" s="2"/>
      <c r="G43" s="2"/>
      <c r="H43" s="348"/>
      <c r="I43" s="2"/>
      <c r="J43" s="2"/>
    </row>
    <row r="44" spans="1:10" s="321" customFormat="1" ht="12" customHeight="1">
      <c r="A44" s="12" t="s">
        <v>629</v>
      </c>
      <c r="B44" s="349" t="s">
        <v>631</v>
      </c>
      <c r="C44" s="2"/>
      <c r="D44" s="2"/>
      <c r="E44" s="2"/>
      <c r="F44" s="2"/>
      <c r="G44" s="2"/>
      <c r="H44" s="350"/>
      <c r="I44" s="2"/>
      <c r="J44" s="2"/>
    </row>
    <row r="45" spans="2:10" s="321" customFormat="1" ht="12" customHeight="1">
      <c r="B45" s="349" t="s">
        <v>630</v>
      </c>
      <c r="C45" s="2"/>
      <c r="D45" s="2"/>
      <c r="E45" s="2"/>
      <c r="F45" s="2"/>
      <c r="G45" s="2"/>
      <c r="H45" s="350"/>
      <c r="I45" s="2"/>
      <c r="J45" s="2"/>
    </row>
    <row r="46" spans="2:10" s="321" customFormat="1" ht="15" customHeight="1">
      <c r="B46" s="349" t="s">
        <v>633</v>
      </c>
      <c r="C46" s="2"/>
      <c r="D46" s="2"/>
      <c r="E46" s="2"/>
      <c r="F46" s="2"/>
      <c r="G46" s="2"/>
      <c r="H46" s="350"/>
      <c r="I46" s="2"/>
      <c r="J46" s="2"/>
    </row>
    <row r="47" spans="2:10" s="321" customFormat="1" ht="15" customHeight="1">
      <c r="B47" s="349" t="s">
        <v>632</v>
      </c>
      <c r="C47" s="2"/>
      <c r="D47" s="2"/>
      <c r="E47" s="2"/>
      <c r="F47" s="2"/>
      <c r="G47" s="2"/>
      <c r="H47" s="350"/>
      <c r="I47" s="2"/>
      <c r="J47" s="2"/>
    </row>
    <row r="48" spans="1:17" s="2" customFormat="1" ht="13.5">
      <c r="A48" s="321"/>
      <c r="B48" s="349" t="s">
        <v>635</v>
      </c>
      <c r="H48" s="350"/>
      <c r="K48" s="321"/>
      <c r="L48" s="321"/>
      <c r="M48" s="321"/>
      <c r="N48" s="321"/>
      <c r="O48" s="321"/>
      <c r="P48" s="321"/>
      <c r="Q48" s="321"/>
    </row>
    <row r="49" spans="2:8" s="2" customFormat="1" ht="11.25">
      <c r="B49" s="349" t="s">
        <v>634</v>
      </c>
      <c r="H49" s="350"/>
    </row>
    <row r="50" spans="2:8" s="2" customFormat="1" ht="11.25">
      <c r="B50" s="349" t="s">
        <v>636</v>
      </c>
      <c r="H50" s="350"/>
    </row>
    <row r="51" s="2" customFormat="1" ht="11.25"/>
    <row r="52" spans="11:17" ht="12">
      <c r="K52" s="2"/>
      <c r="L52" s="2"/>
      <c r="M52" s="2"/>
      <c r="N52" s="2"/>
      <c r="O52" s="2"/>
      <c r="P52" s="2"/>
      <c r="Q52" s="2"/>
    </row>
  </sheetData>
  <mergeCells count="1">
    <mergeCell ref="A1:Q1"/>
  </mergeCells>
  <printOptions/>
  <pageMargins left="0.63" right="0.31" top="0.85" bottom="0.62"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R66"/>
  <sheetViews>
    <sheetView workbookViewId="0" topLeftCell="A1">
      <selection activeCell="A1" sqref="A1"/>
    </sheetView>
  </sheetViews>
  <sheetFormatPr defaultColWidth="9.00390625" defaultRowHeight="12.75"/>
  <cols>
    <col min="1" max="1" width="10.00390625" style="34" customWidth="1"/>
    <col min="2" max="2" width="9.75390625" style="23" customWidth="1"/>
    <col min="3" max="10" width="9.75390625" style="34" customWidth="1"/>
    <col min="11" max="16384" width="8.875" style="34" customWidth="1"/>
  </cols>
  <sheetData>
    <row r="1" ht="15.75" customHeight="1"/>
    <row r="2" spans="1:7" ht="15">
      <c r="A2" s="309" t="s">
        <v>857</v>
      </c>
      <c r="B2" s="80"/>
      <c r="C2" s="7"/>
      <c r="D2" s="7"/>
      <c r="E2" s="7"/>
      <c r="F2" s="7"/>
      <c r="G2" s="7"/>
    </row>
    <row r="3" spans="1:7" ht="12" customHeight="1">
      <c r="A3" s="166" t="s">
        <v>494</v>
      </c>
      <c r="B3" s="385" t="s">
        <v>269</v>
      </c>
      <c r="C3" s="386" t="s">
        <v>250</v>
      </c>
      <c r="D3" s="387" t="s">
        <v>223</v>
      </c>
      <c r="E3" s="386" t="s">
        <v>251</v>
      </c>
      <c r="F3" s="388" t="s">
        <v>270</v>
      </c>
      <c r="G3" s="389" t="s">
        <v>271</v>
      </c>
    </row>
    <row r="4" spans="1:7" ht="12" customHeight="1">
      <c r="A4" s="400" t="s">
        <v>807</v>
      </c>
      <c r="B4" s="262">
        <v>15989173</v>
      </c>
      <c r="C4" s="274">
        <v>12689493</v>
      </c>
      <c r="D4" s="274">
        <v>12689493</v>
      </c>
      <c r="E4" s="274">
        <v>3299680</v>
      </c>
      <c r="F4" s="274">
        <v>1486685</v>
      </c>
      <c r="G4" s="274">
        <v>1812995</v>
      </c>
    </row>
    <row r="5" spans="1:7" ht="12" customHeight="1">
      <c r="A5" s="140" t="s">
        <v>819</v>
      </c>
      <c r="B5" s="262">
        <v>15777141</v>
      </c>
      <c r="C5" s="274">
        <v>12464345</v>
      </c>
      <c r="D5" s="274">
        <v>12464345</v>
      </c>
      <c r="E5" s="274">
        <v>3312796</v>
      </c>
      <c r="F5" s="274">
        <v>1472878</v>
      </c>
      <c r="G5" s="274">
        <v>1839918</v>
      </c>
    </row>
    <row r="6" spans="1:7" ht="12" customHeight="1">
      <c r="A6" s="140" t="s">
        <v>820</v>
      </c>
      <c r="B6" s="262">
        <v>15794396</v>
      </c>
      <c r="C6" s="274">
        <v>12363317</v>
      </c>
      <c r="D6" s="274">
        <v>12363317</v>
      </c>
      <c r="E6" s="274">
        <v>3431079</v>
      </c>
      <c r="F6" s="274">
        <v>1537107</v>
      </c>
      <c r="G6" s="274">
        <v>1893972</v>
      </c>
    </row>
    <row r="7" spans="1:7" ht="12" customHeight="1">
      <c r="A7" s="140" t="s">
        <v>821</v>
      </c>
      <c r="B7" s="262">
        <v>15798161</v>
      </c>
      <c r="C7" s="274">
        <v>12375000</v>
      </c>
      <c r="D7" s="274">
        <v>12375000</v>
      </c>
      <c r="E7" s="274">
        <v>3423161</v>
      </c>
      <c r="F7" s="274">
        <v>1549449</v>
      </c>
      <c r="G7" s="274">
        <v>1873712</v>
      </c>
    </row>
    <row r="8" spans="1:7" ht="12" customHeight="1">
      <c r="A8" s="140" t="s">
        <v>822</v>
      </c>
      <c r="B8" s="262">
        <f>SUM(C8,E8)</f>
        <v>15695317</v>
      </c>
      <c r="C8" s="274">
        <f>D8</f>
        <v>12196683</v>
      </c>
      <c r="D8" s="274">
        <f>SUM(D10:D21)</f>
        <v>12196683</v>
      </c>
      <c r="E8" s="274">
        <f>SUM(F8:G8)</f>
        <v>3498634</v>
      </c>
      <c r="F8" s="274">
        <f>SUM(F10:F21)</f>
        <v>1597409</v>
      </c>
      <c r="G8" s="274">
        <f>SUM(G10:G21)</f>
        <v>1901225</v>
      </c>
    </row>
    <row r="9" spans="1:7" ht="12" customHeight="1">
      <c r="A9" s="45"/>
      <c r="B9" s="262"/>
      <c r="C9" s="274"/>
      <c r="D9" s="274"/>
      <c r="E9" s="274"/>
      <c r="F9" s="274"/>
      <c r="G9" s="274"/>
    </row>
    <row r="10" spans="1:7" ht="12.75" customHeight="1">
      <c r="A10" s="140" t="s">
        <v>823</v>
      </c>
      <c r="B10" s="262">
        <f aca="true" t="shared" si="0" ref="B10:B21">SUM(C10,E10)</f>
        <v>1304565</v>
      </c>
      <c r="C10" s="274">
        <f>D10</f>
        <v>1017575</v>
      </c>
      <c r="D10" s="274">
        <v>1017575</v>
      </c>
      <c r="E10" s="274">
        <f aca="true" t="shared" si="1" ref="E10:E21">SUM(F10:G10)</f>
        <v>286990</v>
      </c>
      <c r="F10" s="274">
        <v>130818</v>
      </c>
      <c r="G10" s="274">
        <v>156172</v>
      </c>
    </row>
    <row r="11" spans="1:7" ht="12.75" customHeight="1">
      <c r="A11" s="140" t="s">
        <v>212</v>
      </c>
      <c r="B11" s="262">
        <f t="shared" si="0"/>
        <v>1306226</v>
      </c>
      <c r="C11" s="274">
        <f aca="true" t="shared" si="2" ref="C11:C21">D11</f>
        <v>1021193</v>
      </c>
      <c r="D11" s="274">
        <v>1021193</v>
      </c>
      <c r="E11" s="274">
        <f t="shared" si="1"/>
        <v>285033</v>
      </c>
      <c r="F11" s="274">
        <v>130865</v>
      </c>
      <c r="G11" s="274">
        <v>154168</v>
      </c>
    </row>
    <row r="12" spans="1:7" ht="12.75" customHeight="1">
      <c r="A12" s="140" t="s">
        <v>213</v>
      </c>
      <c r="B12" s="262">
        <f t="shared" si="0"/>
        <v>1308722</v>
      </c>
      <c r="C12" s="274">
        <f t="shared" si="2"/>
        <v>1017987</v>
      </c>
      <c r="D12" s="274">
        <v>1017987</v>
      </c>
      <c r="E12" s="274">
        <f t="shared" si="1"/>
        <v>290735</v>
      </c>
      <c r="F12" s="274">
        <v>133576</v>
      </c>
      <c r="G12" s="274">
        <v>157159</v>
      </c>
    </row>
    <row r="13" spans="1:7" ht="12.75" customHeight="1">
      <c r="A13" s="140" t="s">
        <v>214</v>
      </c>
      <c r="B13" s="262">
        <f t="shared" si="0"/>
        <v>1354337</v>
      </c>
      <c r="C13" s="274">
        <f t="shared" si="2"/>
        <v>1052764</v>
      </c>
      <c r="D13" s="274">
        <v>1052764</v>
      </c>
      <c r="E13" s="274">
        <f t="shared" si="1"/>
        <v>301573</v>
      </c>
      <c r="F13" s="274">
        <v>137423</v>
      </c>
      <c r="G13" s="274">
        <v>164150</v>
      </c>
    </row>
    <row r="14" spans="1:7" ht="12.75" customHeight="1">
      <c r="A14" s="140" t="s">
        <v>215</v>
      </c>
      <c r="B14" s="262">
        <f t="shared" si="0"/>
        <v>1373739</v>
      </c>
      <c r="C14" s="274">
        <f t="shared" si="2"/>
        <v>1072961</v>
      </c>
      <c r="D14" s="274">
        <v>1072961</v>
      </c>
      <c r="E14" s="274">
        <f t="shared" si="1"/>
        <v>300778</v>
      </c>
      <c r="F14" s="274">
        <v>133955</v>
      </c>
      <c r="G14" s="274">
        <v>166823</v>
      </c>
    </row>
    <row r="15" spans="1:7" ht="12.75" customHeight="1">
      <c r="A15" s="140" t="s">
        <v>216</v>
      </c>
      <c r="B15" s="262">
        <f t="shared" si="0"/>
        <v>1299697</v>
      </c>
      <c r="C15" s="274">
        <f t="shared" si="2"/>
        <v>1013152</v>
      </c>
      <c r="D15" s="274">
        <v>1013152</v>
      </c>
      <c r="E15" s="274">
        <f t="shared" si="1"/>
        <v>286545</v>
      </c>
      <c r="F15" s="274">
        <v>130923</v>
      </c>
      <c r="G15" s="274">
        <v>155622</v>
      </c>
    </row>
    <row r="16" spans="1:7" ht="12.75" customHeight="1">
      <c r="A16" s="140" t="s">
        <v>217</v>
      </c>
      <c r="B16" s="262">
        <f t="shared" si="0"/>
        <v>1320536</v>
      </c>
      <c r="C16" s="274">
        <f t="shared" si="2"/>
        <v>1024885</v>
      </c>
      <c r="D16" s="274">
        <v>1024885</v>
      </c>
      <c r="E16" s="274">
        <f t="shared" si="1"/>
        <v>295651</v>
      </c>
      <c r="F16" s="274">
        <v>136595</v>
      </c>
      <c r="G16" s="274">
        <v>159056</v>
      </c>
    </row>
    <row r="17" spans="1:7" ht="12.75" customHeight="1">
      <c r="A17" s="140" t="s">
        <v>218</v>
      </c>
      <c r="B17" s="262">
        <f t="shared" si="0"/>
        <v>1283544</v>
      </c>
      <c r="C17" s="274">
        <f t="shared" si="2"/>
        <v>997855</v>
      </c>
      <c r="D17" s="274">
        <v>997855</v>
      </c>
      <c r="E17" s="274">
        <f t="shared" si="1"/>
        <v>285689</v>
      </c>
      <c r="F17" s="274">
        <v>129069</v>
      </c>
      <c r="G17" s="274">
        <v>156620</v>
      </c>
    </row>
    <row r="18" spans="1:7" ht="12.75" customHeight="1">
      <c r="A18" s="140" t="s">
        <v>219</v>
      </c>
      <c r="B18" s="262">
        <f t="shared" si="0"/>
        <v>1319169</v>
      </c>
      <c r="C18" s="274">
        <f t="shared" si="2"/>
        <v>1023996</v>
      </c>
      <c r="D18" s="274">
        <v>1023996</v>
      </c>
      <c r="E18" s="274">
        <f t="shared" si="1"/>
        <v>295173</v>
      </c>
      <c r="F18" s="274">
        <v>134319</v>
      </c>
      <c r="G18" s="274">
        <v>160854</v>
      </c>
    </row>
    <row r="19" spans="1:7" ht="12.75" customHeight="1">
      <c r="A19" s="140" t="s">
        <v>824</v>
      </c>
      <c r="B19" s="262">
        <f t="shared" si="0"/>
        <v>1261905</v>
      </c>
      <c r="C19" s="274">
        <f t="shared" si="2"/>
        <v>978144</v>
      </c>
      <c r="D19" s="274">
        <v>978144</v>
      </c>
      <c r="E19" s="274">
        <f t="shared" si="1"/>
        <v>283761</v>
      </c>
      <c r="F19" s="274">
        <v>130727</v>
      </c>
      <c r="G19" s="274">
        <v>153034</v>
      </c>
    </row>
    <row r="20" spans="1:7" ht="12.75" customHeight="1">
      <c r="A20" s="140" t="s">
        <v>220</v>
      </c>
      <c r="B20" s="262">
        <f t="shared" si="0"/>
        <v>1197722</v>
      </c>
      <c r="C20" s="274">
        <f t="shared" si="2"/>
        <v>925462</v>
      </c>
      <c r="D20" s="274">
        <v>925462</v>
      </c>
      <c r="E20" s="274">
        <f t="shared" si="1"/>
        <v>272260</v>
      </c>
      <c r="F20" s="274">
        <v>125404</v>
      </c>
      <c r="G20" s="274">
        <v>146856</v>
      </c>
    </row>
    <row r="21" spans="1:7" ht="12.75" customHeight="1">
      <c r="A21" s="141" t="s">
        <v>221</v>
      </c>
      <c r="B21" s="265">
        <f t="shared" si="0"/>
        <v>1365155</v>
      </c>
      <c r="C21" s="266">
        <f t="shared" si="2"/>
        <v>1050709</v>
      </c>
      <c r="D21" s="266">
        <v>1050709</v>
      </c>
      <c r="E21" s="266">
        <f t="shared" si="1"/>
        <v>314446</v>
      </c>
      <c r="F21" s="266">
        <v>143735</v>
      </c>
      <c r="G21" s="266">
        <v>170711</v>
      </c>
    </row>
    <row r="22" ht="12" customHeight="1">
      <c r="A22" s="33" t="s">
        <v>734</v>
      </c>
    </row>
    <row r="24" spans="1:18" ht="15">
      <c r="A24" s="308" t="s">
        <v>858</v>
      </c>
      <c r="B24" s="27"/>
      <c r="C24" s="27"/>
      <c r="D24" s="27"/>
      <c r="E24" s="27"/>
      <c r="F24" s="27"/>
      <c r="G24" s="27"/>
      <c r="H24" s="27"/>
      <c r="I24" s="27"/>
      <c r="J24" s="27"/>
      <c r="K24" s="27"/>
      <c r="L24" s="27"/>
      <c r="M24" s="27"/>
      <c r="N24" s="27"/>
      <c r="O24" s="27"/>
      <c r="P24" s="27"/>
      <c r="Q24" s="33"/>
      <c r="R24" s="33"/>
    </row>
    <row r="25" spans="1:11" ht="12.75" customHeight="1">
      <c r="A25" s="166" t="s">
        <v>494</v>
      </c>
      <c r="B25" s="382" t="s">
        <v>272</v>
      </c>
      <c r="C25" s="382" t="s">
        <v>273</v>
      </c>
      <c r="D25" s="383" t="s">
        <v>274</v>
      </c>
      <c r="E25" s="384" t="s">
        <v>275</v>
      </c>
      <c r="F25" s="383" t="s">
        <v>276</v>
      </c>
      <c r="G25" s="383" t="s">
        <v>277</v>
      </c>
      <c r="H25" s="381" t="s">
        <v>278</v>
      </c>
      <c r="I25" s="486" t="s">
        <v>279</v>
      </c>
      <c r="J25" s="382" t="s">
        <v>280</v>
      </c>
      <c r="K25" s="381" t="s">
        <v>281</v>
      </c>
    </row>
    <row r="26" spans="1:11" ht="12" customHeight="1">
      <c r="A26" s="400" t="s">
        <v>807</v>
      </c>
      <c r="B26" s="260">
        <v>10485339</v>
      </c>
      <c r="C26" s="258">
        <v>58564</v>
      </c>
      <c r="D26" s="258">
        <v>43187</v>
      </c>
      <c r="E26" s="258">
        <v>3066740</v>
      </c>
      <c r="F26" s="258">
        <v>168875</v>
      </c>
      <c r="G26" s="258">
        <v>617549</v>
      </c>
      <c r="H26" s="258">
        <v>326622</v>
      </c>
      <c r="I26" s="258">
        <v>775632</v>
      </c>
      <c r="J26" s="258">
        <v>732718</v>
      </c>
      <c r="K26" s="258">
        <v>373847</v>
      </c>
    </row>
    <row r="27" spans="1:11" ht="12" customHeight="1">
      <c r="A27" s="140" t="s">
        <v>819</v>
      </c>
      <c r="B27" s="260">
        <v>10224865</v>
      </c>
      <c r="C27" s="258">
        <v>53051</v>
      </c>
      <c r="D27" s="258">
        <v>38968</v>
      </c>
      <c r="E27" s="258">
        <v>2936708</v>
      </c>
      <c r="F27" s="258">
        <v>147250</v>
      </c>
      <c r="G27" s="258">
        <v>594919</v>
      </c>
      <c r="H27" s="258">
        <v>328849</v>
      </c>
      <c r="I27" s="258">
        <v>741010</v>
      </c>
      <c r="J27" s="258">
        <v>684369</v>
      </c>
      <c r="K27" s="258">
        <v>363310</v>
      </c>
    </row>
    <row r="28" spans="1:11" ht="12" customHeight="1">
      <c r="A28" s="140" t="s">
        <v>820</v>
      </c>
      <c r="B28" s="260">
        <v>13105262</v>
      </c>
      <c r="C28" s="258">
        <v>51585</v>
      </c>
      <c r="D28" s="258">
        <v>38544</v>
      </c>
      <c r="E28" s="258">
        <v>3973369</v>
      </c>
      <c r="F28" s="258">
        <v>128983</v>
      </c>
      <c r="G28" s="258">
        <v>609500</v>
      </c>
      <c r="H28" s="258">
        <v>484459</v>
      </c>
      <c r="I28" s="258">
        <v>788844</v>
      </c>
      <c r="J28" s="258">
        <v>773417</v>
      </c>
      <c r="K28" s="258">
        <v>328085</v>
      </c>
    </row>
    <row r="29" spans="1:11" ht="12" customHeight="1">
      <c r="A29" s="140" t="s">
        <v>821</v>
      </c>
      <c r="B29" s="260">
        <v>14477687</v>
      </c>
      <c r="C29" s="258">
        <v>51565</v>
      </c>
      <c r="D29" s="258">
        <v>38689</v>
      </c>
      <c r="E29" s="258">
        <v>4664332</v>
      </c>
      <c r="F29" s="258">
        <v>110614</v>
      </c>
      <c r="G29" s="258">
        <v>558651</v>
      </c>
      <c r="H29" s="258">
        <v>596618</v>
      </c>
      <c r="I29" s="258">
        <v>805602</v>
      </c>
      <c r="J29" s="258">
        <v>796777</v>
      </c>
      <c r="K29" s="258">
        <v>281393</v>
      </c>
    </row>
    <row r="30" spans="1:11" ht="12" customHeight="1">
      <c r="A30" s="140" t="s">
        <v>822</v>
      </c>
      <c r="B30" s="260">
        <f aca="true" t="shared" si="3" ref="B30:K30">SUM(B32:B43)</f>
        <v>14930892</v>
      </c>
      <c r="C30" s="258">
        <f t="shared" si="3"/>
        <v>54451</v>
      </c>
      <c r="D30" s="258">
        <f t="shared" si="3"/>
        <v>42116</v>
      </c>
      <c r="E30" s="258">
        <f t="shared" si="3"/>
        <v>4754442</v>
      </c>
      <c r="F30" s="258">
        <f t="shared" si="3"/>
        <v>106263</v>
      </c>
      <c r="G30" s="258">
        <f t="shared" si="3"/>
        <v>557418</v>
      </c>
      <c r="H30" s="258">
        <f t="shared" si="3"/>
        <v>650533</v>
      </c>
      <c r="I30" s="258">
        <f t="shared" si="3"/>
        <v>799560</v>
      </c>
      <c r="J30" s="258">
        <f t="shared" si="3"/>
        <v>798099</v>
      </c>
      <c r="K30" s="258">
        <f t="shared" si="3"/>
        <v>246382</v>
      </c>
    </row>
    <row r="31" spans="1:11" ht="12" customHeight="1">
      <c r="A31" s="45"/>
      <c r="B31" s="260"/>
      <c r="C31" s="258"/>
      <c r="D31" s="258"/>
      <c r="E31" s="258"/>
      <c r="F31" s="258"/>
      <c r="G31" s="258"/>
      <c r="H31" s="258"/>
      <c r="I31" s="258"/>
      <c r="J31" s="258"/>
      <c r="K31" s="258"/>
    </row>
    <row r="32" spans="1:11" ht="12.75" customHeight="1">
      <c r="A32" s="140" t="s">
        <v>823</v>
      </c>
      <c r="B32" s="260">
        <f>SUM(C32:K32,B52:K52)</f>
        <v>1210685</v>
      </c>
      <c r="C32" s="258">
        <v>4308</v>
      </c>
      <c r="D32" s="258">
        <v>3269</v>
      </c>
      <c r="E32" s="258">
        <v>384304</v>
      </c>
      <c r="F32" s="258">
        <v>9113</v>
      </c>
      <c r="G32" s="258">
        <v>45928</v>
      </c>
      <c r="H32" s="258">
        <v>48359</v>
      </c>
      <c r="I32" s="258">
        <v>65862</v>
      </c>
      <c r="J32" s="258">
        <v>66028</v>
      </c>
      <c r="K32" s="258">
        <v>21183</v>
      </c>
    </row>
    <row r="33" spans="1:11" ht="12.75" customHeight="1">
      <c r="A33" s="140" t="s">
        <v>212</v>
      </c>
      <c r="B33" s="260">
        <f aca="true" t="shared" si="4" ref="B33:B43">SUM(C33:K33,B53:K53)</f>
        <v>1238847</v>
      </c>
      <c r="C33" s="258">
        <v>4410</v>
      </c>
      <c r="D33" s="258">
        <v>3370</v>
      </c>
      <c r="E33" s="258">
        <v>382457</v>
      </c>
      <c r="F33" s="258">
        <v>9827</v>
      </c>
      <c r="G33" s="258">
        <v>47274</v>
      </c>
      <c r="H33" s="258">
        <v>56416</v>
      </c>
      <c r="I33" s="258">
        <v>67618</v>
      </c>
      <c r="J33" s="258">
        <v>68122</v>
      </c>
      <c r="K33" s="258">
        <v>22932</v>
      </c>
    </row>
    <row r="34" spans="1:11" ht="12.75" customHeight="1">
      <c r="A34" s="140" t="s">
        <v>213</v>
      </c>
      <c r="B34" s="260">
        <f t="shared" si="4"/>
        <v>1197074</v>
      </c>
      <c r="C34" s="258">
        <v>4239</v>
      </c>
      <c r="D34" s="258">
        <v>3433</v>
      </c>
      <c r="E34" s="258">
        <v>376044</v>
      </c>
      <c r="F34" s="258">
        <v>8485</v>
      </c>
      <c r="G34" s="258">
        <v>45188</v>
      </c>
      <c r="H34" s="258">
        <v>43572</v>
      </c>
      <c r="I34" s="258">
        <v>65825</v>
      </c>
      <c r="J34" s="258">
        <v>65622</v>
      </c>
      <c r="K34" s="258">
        <v>20016</v>
      </c>
    </row>
    <row r="35" spans="1:11" ht="12.75" customHeight="1">
      <c r="A35" s="140" t="s">
        <v>214</v>
      </c>
      <c r="B35" s="260">
        <f t="shared" si="4"/>
        <v>1280162</v>
      </c>
      <c r="C35" s="258">
        <v>4910</v>
      </c>
      <c r="D35" s="258">
        <v>3829</v>
      </c>
      <c r="E35" s="258">
        <v>411025</v>
      </c>
      <c r="F35" s="258">
        <v>9340</v>
      </c>
      <c r="G35" s="258">
        <v>47122</v>
      </c>
      <c r="H35" s="258">
        <v>54538</v>
      </c>
      <c r="I35" s="258">
        <v>68564</v>
      </c>
      <c r="J35" s="258">
        <v>70079</v>
      </c>
      <c r="K35" s="258">
        <v>21331</v>
      </c>
    </row>
    <row r="36" spans="1:11" ht="12.75" customHeight="1">
      <c r="A36" s="140" t="s">
        <v>215</v>
      </c>
      <c r="B36" s="260">
        <f t="shared" si="4"/>
        <v>1381575</v>
      </c>
      <c r="C36" s="258">
        <v>4907</v>
      </c>
      <c r="D36" s="258">
        <v>3625</v>
      </c>
      <c r="E36" s="258">
        <v>438714</v>
      </c>
      <c r="F36" s="258">
        <v>9897</v>
      </c>
      <c r="G36" s="258">
        <v>50571</v>
      </c>
      <c r="H36" s="258">
        <v>77761</v>
      </c>
      <c r="I36" s="258">
        <v>71416</v>
      </c>
      <c r="J36" s="258">
        <v>72898</v>
      </c>
      <c r="K36" s="258">
        <v>24841</v>
      </c>
    </row>
    <row r="37" spans="1:11" ht="12.75" customHeight="1">
      <c r="A37" s="140" t="s">
        <v>216</v>
      </c>
      <c r="B37" s="260">
        <f t="shared" si="4"/>
        <v>1261728</v>
      </c>
      <c r="C37" s="258">
        <v>4581</v>
      </c>
      <c r="D37" s="258">
        <v>3483</v>
      </c>
      <c r="E37" s="258">
        <v>406866</v>
      </c>
      <c r="F37" s="258">
        <v>9081</v>
      </c>
      <c r="G37" s="258">
        <v>48054</v>
      </c>
      <c r="H37" s="258">
        <v>52828</v>
      </c>
      <c r="I37" s="258">
        <v>67184</v>
      </c>
      <c r="J37" s="258">
        <v>67145</v>
      </c>
      <c r="K37" s="258">
        <v>21821</v>
      </c>
    </row>
    <row r="38" spans="1:11" ht="12.75" customHeight="1">
      <c r="A38" s="140" t="s">
        <v>217</v>
      </c>
      <c r="B38" s="260">
        <f t="shared" si="4"/>
        <v>1288118</v>
      </c>
      <c r="C38" s="258">
        <v>4671</v>
      </c>
      <c r="D38" s="258">
        <v>3610</v>
      </c>
      <c r="E38" s="258">
        <v>408797</v>
      </c>
      <c r="F38" s="258">
        <v>8564</v>
      </c>
      <c r="G38" s="258">
        <v>48003</v>
      </c>
      <c r="H38" s="258">
        <v>54880</v>
      </c>
      <c r="I38" s="258">
        <v>67676</v>
      </c>
      <c r="J38" s="258">
        <v>68776</v>
      </c>
      <c r="K38" s="258">
        <v>21465</v>
      </c>
    </row>
    <row r="39" spans="1:11" ht="12.75" customHeight="1">
      <c r="A39" s="140" t="s">
        <v>218</v>
      </c>
      <c r="B39" s="260">
        <f t="shared" si="4"/>
        <v>1281418</v>
      </c>
      <c r="C39" s="258">
        <v>4659</v>
      </c>
      <c r="D39" s="258">
        <v>3706</v>
      </c>
      <c r="E39" s="258">
        <v>407230</v>
      </c>
      <c r="F39" s="258">
        <v>8588</v>
      </c>
      <c r="G39" s="258">
        <v>48167</v>
      </c>
      <c r="H39" s="258">
        <v>53904</v>
      </c>
      <c r="I39" s="258">
        <v>67267</v>
      </c>
      <c r="J39" s="258">
        <v>67713</v>
      </c>
      <c r="K39" s="258">
        <v>20828</v>
      </c>
    </row>
    <row r="40" spans="1:11" ht="12.75" customHeight="1">
      <c r="A40" s="140" t="s">
        <v>219</v>
      </c>
      <c r="B40" s="260">
        <f t="shared" si="4"/>
        <v>1169286</v>
      </c>
      <c r="C40" s="258">
        <v>4624</v>
      </c>
      <c r="D40" s="258">
        <v>3651</v>
      </c>
      <c r="E40" s="258">
        <v>375266</v>
      </c>
      <c r="F40" s="258">
        <v>8714</v>
      </c>
      <c r="G40" s="258">
        <v>44436</v>
      </c>
      <c r="H40" s="258">
        <v>48776</v>
      </c>
      <c r="I40" s="258">
        <v>64457</v>
      </c>
      <c r="J40" s="258">
        <v>64953</v>
      </c>
      <c r="K40" s="258">
        <v>17508</v>
      </c>
    </row>
    <row r="41" spans="1:11" ht="12.75" customHeight="1">
      <c r="A41" s="140" t="s">
        <v>824</v>
      </c>
      <c r="B41" s="260">
        <f t="shared" si="4"/>
        <v>1135478</v>
      </c>
      <c r="C41" s="258">
        <v>4135</v>
      </c>
      <c r="D41" s="258">
        <v>3101</v>
      </c>
      <c r="E41" s="258">
        <v>360383</v>
      </c>
      <c r="F41" s="258">
        <v>7605</v>
      </c>
      <c r="G41" s="258">
        <v>41359</v>
      </c>
      <c r="H41" s="258">
        <v>50921</v>
      </c>
      <c r="I41" s="258">
        <v>62831</v>
      </c>
      <c r="J41" s="258">
        <v>61140</v>
      </c>
      <c r="K41" s="258">
        <v>17342</v>
      </c>
    </row>
    <row r="42" spans="1:11" ht="12.75" customHeight="1">
      <c r="A42" s="140" t="s">
        <v>220</v>
      </c>
      <c r="B42" s="260">
        <f t="shared" si="4"/>
        <v>1108648</v>
      </c>
      <c r="C42" s="258">
        <v>3886</v>
      </c>
      <c r="D42" s="258">
        <v>3085</v>
      </c>
      <c r="E42" s="258">
        <v>355542</v>
      </c>
      <c r="F42" s="258">
        <v>7643</v>
      </c>
      <c r="G42" s="258">
        <v>41151</v>
      </c>
      <c r="H42" s="258">
        <v>44589</v>
      </c>
      <c r="I42" s="258">
        <v>59415</v>
      </c>
      <c r="J42" s="258">
        <v>57007</v>
      </c>
      <c r="K42" s="258">
        <v>16081</v>
      </c>
    </row>
    <row r="43" spans="1:11" ht="12.75" customHeight="1">
      <c r="A43" s="141" t="s">
        <v>221</v>
      </c>
      <c r="B43" s="261">
        <f t="shared" si="4"/>
        <v>1377873</v>
      </c>
      <c r="C43" s="275">
        <v>5121</v>
      </c>
      <c r="D43" s="275">
        <v>3954</v>
      </c>
      <c r="E43" s="275">
        <v>447814</v>
      </c>
      <c r="F43" s="275">
        <v>9406</v>
      </c>
      <c r="G43" s="275">
        <v>50165</v>
      </c>
      <c r="H43" s="275">
        <v>63989</v>
      </c>
      <c r="I43" s="275">
        <v>71445</v>
      </c>
      <c r="J43" s="275">
        <v>68616</v>
      </c>
      <c r="K43" s="275">
        <v>21034</v>
      </c>
    </row>
    <row r="44" spans="1:8" ht="12.75" customHeight="1">
      <c r="A44" s="8"/>
      <c r="B44" s="10"/>
      <c r="C44" s="10"/>
      <c r="D44" s="10"/>
      <c r="E44" s="10"/>
      <c r="F44" s="10"/>
      <c r="G44" s="10"/>
      <c r="H44" s="10"/>
    </row>
    <row r="45" spans="1:17" ht="12.75" customHeight="1">
      <c r="A45" s="166" t="s">
        <v>494</v>
      </c>
      <c r="B45" s="381" t="s">
        <v>282</v>
      </c>
      <c r="C45" s="382" t="s">
        <v>283</v>
      </c>
      <c r="D45" s="383" t="s">
        <v>284</v>
      </c>
      <c r="E45" s="383" t="s">
        <v>721</v>
      </c>
      <c r="F45" s="381" t="s">
        <v>285</v>
      </c>
      <c r="G45" s="381" t="s">
        <v>286</v>
      </c>
      <c r="H45" s="381" t="s">
        <v>716</v>
      </c>
      <c r="I45" s="381" t="s">
        <v>717</v>
      </c>
      <c r="J45" s="381" t="s">
        <v>718</v>
      </c>
      <c r="K45" s="381" t="s">
        <v>719</v>
      </c>
      <c r="L45" s="33"/>
      <c r="M45" s="33"/>
      <c r="N45" s="33"/>
      <c r="O45" s="33"/>
      <c r="P45" s="33"/>
      <c r="Q45" s="33"/>
    </row>
    <row r="46" spans="1:17" ht="12.75" customHeight="1">
      <c r="A46" s="400" t="s">
        <v>807</v>
      </c>
      <c r="B46" s="258">
        <v>778500</v>
      </c>
      <c r="C46" s="258">
        <v>549946</v>
      </c>
      <c r="D46" s="258">
        <v>359077</v>
      </c>
      <c r="E46" s="25" t="s">
        <v>427</v>
      </c>
      <c r="F46" s="258">
        <v>1357806</v>
      </c>
      <c r="G46" s="258">
        <v>1276276</v>
      </c>
      <c r="H46" s="25" t="s">
        <v>427</v>
      </c>
      <c r="I46" s="25" t="s">
        <v>427</v>
      </c>
      <c r="J46" s="25" t="s">
        <v>427</v>
      </c>
      <c r="K46" s="25" t="s">
        <v>427</v>
      </c>
      <c r="L46" s="33"/>
      <c r="M46" s="33"/>
      <c r="N46" s="33"/>
      <c r="O46" s="33"/>
      <c r="P46" s="33"/>
      <c r="Q46" s="33"/>
    </row>
    <row r="47" spans="1:11" ht="12.75" customHeight="1">
      <c r="A47" s="140" t="s">
        <v>819</v>
      </c>
      <c r="B47" s="258">
        <v>776908</v>
      </c>
      <c r="C47" s="258">
        <v>578743</v>
      </c>
      <c r="D47" s="258">
        <v>366380</v>
      </c>
      <c r="E47" s="25" t="s">
        <v>427</v>
      </c>
      <c r="F47" s="258">
        <v>1373989</v>
      </c>
      <c r="G47" s="258">
        <v>1240411</v>
      </c>
      <c r="H47" s="25" t="s">
        <v>427</v>
      </c>
      <c r="I47" s="25" t="s">
        <v>427</v>
      </c>
      <c r="J47" s="25" t="s">
        <v>427</v>
      </c>
      <c r="K47" s="25" t="s">
        <v>427</v>
      </c>
    </row>
    <row r="48" spans="1:11" ht="12.75" customHeight="1">
      <c r="A48" s="140" t="s">
        <v>820</v>
      </c>
      <c r="B48" s="258">
        <v>816459</v>
      </c>
      <c r="C48" s="258">
        <v>394466</v>
      </c>
      <c r="D48" s="258">
        <v>377993</v>
      </c>
      <c r="E48" s="25">
        <v>110102</v>
      </c>
      <c r="F48" s="258">
        <v>1023721</v>
      </c>
      <c r="G48" s="258">
        <v>1089436</v>
      </c>
      <c r="H48" s="25">
        <v>294107</v>
      </c>
      <c r="I48" s="25">
        <v>38579</v>
      </c>
      <c r="J48" s="25">
        <v>292639</v>
      </c>
      <c r="K48" s="25">
        <v>1490974</v>
      </c>
    </row>
    <row r="49" spans="1:11" ht="12.75" customHeight="1">
      <c r="A49" s="140" t="s">
        <v>821</v>
      </c>
      <c r="B49" s="258">
        <v>801411</v>
      </c>
      <c r="C49" s="258">
        <v>324112</v>
      </c>
      <c r="D49" s="258">
        <v>377230</v>
      </c>
      <c r="E49" s="258">
        <v>139447</v>
      </c>
      <c r="F49" s="258">
        <v>971788</v>
      </c>
      <c r="G49" s="258">
        <v>1123787</v>
      </c>
      <c r="H49" s="258">
        <v>446220</v>
      </c>
      <c r="I49" s="258">
        <v>48129</v>
      </c>
      <c r="J49" s="258">
        <v>365453</v>
      </c>
      <c r="K49" s="258">
        <v>1975869</v>
      </c>
    </row>
    <row r="50" spans="1:11" ht="12.75" customHeight="1">
      <c r="A50" s="140" t="s">
        <v>822</v>
      </c>
      <c r="B50" s="258">
        <f aca="true" t="shared" si="5" ref="B50:K50">SUM(B52:B63)</f>
        <v>825591</v>
      </c>
      <c r="C50" s="258">
        <f t="shared" si="5"/>
        <v>302856</v>
      </c>
      <c r="D50" s="258">
        <f t="shared" si="5"/>
        <v>370387</v>
      </c>
      <c r="E50" s="258">
        <f t="shared" si="5"/>
        <v>152297</v>
      </c>
      <c r="F50" s="258">
        <f t="shared" si="5"/>
        <v>945067</v>
      </c>
      <c r="G50" s="258">
        <f t="shared" si="5"/>
        <v>1181926</v>
      </c>
      <c r="H50" s="258">
        <f t="shared" si="5"/>
        <v>495741</v>
      </c>
      <c r="I50" s="258">
        <f t="shared" si="5"/>
        <v>59104</v>
      </c>
      <c r="J50" s="258">
        <f t="shared" si="5"/>
        <v>373941</v>
      </c>
      <c r="K50" s="258">
        <f t="shared" si="5"/>
        <v>2214718</v>
      </c>
    </row>
    <row r="51" spans="1:11" ht="12" customHeight="1">
      <c r="A51" s="45"/>
      <c r="B51" s="258"/>
      <c r="C51" s="258"/>
      <c r="D51" s="258"/>
      <c r="E51" s="258"/>
      <c r="F51" s="258"/>
      <c r="G51" s="258"/>
      <c r="H51" s="258"/>
      <c r="I51" s="258"/>
      <c r="J51" s="258"/>
      <c r="K51" s="258"/>
    </row>
    <row r="52" spans="1:11" ht="12" customHeight="1">
      <c r="A52" s="140" t="s">
        <v>823</v>
      </c>
      <c r="B52" s="258">
        <v>66581</v>
      </c>
      <c r="C52" s="258">
        <v>25622</v>
      </c>
      <c r="D52" s="258">
        <v>31127</v>
      </c>
      <c r="E52" s="258">
        <v>11751</v>
      </c>
      <c r="F52" s="258">
        <v>79590</v>
      </c>
      <c r="G52" s="258">
        <v>95116</v>
      </c>
      <c r="H52" s="258">
        <v>40005</v>
      </c>
      <c r="I52" s="258">
        <v>4396</v>
      </c>
      <c r="J52" s="258">
        <v>31408</v>
      </c>
      <c r="K52" s="258">
        <v>176735</v>
      </c>
    </row>
    <row r="53" spans="1:11" ht="12" customHeight="1">
      <c r="A53" s="140" t="s">
        <v>212</v>
      </c>
      <c r="B53" s="258">
        <v>67199</v>
      </c>
      <c r="C53" s="258">
        <v>28114</v>
      </c>
      <c r="D53" s="258">
        <v>32819</v>
      </c>
      <c r="E53" s="258">
        <v>12691</v>
      </c>
      <c r="F53" s="258">
        <v>81016</v>
      </c>
      <c r="G53" s="258">
        <v>100310</v>
      </c>
      <c r="H53" s="258">
        <v>40279</v>
      </c>
      <c r="I53" s="258">
        <v>5009</v>
      </c>
      <c r="J53" s="258">
        <v>32938</v>
      </c>
      <c r="K53" s="258">
        <v>176046</v>
      </c>
    </row>
    <row r="54" spans="1:11" ht="12" customHeight="1">
      <c r="A54" s="140" t="s">
        <v>213</v>
      </c>
      <c r="B54" s="258">
        <v>68820</v>
      </c>
      <c r="C54" s="258">
        <v>24879</v>
      </c>
      <c r="D54" s="258">
        <v>30140</v>
      </c>
      <c r="E54" s="258">
        <v>11791</v>
      </c>
      <c r="F54" s="258">
        <v>79968</v>
      </c>
      <c r="G54" s="258">
        <v>96971</v>
      </c>
      <c r="H54" s="258">
        <v>40006</v>
      </c>
      <c r="I54" s="258">
        <v>4366</v>
      </c>
      <c r="J54" s="258">
        <v>31167</v>
      </c>
      <c r="K54" s="258">
        <v>176542</v>
      </c>
    </row>
    <row r="55" spans="1:11" ht="12" customHeight="1">
      <c r="A55" s="140" t="s">
        <v>214</v>
      </c>
      <c r="B55" s="258">
        <v>70182</v>
      </c>
      <c r="C55" s="258">
        <v>24702</v>
      </c>
      <c r="D55" s="258">
        <v>32584</v>
      </c>
      <c r="E55" s="258">
        <v>12658</v>
      </c>
      <c r="F55" s="258">
        <v>82558</v>
      </c>
      <c r="G55" s="258">
        <v>101541</v>
      </c>
      <c r="H55" s="258">
        <v>41304</v>
      </c>
      <c r="I55" s="258">
        <v>4473</v>
      </c>
      <c r="J55" s="258">
        <v>32104</v>
      </c>
      <c r="K55" s="258">
        <v>187318</v>
      </c>
    </row>
    <row r="56" spans="1:11" ht="12" customHeight="1">
      <c r="A56" s="140" t="s">
        <v>215</v>
      </c>
      <c r="B56" s="258">
        <v>74288</v>
      </c>
      <c r="C56" s="258">
        <v>30147</v>
      </c>
      <c r="D56" s="258">
        <v>36729</v>
      </c>
      <c r="E56" s="258">
        <v>14155</v>
      </c>
      <c r="F56" s="258">
        <v>82674</v>
      </c>
      <c r="G56" s="258">
        <v>108442</v>
      </c>
      <c r="H56" s="258">
        <v>44304</v>
      </c>
      <c r="I56" s="258">
        <v>5044</v>
      </c>
      <c r="J56" s="258">
        <v>34143</v>
      </c>
      <c r="K56" s="258">
        <v>197019</v>
      </c>
    </row>
    <row r="57" spans="1:11" ht="12" customHeight="1">
      <c r="A57" s="140" t="s">
        <v>216</v>
      </c>
      <c r="B57" s="258">
        <v>67195</v>
      </c>
      <c r="C57" s="258">
        <v>24424</v>
      </c>
      <c r="D57" s="258">
        <v>31688</v>
      </c>
      <c r="E57" s="258">
        <v>12655</v>
      </c>
      <c r="F57" s="258">
        <v>79191</v>
      </c>
      <c r="G57" s="258">
        <v>99388</v>
      </c>
      <c r="H57" s="258">
        <v>42039</v>
      </c>
      <c r="I57" s="258">
        <v>4752</v>
      </c>
      <c r="J57" s="258">
        <v>31675</v>
      </c>
      <c r="K57" s="258">
        <v>187678</v>
      </c>
    </row>
    <row r="58" spans="1:11" ht="12" customHeight="1">
      <c r="A58" s="140" t="s">
        <v>217</v>
      </c>
      <c r="B58" s="258">
        <v>71254</v>
      </c>
      <c r="C58" s="258">
        <v>25702</v>
      </c>
      <c r="D58" s="258">
        <v>31673</v>
      </c>
      <c r="E58" s="258">
        <v>13557</v>
      </c>
      <c r="F58" s="258">
        <v>81545</v>
      </c>
      <c r="G58" s="258">
        <v>105233</v>
      </c>
      <c r="H58" s="258">
        <v>42654</v>
      </c>
      <c r="I58" s="258">
        <v>5410</v>
      </c>
      <c r="J58" s="258">
        <v>32430</v>
      </c>
      <c r="K58" s="258">
        <v>192218</v>
      </c>
    </row>
    <row r="59" spans="1:11" ht="12" customHeight="1">
      <c r="A59" s="140" t="s">
        <v>218</v>
      </c>
      <c r="B59" s="258">
        <v>69544</v>
      </c>
      <c r="C59" s="258">
        <v>27935</v>
      </c>
      <c r="D59" s="258">
        <v>31578</v>
      </c>
      <c r="E59" s="258">
        <v>13885</v>
      </c>
      <c r="F59" s="258">
        <v>79048</v>
      </c>
      <c r="G59" s="258">
        <v>102015</v>
      </c>
      <c r="H59" s="258">
        <v>42325</v>
      </c>
      <c r="I59" s="258">
        <v>5435</v>
      </c>
      <c r="J59" s="258">
        <v>31565</v>
      </c>
      <c r="K59" s="258">
        <v>196026</v>
      </c>
    </row>
    <row r="60" spans="1:11" ht="12" customHeight="1">
      <c r="A60" s="140" t="s">
        <v>219</v>
      </c>
      <c r="B60" s="258">
        <v>66801</v>
      </c>
      <c r="C60" s="258">
        <v>22463</v>
      </c>
      <c r="D60" s="258">
        <v>26820</v>
      </c>
      <c r="E60" s="258">
        <v>12191</v>
      </c>
      <c r="F60" s="258">
        <v>73115</v>
      </c>
      <c r="G60" s="258">
        <v>89054</v>
      </c>
      <c r="H60" s="258">
        <v>40517</v>
      </c>
      <c r="I60" s="258">
        <v>4854</v>
      </c>
      <c r="J60" s="258">
        <v>27300</v>
      </c>
      <c r="K60" s="258">
        <v>173786</v>
      </c>
    </row>
    <row r="61" spans="1:11" ht="12" customHeight="1">
      <c r="A61" s="140" t="s">
        <v>824</v>
      </c>
      <c r="B61" s="258">
        <v>61412</v>
      </c>
      <c r="C61" s="258">
        <v>22460</v>
      </c>
      <c r="D61" s="258">
        <v>26927</v>
      </c>
      <c r="E61" s="258">
        <v>11840</v>
      </c>
      <c r="F61" s="258">
        <v>73579</v>
      </c>
      <c r="G61" s="258">
        <v>88058</v>
      </c>
      <c r="H61" s="258">
        <v>37775</v>
      </c>
      <c r="I61" s="258">
        <v>5228</v>
      </c>
      <c r="J61" s="258">
        <v>28901</v>
      </c>
      <c r="K61" s="258">
        <v>170481</v>
      </c>
    </row>
    <row r="62" spans="1:11" ht="12" customHeight="1">
      <c r="A62" s="140" t="s">
        <v>220</v>
      </c>
      <c r="B62" s="258">
        <v>64719</v>
      </c>
      <c r="C62" s="258">
        <v>20506</v>
      </c>
      <c r="D62" s="258">
        <v>26587</v>
      </c>
      <c r="E62" s="258">
        <v>11314</v>
      </c>
      <c r="F62" s="258">
        <v>69981</v>
      </c>
      <c r="G62" s="258">
        <v>86388</v>
      </c>
      <c r="H62" s="258">
        <v>38078</v>
      </c>
      <c r="I62" s="258">
        <v>4476</v>
      </c>
      <c r="J62" s="258">
        <v>27681</v>
      </c>
      <c r="K62" s="258">
        <v>170519</v>
      </c>
    </row>
    <row r="63" spans="1:11" ht="12" customHeight="1">
      <c r="A63" s="141" t="s">
        <v>221</v>
      </c>
      <c r="B63" s="275">
        <v>77596</v>
      </c>
      <c r="C63" s="275">
        <v>25902</v>
      </c>
      <c r="D63" s="275">
        <v>31715</v>
      </c>
      <c r="E63" s="275">
        <v>13809</v>
      </c>
      <c r="F63" s="275">
        <v>82802</v>
      </c>
      <c r="G63" s="275">
        <v>109410</v>
      </c>
      <c r="H63" s="275">
        <v>46455</v>
      </c>
      <c r="I63" s="275">
        <v>5661</v>
      </c>
      <c r="J63" s="275">
        <v>32629</v>
      </c>
      <c r="K63" s="275">
        <v>210350</v>
      </c>
    </row>
    <row r="64" ht="12" customHeight="1">
      <c r="A64" s="33" t="s">
        <v>734</v>
      </c>
    </row>
    <row r="65" ht="12" customHeight="1">
      <c r="A65" s="33" t="s">
        <v>720</v>
      </c>
    </row>
    <row r="66" ht="12" customHeight="1">
      <c r="A66" s="33" t="s">
        <v>722</v>
      </c>
    </row>
  </sheetData>
  <printOptions/>
  <pageMargins left="0.39" right="0.32" top="0.5905511811023623" bottom="0.6" header="0.5118110236220472" footer="0.33"/>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64"/>
  <sheetViews>
    <sheetView workbookViewId="0" topLeftCell="A1">
      <selection activeCell="A1" sqref="A1"/>
    </sheetView>
  </sheetViews>
  <sheetFormatPr defaultColWidth="9.00390625" defaultRowHeight="12.75"/>
  <cols>
    <col min="1" max="1" width="9.375" style="33" customWidth="1"/>
    <col min="2" max="2" width="11.75390625" style="33" customWidth="1"/>
    <col min="3" max="10" width="10.75390625" style="33" customWidth="1"/>
    <col min="11" max="17" width="12.75390625" style="33" customWidth="1"/>
    <col min="18" max="16384" width="9.125" style="1" customWidth="1"/>
  </cols>
  <sheetData>
    <row r="1" ht="17.25">
      <c r="A1" s="71"/>
    </row>
    <row r="2" spans="1:17" s="182" customFormat="1" ht="15">
      <c r="A2" s="308" t="s">
        <v>859</v>
      </c>
      <c r="B2" s="181"/>
      <c r="C2" s="181"/>
      <c r="D2" s="181"/>
      <c r="E2" s="181"/>
      <c r="F2" s="181"/>
      <c r="G2" s="181"/>
      <c r="H2" s="181"/>
      <c r="I2" s="181"/>
      <c r="J2" s="181"/>
      <c r="K2" s="181"/>
      <c r="L2" s="181"/>
      <c r="M2" s="181"/>
      <c r="N2" s="181"/>
      <c r="O2" s="181"/>
      <c r="P2" s="181"/>
      <c r="Q2" s="181"/>
    </row>
    <row r="3" spans="1:20" ht="12" customHeight="1">
      <c r="A3" s="178" t="s">
        <v>0</v>
      </c>
      <c r="B3" s="174" t="s">
        <v>287</v>
      </c>
      <c r="C3" s="174" t="s">
        <v>250</v>
      </c>
      <c r="D3" s="174" t="s">
        <v>288</v>
      </c>
      <c r="E3" s="174" t="s">
        <v>289</v>
      </c>
      <c r="F3" s="174" t="s">
        <v>290</v>
      </c>
      <c r="G3" s="174" t="s">
        <v>291</v>
      </c>
      <c r="H3" s="325" t="s">
        <v>292</v>
      </c>
      <c r="I3" s="174" t="s">
        <v>293</v>
      </c>
      <c r="J3" s="185" t="s">
        <v>294</v>
      </c>
      <c r="K3" s="5"/>
      <c r="L3" s="5"/>
      <c r="M3" s="5"/>
      <c r="N3" s="5"/>
      <c r="O3" s="5"/>
      <c r="P3" s="5"/>
      <c r="Q3" s="5"/>
      <c r="R3" s="180"/>
      <c r="S3" s="180"/>
      <c r="T3" s="180"/>
    </row>
    <row r="4" spans="1:17" ht="12" customHeight="1">
      <c r="A4" s="400" t="s">
        <v>807</v>
      </c>
      <c r="B4" s="260">
        <v>14955992</v>
      </c>
      <c r="C4" s="258">
        <v>12039766</v>
      </c>
      <c r="D4" s="258">
        <v>6618272</v>
      </c>
      <c r="E4" s="258">
        <v>440206</v>
      </c>
      <c r="F4" s="258">
        <v>466340</v>
      </c>
      <c r="G4" s="258">
        <v>135979</v>
      </c>
      <c r="H4" s="258">
        <v>1413354</v>
      </c>
      <c r="I4" s="258">
        <v>491348</v>
      </c>
      <c r="J4" s="258">
        <v>2474267</v>
      </c>
      <c r="K4" s="1"/>
      <c r="L4" s="1"/>
      <c r="M4" s="1"/>
      <c r="N4" s="1"/>
      <c r="O4" s="1"/>
      <c r="P4" s="1"/>
      <c r="Q4" s="1"/>
    </row>
    <row r="5" spans="1:17" ht="12" customHeight="1">
      <c r="A5" s="140" t="s">
        <v>819</v>
      </c>
      <c r="B5" s="260">
        <v>14909281</v>
      </c>
      <c r="C5" s="258">
        <v>12043972</v>
      </c>
      <c r="D5" s="258">
        <v>6662578</v>
      </c>
      <c r="E5" s="258">
        <v>452333</v>
      </c>
      <c r="F5" s="258">
        <v>451295</v>
      </c>
      <c r="G5" s="258">
        <v>132906</v>
      </c>
      <c r="H5" s="258">
        <v>1320418</v>
      </c>
      <c r="I5" s="258">
        <v>465234</v>
      </c>
      <c r="J5" s="258">
        <v>2559208</v>
      </c>
      <c r="K5" s="1"/>
      <c r="L5" s="1"/>
      <c r="M5" s="1"/>
      <c r="N5" s="1"/>
      <c r="O5" s="1"/>
      <c r="P5" s="1"/>
      <c r="Q5" s="1"/>
    </row>
    <row r="6" spans="1:17" ht="12" customHeight="1">
      <c r="A6" s="140" t="s">
        <v>820</v>
      </c>
      <c r="B6" s="260">
        <v>14922037</v>
      </c>
      <c r="C6" s="258">
        <v>11980083</v>
      </c>
      <c r="D6" s="258">
        <v>6689044</v>
      </c>
      <c r="E6" s="258">
        <v>437273</v>
      </c>
      <c r="F6" s="258">
        <v>444654</v>
      </c>
      <c r="G6" s="258">
        <v>133918</v>
      </c>
      <c r="H6" s="258">
        <v>1311823</v>
      </c>
      <c r="I6" s="258">
        <v>475373</v>
      </c>
      <c r="J6" s="258">
        <v>2487998</v>
      </c>
      <c r="K6" s="1"/>
      <c r="L6" s="1"/>
      <c r="M6" s="1"/>
      <c r="N6" s="1"/>
      <c r="O6" s="1"/>
      <c r="P6" s="1"/>
      <c r="Q6" s="1"/>
    </row>
    <row r="7" spans="1:17" ht="12" customHeight="1">
      <c r="A7" s="140" t="s">
        <v>821</v>
      </c>
      <c r="B7" s="260">
        <v>15722569</v>
      </c>
      <c r="C7" s="258">
        <v>12416095</v>
      </c>
      <c r="D7" s="258">
        <v>6962488</v>
      </c>
      <c r="E7" s="258">
        <v>453404</v>
      </c>
      <c r="F7" s="258">
        <v>435175</v>
      </c>
      <c r="G7" s="258">
        <v>129615</v>
      </c>
      <c r="H7" s="258">
        <v>1378995</v>
      </c>
      <c r="I7" s="258">
        <v>492981</v>
      </c>
      <c r="J7" s="258">
        <v>2563437</v>
      </c>
      <c r="K7" s="1"/>
      <c r="L7" s="1"/>
      <c r="M7" s="1"/>
      <c r="N7" s="1"/>
      <c r="O7" s="1"/>
      <c r="P7" s="1"/>
      <c r="Q7" s="1"/>
    </row>
    <row r="8" spans="1:17" ht="12" customHeight="1">
      <c r="A8" s="140" t="s">
        <v>822</v>
      </c>
      <c r="B8" s="260">
        <f>SUM(B10:B21)</f>
        <v>16132316</v>
      </c>
      <c r="C8" s="258">
        <f>SUM(C10:C21)</f>
        <v>12536196</v>
      </c>
      <c r="D8" s="258">
        <f>SUM(D10:D21)</f>
        <v>7049660</v>
      </c>
      <c r="E8" s="258">
        <f aca="true" t="shared" si="0" ref="E8:J8">SUM(E10:E21)</f>
        <v>428357</v>
      </c>
      <c r="F8" s="258">
        <f t="shared" si="0"/>
        <v>374058</v>
      </c>
      <c r="G8" s="258">
        <f t="shared" si="0"/>
        <v>144161</v>
      </c>
      <c r="H8" s="258">
        <f t="shared" si="0"/>
        <v>1407215</v>
      </c>
      <c r="I8" s="258">
        <f t="shared" si="0"/>
        <v>484487</v>
      </c>
      <c r="J8" s="258">
        <f t="shared" si="0"/>
        <v>2648258</v>
      </c>
      <c r="K8" s="1"/>
      <c r="L8" s="1"/>
      <c r="M8" s="1"/>
      <c r="N8" s="1"/>
      <c r="O8" s="1"/>
      <c r="P8" s="1"/>
      <c r="Q8" s="1"/>
    </row>
    <row r="9" spans="1:17" ht="12" customHeight="1">
      <c r="A9" s="45"/>
      <c r="B9" s="260"/>
      <c r="C9" s="258"/>
      <c r="D9" s="258"/>
      <c r="E9" s="258"/>
      <c r="F9" s="258"/>
      <c r="G9" s="258"/>
      <c r="H9" s="258"/>
      <c r="I9" s="258"/>
      <c r="J9" s="258"/>
      <c r="K9" s="1"/>
      <c r="L9" s="1"/>
      <c r="M9" s="1"/>
      <c r="N9" s="1"/>
      <c r="O9" s="1"/>
      <c r="P9" s="1"/>
      <c r="Q9" s="1"/>
    </row>
    <row r="10" spans="1:17" ht="12" customHeight="1">
      <c r="A10" s="140" t="s">
        <v>823</v>
      </c>
      <c r="B10" s="260">
        <f>SUM(C10,B30)</f>
        <v>1307743</v>
      </c>
      <c r="C10" s="258">
        <f>SUM(D10:J10)</f>
        <v>1022580</v>
      </c>
      <c r="D10" s="258">
        <v>575974</v>
      </c>
      <c r="E10" s="258">
        <v>33816</v>
      </c>
      <c r="F10" s="258">
        <v>32176</v>
      </c>
      <c r="G10" s="258">
        <v>11357</v>
      </c>
      <c r="H10" s="258">
        <v>117913</v>
      </c>
      <c r="I10" s="258">
        <v>39575</v>
      </c>
      <c r="J10" s="258">
        <v>211769</v>
      </c>
      <c r="K10" s="1"/>
      <c r="L10" s="1"/>
      <c r="M10" s="1"/>
      <c r="N10" s="1"/>
      <c r="O10" s="1"/>
      <c r="P10" s="1"/>
      <c r="Q10" s="1"/>
    </row>
    <row r="11" spans="1:17" ht="12" customHeight="1">
      <c r="A11" s="140" t="s">
        <v>212</v>
      </c>
      <c r="B11" s="260">
        <f aca="true" t="shared" si="1" ref="B11:B21">SUM(C11,B31)</f>
        <v>1288133</v>
      </c>
      <c r="C11" s="258">
        <f aca="true" t="shared" si="2" ref="C11:C21">SUM(D11:J11)</f>
        <v>1009176</v>
      </c>
      <c r="D11" s="258">
        <v>569497</v>
      </c>
      <c r="E11" s="258">
        <v>32556</v>
      </c>
      <c r="F11" s="258">
        <v>30905</v>
      </c>
      <c r="G11" s="258">
        <v>10559</v>
      </c>
      <c r="H11" s="258">
        <v>112558</v>
      </c>
      <c r="I11" s="258">
        <v>37928</v>
      </c>
      <c r="J11" s="258">
        <v>215173</v>
      </c>
      <c r="K11" s="1"/>
      <c r="L11" s="1"/>
      <c r="M11" s="1"/>
      <c r="N11" s="1"/>
      <c r="O11" s="1"/>
      <c r="P11" s="1"/>
      <c r="Q11" s="1"/>
    </row>
    <row r="12" spans="1:17" ht="12" customHeight="1">
      <c r="A12" s="140" t="s">
        <v>213</v>
      </c>
      <c r="B12" s="260">
        <f t="shared" si="1"/>
        <v>1263860</v>
      </c>
      <c r="C12" s="258">
        <f t="shared" si="2"/>
        <v>977229</v>
      </c>
      <c r="D12" s="258">
        <v>546449</v>
      </c>
      <c r="E12" s="258">
        <v>31791</v>
      </c>
      <c r="F12" s="258">
        <v>30219</v>
      </c>
      <c r="G12" s="258">
        <v>10756</v>
      </c>
      <c r="H12" s="258">
        <v>116149</v>
      </c>
      <c r="I12" s="258">
        <v>39513</v>
      </c>
      <c r="J12" s="258">
        <v>202352</v>
      </c>
      <c r="K12" s="1"/>
      <c r="L12" s="1"/>
      <c r="M12" s="1"/>
      <c r="N12" s="1"/>
      <c r="O12" s="1"/>
      <c r="P12" s="1"/>
      <c r="Q12" s="1"/>
    </row>
    <row r="13" spans="1:17" ht="12" customHeight="1">
      <c r="A13" s="140" t="s">
        <v>214</v>
      </c>
      <c r="B13" s="260">
        <f t="shared" si="1"/>
        <v>1362902</v>
      </c>
      <c r="C13" s="258">
        <f t="shared" si="2"/>
        <v>1060380</v>
      </c>
      <c r="D13" s="258">
        <v>594456</v>
      </c>
      <c r="E13" s="258">
        <v>37183</v>
      </c>
      <c r="F13" s="258">
        <v>33002</v>
      </c>
      <c r="G13" s="258">
        <v>12336</v>
      </c>
      <c r="H13" s="258">
        <v>120876</v>
      </c>
      <c r="I13" s="258">
        <v>40626</v>
      </c>
      <c r="J13" s="258">
        <v>221901</v>
      </c>
      <c r="K13" s="1"/>
      <c r="L13" s="1"/>
      <c r="M13" s="1"/>
      <c r="N13" s="1"/>
      <c r="O13" s="1"/>
      <c r="P13" s="1"/>
      <c r="Q13" s="1"/>
    </row>
    <row r="14" spans="1:17" ht="12" customHeight="1">
      <c r="A14" s="140" t="s">
        <v>215</v>
      </c>
      <c r="B14" s="260">
        <f t="shared" si="1"/>
        <v>1519129</v>
      </c>
      <c r="C14" s="258">
        <f t="shared" si="2"/>
        <v>1201202</v>
      </c>
      <c r="D14" s="258">
        <v>680850</v>
      </c>
      <c r="E14" s="258">
        <v>44118</v>
      </c>
      <c r="F14" s="258">
        <v>35300</v>
      </c>
      <c r="G14" s="258">
        <v>13162</v>
      </c>
      <c r="H14" s="258">
        <v>129230</v>
      </c>
      <c r="I14" s="258">
        <v>42293</v>
      </c>
      <c r="J14" s="258">
        <v>256249</v>
      </c>
      <c r="K14" s="1"/>
      <c r="L14" s="1"/>
      <c r="M14" s="1"/>
      <c r="N14" s="1"/>
      <c r="O14" s="1"/>
      <c r="P14" s="1"/>
      <c r="Q14" s="1"/>
    </row>
    <row r="15" spans="1:17" ht="12" customHeight="1">
      <c r="A15" s="140" t="s">
        <v>216</v>
      </c>
      <c r="B15" s="260">
        <f t="shared" si="1"/>
        <v>1338549</v>
      </c>
      <c r="C15" s="258">
        <f t="shared" si="2"/>
        <v>1039747</v>
      </c>
      <c r="D15" s="258">
        <v>584277</v>
      </c>
      <c r="E15" s="258">
        <v>34978</v>
      </c>
      <c r="F15" s="258">
        <v>31276</v>
      </c>
      <c r="G15" s="258">
        <v>12116</v>
      </c>
      <c r="H15" s="258">
        <v>116669</v>
      </c>
      <c r="I15" s="258">
        <v>40088</v>
      </c>
      <c r="J15" s="258">
        <v>220343</v>
      </c>
      <c r="K15" s="1"/>
      <c r="L15" s="1"/>
      <c r="M15" s="1"/>
      <c r="N15" s="1"/>
      <c r="O15" s="1"/>
      <c r="P15" s="1"/>
      <c r="Q15" s="1"/>
    </row>
    <row r="16" spans="1:17" ht="12" customHeight="1">
      <c r="A16" s="140" t="s">
        <v>217</v>
      </c>
      <c r="B16" s="260">
        <f t="shared" si="1"/>
        <v>1335925</v>
      </c>
      <c r="C16" s="258">
        <f t="shared" si="2"/>
        <v>1032338</v>
      </c>
      <c r="D16" s="258">
        <v>578639</v>
      </c>
      <c r="E16" s="258">
        <v>33515</v>
      </c>
      <c r="F16" s="258">
        <v>30560</v>
      </c>
      <c r="G16" s="258">
        <v>11841</v>
      </c>
      <c r="H16" s="258">
        <v>115246</v>
      </c>
      <c r="I16" s="258">
        <v>40004</v>
      </c>
      <c r="J16" s="258">
        <v>222533</v>
      </c>
      <c r="K16" s="1"/>
      <c r="L16" s="1"/>
      <c r="M16" s="1"/>
      <c r="N16" s="1"/>
      <c r="O16" s="1"/>
      <c r="P16" s="1"/>
      <c r="Q16" s="1"/>
    </row>
    <row r="17" spans="1:17" ht="12" customHeight="1">
      <c r="A17" s="140" t="s">
        <v>218</v>
      </c>
      <c r="B17" s="260">
        <f t="shared" si="1"/>
        <v>1339248</v>
      </c>
      <c r="C17" s="258">
        <f t="shared" si="2"/>
        <v>1035234</v>
      </c>
      <c r="D17" s="258">
        <v>582083</v>
      </c>
      <c r="E17" s="258">
        <v>34966</v>
      </c>
      <c r="F17" s="258">
        <v>30140</v>
      </c>
      <c r="G17" s="258">
        <v>11753</v>
      </c>
      <c r="H17" s="258">
        <v>115481</v>
      </c>
      <c r="I17" s="258">
        <v>40747</v>
      </c>
      <c r="J17" s="258">
        <v>220064</v>
      </c>
      <c r="K17" s="1"/>
      <c r="L17" s="1"/>
      <c r="M17" s="1"/>
      <c r="N17" s="1"/>
      <c r="O17" s="1"/>
      <c r="P17" s="1"/>
      <c r="Q17" s="1"/>
    </row>
    <row r="18" spans="1:17" ht="12" customHeight="1">
      <c r="A18" s="140" t="s">
        <v>219</v>
      </c>
      <c r="B18" s="260">
        <f t="shared" si="1"/>
        <v>1400608</v>
      </c>
      <c r="C18" s="258">
        <f t="shared" si="2"/>
        <v>1091617</v>
      </c>
      <c r="D18" s="258">
        <v>617206</v>
      </c>
      <c r="E18" s="258">
        <v>37866</v>
      </c>
      <c r="F18" s="258">
        <v>32783</v>
      </c>
      <c r="G18" s="258">
        <v>13836</v>
      </c>
      <c r="H18" s="258">
        <v>121135</v>
      </c>
      <c r="I18" s="258">
        <v>42877</v>
      </c>
      <c r="J18" s="258">
        <v>225914</v>
      </c>
      <c r="K18" s="1"/>
      <c r="L18" s="1"/>
      <c r="M18" s="1"/>
      <c r="N18" s="1"/>
      <c r="O18" s="1"/>
      <c r="P18" s="1"/>
      <c r="Q18" s="1"/>
    </row>
    <row r="19" spans="1:17" ht="12" customHeight="1">
      <c r="A19" s="140" t="s">
        <v>824</v>
      </c>
      <c r="B19" s="260">
        <f t="shared" si="1"/>
        <v>1228356</v>
      </c>
      <c r="C19" s="258">
        <f t="shared" si="2"/>
        <v>948397</v>
      </c>
      <c r="D19" s="258">
        <v>533548</v>
      </c>
      <c r="E19" s="258">
        <v>31033</v>
      </c>
      <c r="F19" s="258">
        <v>28004</v>
      </c>
      <c r="G19" s="258">
        <v>10964</v>
      </c>
      <c r="H19" s="258">
        <v>106727</v>
      </c>
      <c r="I19" s="258">
        <v>36388</v>
      </c>
      <c r="J19" s="258">
        <v>201733</v>
      </c>
      <c r="K19" s="1"/>
      <c r="L19" s="1"/>
      <c r="M19" s="1"/>
      <c r="N19" s="1"/>
      <c r="O19" s="1"/>
      <c r="P19" s="1"/>
      <c r="Q19" s="1"/>
    </row>
    <row r="20" spans="1:17" ht="12" customHeight="1">
      <c r="A20" s="140" t="s">
        <v>220</v>
      </c>
      <c r="B20" s="260">
        <f t="shared" si="1"/>
        <v>1228280</v>
      </c>
      <c r="C20" s="258">
        <f t="shared" si="2"/>
        <v>944595</v>
      </c>
      <c r="D20" s="258">
        <v>529800</v>
      </c>
      <c r="E20" s="258">
        <v>33521</v>
      </c>
      <c r="F20" s="258">
        <v>27201</v>
      </c>
      <c r="G20" s="258">
        <v>11627</v>
      </c>
      <c r="H20" s="258">
        <v>106082</v>
      </c>
      <c r="I20" s="258">
        <v>37518</v>
      </c>
      <c r="J20" s="258">
        <v>198846</v>
      </c>
      <c r="K20" s="1"/>
      <c r="L20" s="1"/>
      <c r="M20" s="1"/>
      <c r="N20" s="1"/>
      <c r="O20" s="1"/>
      <c r="P20" s="1"/>
      <c r="Q20" s="1"/>
    </row>
    <row r="21" spans="1:17" ht="12" customHeight="1">
      <c r="A21" s="141" t="s">
        <v>221</v>
      </c>
      <c r="B21" s="261">
        <f t="shared" si="1"/>
        <v>1519583</v>
      </c>
      <c r="C21" s="275">
        <f t="shared" si="2"/>
        <v>1173701</v>
      </c>
      <c r="D21" s="275">
        <v>656881</v>
      </c>
      <c r="E21" s="275">
        <v>43014</v>
      </c>
      <c r="F21" s="275">
        <v>32492</v>
      </c>
      <c r="G21" s="275">
        <v>13854</v>
      </c>
      <c r="H21" s="275">
        <v>129149</v>
      </c>
      <c r="I21" s="275">
        <v>46930</v>
      </c>
      <c r="J21" s="275">
        <v>251381</v>
      </c>
      <c r="K21" s="1"/>
      <c r="L21" s="1"/>
      <c r="M21" s="1"/>
      <c r="N21" s="1"/>
      <c r="O21" s="1"/>
      <c r="P21" s="1"/>
      <c r="Q21" s="1"/>
    </row>
    <row r="22" spans="1:17" ht="12" customHeight="1">
      <c r="A22" s="1"/>
      <c r="K22" s="1"/>
      <c r="L22" s="1"/>
      <c r="M22" s="1"/>
      <c r="N22" s="1"/>
      <c r="O22" s="1"/>
      <c r="P22" s="1"/>
      <c r="Q22" s="1"/>
    </row>
    <row r="23" spans="1:8" ht="12" customHeight="1">
      <c r="A23" s="178" t="s">
        <v>0</v>
      </c>
      <c r="B23" s="174" t="s">
        <v>251</v>
      </c>
      <c r="C23" s="326" t="s">
        <v>295</v>
      </c>
      <c r="D23" s="326" t="s">
        <v>296</v>
      </c>
      <c r="E23" s="174" t="s">
        <v>297</v>
      </c>
      <c r="F23" s="174" t="s">
        <v>298</v>
      </c>
      <c r="G23" s="174" t="s">
        <v>299</v>
      </c>
      <c r="H23" s="185" t="s">
        <v>300</v>
      </c>
    </row>
    <row r="24" spans="1:8" ht="12" customHeight="1">
      <c r="A24" s="400" t="s">
        <v>807</v>
      </c>
      <c r="B24" s="260">
        <v>2916226</v>
      </c>
      <c r="C24" s="258">
        <v>555119</v>
      </c>
      <c r="D24" s="258">
        <v>557978</v>
      </c>
      <c r="E24" s="258">
        <v>200836</v>
      </c>
      <c r="F24" s="258">
        <v>209503</v>
      </c>
      <c r="G24" s="258">
        <v>593063</v>
      </c>
      <c r="H24" s="258">
        <v>799727</v>
      </c>
    </row>
    <row r="25" spans="1:8" ht="12" customHeight="1">
      <c r="A25" s="140" t="s">
        <v>819</v>
      </c>
      <c r="B25" s="260">
        <v>2865309</v>
      </c>
      <c r="C25" s="258">
        <v>555843</v>
      </c>
      <c r="D25" s="258">
        <v>548262</v>
      </c>
      <c r="E25" s="258">
        <v>202837</v>
      </c>
      <c r="F25" s="258">
        <v>209712</v>
      </c>
      <c r="G25" s="258">
        <v>575228</v>
      </c>
      <c r="H25" s="258">
        <v>773427</v>
      </c>
    </row>
    <row r="26" spans="1:8" ht="12" customHeight="1">
      <c r="A26" s="140" t="s">
        <v>820</v>
      </c>
      <c r="B26" s="260">
        <v>2941954</v>
      </c>
      <c r="C26" s="258">
        <v>611696</v>
      </c>
      <c r="D26" s="258">
        <v>578096</v>
      </c>
      <c r="E26" s="258">
        <v>209281</v>
      </c>
      <c r="F26" s="258">
        <v>214448</v>
      </c>
      <c r="G26" s="258">
        <v>571291</v>
      </c>
      <c r="H26" s="258">
        <v>757142</v>
      </c>
    </row>
    <row r="27" spans="1:8" ht="12" customHeight="1">
      <c r="A27" s="140" t="s">
        <v>821</v>
      </c>
      <c r="B27" s="260">
        <v>3306474</v>
      </c>
      <c r="C27" s="258">
        <v>749755</v>
      </c>
      <c r="D27" s="258">
        <v>671747</v>
      </c>
      <c r="E27" s="258">
        <v>240431</v>
      </c>
      <c r="F27" s="258">
        <v>247736</v>
      </c>
      <c r="G27" s="258">
        <v>601350</v>
      </c>
      <c r="H27" s="258">
        <v>795455</v>
      </c>
    </row>
    <row r="28" spans="1:8" ht="12" customHeight="1">
      <c r="A28" s="140" t="s">
        <v>822</v>
      </c>
      <c r="B28" s="260">
        <f aca="true" t="shared" si="3" ref="B28:H28">SUM(B30:B41)</f>
        <v>3596120</v>
      </c>
      <c r="C28" s="258">
        <f t="shared" si="3"/>
        <v>778996</v>
      </c>
      <c r="D28" s="258">
        <f t="shared" si="3"/>
        <v>699356</v>
      </c>
      <c r="E28" s="258">
        <f t="shared" si="3"/>
        <v>272447</v>
      </c>
      <c r="F28" s="258">
        <f t="shared" si="3"/>
        <v>277027</v>
      </c>
      <c r="G28" s="258">
        <f t="shared" si="3"/>
        <v>675858</v>
      </c>
      <c r="H28" s="258">
        <f t="shared" si="3"/>
        <v>892436</v>
      </c>
    </row>
    <row r="29" spans="1:8" ht="12" customHeight="1">
      <c r="A29" s="45"/>
      <c r="B29" s="260"/>
      <c r="C29" s="258"/>
      <c r="D29" s="258"/>
      <c r="E29" s="258"/>
      <c r="F29" s="258"/>
      <c r="G29" s="258"/>
      <c r="H29" s="258"/>
    </row>
    <row r="30" spans="1:8" ht="12" customHeight="1">
      <c r="A30" s="140" t="s">
        <v>823</v>
      </c>
      <c r="B30" s="260">
        <f>SUM(C30:H30)</f>
        <v>285163</v>
      </c>
      <c r="C30" s="258">
        <v>63728</v>
      </c>
      <c r="D30" s="258">
        <v>57050</v>
      </c>
      <c r="E30" s="258">
        <v>20631</v>
      </c>
      <c r="F30" s="258">
        <v>20797</v>
      </c>
      <c r="G30" s="258">
        <v>52356</v>
      </c>
      <c r="H30" s="258">
        <v>70601</v>
      </c>
    </row>
    <row r="31" spans="1:8" ht="12" customHeight="1">
      <c r="A31" s="140" t="s">
        <v>212</v>
      </c>
      <c r="B31" s="260">
        <f aca="true" t="shared" si="4" ref="B31:B41">SUM(C31:H31)</f>
        <v>278957</v>
      </c>
      <c r="C31" s="258">
        <v>59571</v>
      </c>
      <c r="D31" s="258">
        <v>54215</v>
      </c>
      <c r="E31" s="258">
        <v>19955</v>
      </c>
      <c r="F31" s="258">
        <v>20434</v>
      </c>
      <c r="G31" s="258">
        <v>52927</v>
      </c>
      <c r="H31" s="258">
        <v>71855</v>
      </c>
    </row>
    <row r="32" spans="1:8" ht="12" customHeight="1">
      <c r="A32" s="140" t="s">
        <v>213</v>
      </c>
      <c r="B32" s="260">
        <f t="shared" si="4"/>
        <v>286631</v>
      </c>
      <c r="C32" s="258">
        <v>63088</v>
      </c>
      <c r="D32" s="258">
        <v>55060</v>
      </c>
      <c r="E32" s="258">
        <v>21941</v>
      </c>
      <c r="F32" s="258">
        <v>21372</v>
      </c>
      <c r="G32" s="258">
        <v>53058</v>
      </c>
      <c r="H32" s="258">
        <v>72112</v>
      </c>
    </row>
    <row r="33" spans="1:8" ht="12" customHeight="1">
      <c r="A33" s="140" t="s">
        <v>214</v>
      </c>
      <c r="B33" s="260">
        <f t="shared" si="4"/>
        <v>302522</v>
      </c>
      <c r="C33" s="258">
        <v>64013</v>
      </c>
      <c r="D33" s="258">
        <v>57393</v>
      </c>
      <c r="E33" s="258">
        <v>23126</v>
      </c>
      <c r="F33" s="258">
        <v>23361</v>
      </c>
      <c r="G33" s="258">
        <v>57769</v>
      </c>
      <c r="H33" s="258">
        <v>76860</v>
      </c>
    </row>
    <row r="34" spans="1:8" ht="12" customHeight="1">
      <c r="A34" s="140" t="s">
        <v>215</v>
      </c>
      <c r="B34" s="260">
        <f t="shared" si="4"/>
        <v>317927</v>
      </c>
      <c r="C34" s="258">
        <v>64967</v>
      </c>
      <c r="D34" s="258">
        <v>60574</v>
      </c>
      <c r="E34" s="258">
        <v>24684</v>
      </c>
      <c r="F34" s="258">
        <v>26175</v>
      </c>
      <c r="G34" s="258">
        <v>60888</v>
      </c>
      <c r="H34" s="258">
        <v>80639</v>
      </c>
    </row>
    <row r="35" spans="1:8" ht="12" customHeight="1">
      <c r="A35" s="140" t="s">
        <v>216</v>
      </c>
      <c r="B35" s="260">
        <f t="shared" si="4"/>
        <v>298802</v>
      </c>
      <c r="C35" s="258">
        <v>64633</v>
      </c>
      <c r="D35" s="258">
        <v>57634</v>
      </c>
      <c r="E35" s="258">
        <v>22937</v>
      </c>
      <c r="F35" s="258">
        <v>22512</v>
      </c>
      <c r="G35" s="258">
        <v>56724</v>
      </c>
      <c r="H35" s="258">
        <v>74362</v>
      </c>
    </row>
    <row r="36" spans="1:8" ht="12" customHeight="1">
      <c r="A36" s="140" t="s">
        <v>217</v>
      </c>
      <c r="B36" s="260">
        <f t="shared" si="4"/>
        <v>303587</v>
      </c>
      <c r="C36" s="258">
        <v>64177</v>
      </c>
      <c r="D36" s="258">
        <v>56384</v>
      </c>
      <c r="E36" s="258">
        <v>23514</v>
      </c>
      <c r="F36" s="258">
        <v>23492</v>
      </c>
      <c r="G36" s="258">
        <v>58941</v>
      </c>
      <c r="H36" s="258">
        <v>77079</v>
      </c>
    </row>
    <row r="37" spans="1:8" ht="12" customHeight="1">
      <c r="A37" s="140" t="s">
        <v>218</v>
      </c>
      <c r="B37" s="260">
        <f t="shared" si="4"/>
        <v>304014</v>
      </c>
      <c r="C37" s="258">
        <v>65709</v>
      </c>
      <c r="D37" s="258">
        <v>57773</v>
      </c>
      <c r="E37" s="258">
        <v>22572</v>
      </c>
      <c r="F37" s="258">
        <v>23170</v>
      </c>
      <c r="G37" s="258">
        <v>58801</v>
      </c>
      <c r="H37" s="258">
        <v>75989</v>
      </c>
    </row>
    <row r="38" spans="1:8" ht="12" customHeight="1">
      <c r="A38" s="140" t="s">
        <v>219</v>
      </c>
      <c r="B38" s="260">
        <f t="shared" si="4"/>
        <v>308991</v>
      </c>
      <c r="C38" s="258">
        <v>67395</v>
      </c>
      <c r="D38" s="258">
        <v>61134</v>
      </c>
      <c r="E38" s="258">
        <v>23223</v>
      </c>
      <c r="F38" s="258">
        <v>24542</v>
      </c>
      <c r="G38" s="258">
        <v>57679</v>
      </c>
      <c r="H38" s="258">
        <v>75018</v>
      </c>
    </row>
    <row r="39" spans="1:8" ht="12" customHeight="1">
      <c r="A39" s="140" t="s">
        <v>824</v>
      </c>
      <c r="B39" s="260">
        <f t="shared" si="4"/>
        <v>279959</v>
      </c>
      <c r="C39" s="258">
        <v>59828</v>
      </c>
      <c r="D39" s="258">
        <v>54369</v>
      </c>
      <c r="E39" s="258">
        <v>21368</v>
      </c>
      <c r="F39" s="258">
        <v>20906</v>
      </c>
      <c r="G39" s="258">
        <v>53609</v>
      </c>
      <c r="H39" s="258">
        <v>69879</v>
      </c>
    </row>
    <row r="40" spans="1:8" ht="12" customHeight="1">
      <c r="A40" s="140" t="s">
        <v>220</v>
      </c>
      <c r="B40" s="260">
        <f t="shared" si="4"/>
        <v>283685</v>
      </c>
      <c r="C40" s="258">
        <v>64400</v>
      </c>
      <c r="D40" s="258">
        <v>57693</v>
      </c>
      <c r="E40" s="258">
        <v>21659</v>
      </c>
      <c r="F40" s="258">
        <v>22174</v>
      </c>
      <c r="G40" s="258">
        <v>50700</v>
      </c>
      <c r="H40" s="258">
        <v>67059</v>
      </c>
    </row>
    <row r="41" spans="1:8" ht="12" customHeight="1">
      <c r="A41" s="141" t="s">
        <v>221</v>
      </c>
      <c r="B41" s="261">
        <f t="shared" si="4"/>
        <v>345882</v>
      </c>
      <c r="C41" s="275">
        <v>77487</v>
      </c>
      <c r="D41" s="275">
        <v>70077</v>
      </c>
      <c r="E41" s="275">
        <v>26837</v>
      </c>
      <c r="F41" s="275">
        <v>28092</v>
      </c>
      <c r="G41" s="275">
        <v>62406</v>
      </c>
      <c r="H41" s="275">
        <v>80983</v>
      </c>
    </row>
    <row r="42" ht="12" customHeight="1">
      <c r="A42" s="33" t="s">
        <v>734</v>
      </c>
    </row>
    <row r="44" spans="1:17" s="182" customFormat="1" ht="15">
      <c r="A44" s="308" t="s">
        <v>860</v>
      </c>
      <c r="B44" s="181"/>
      <c r="C44" s="181"/>
      <c r="D44" s="181"/>
      <c r="E44" s="181"/>
      <c r="F44" s="181"/>
      <c r="G44" s="181"/>
      <c r="H44" s="181"/>
      <c r="I44" s="183"/>
      <c r="J44" s="183"/>
      <c r="K44" s="183"/>
      <c r="L44" s="183"/>
      <c r="M44" s="183"/>
      <c r="N44" s="183"/>
      <c r="O44" s="183"/>
      <c r="P44" s="183"/>
      <c r="Q44" s="183"/>
    </row>
    <row r="45" spans="1:8" ht="12">
      <c r="A45" s="178" t="s">
        <v>529</v>
      </c>
      <c r="B45" s="174" t="s">
        <v>495</v>
      </c>
      <c r="C45" s="326" t="s">
        <v>301</v>
      </c>
      <c r="D45" s="326" t="s">
        <v>302</v>
      </c>
      <c r="E45" s="174" t="s">
        <v>303</v>
      </c>
      <c r="F45" s="174" t="s">
        <v>304</v>
      </c>
      <c r="G45" s="174" t="s">
        <v>305</v>
      </c>
      <c r="H45" s="185" t="s">
        <v>306</v>
      </c>
    </row>
    <row r="46" spans="1:8" ht="12">
      <c r="A46" s="400" t="s">
        <v>807</v>
      </c>
      <c r="B46" s="260">
        <v>7951814</v>
      </c>
      <c r="C46" s="258">
        <v>402562</v>
      </c>
      <c r="D46" s="258">
        <v>423316</v>
      </c>
      <c r="E46" s="258">
        <v>432707</v>
      </c>
      <c r="F46" s="258">
        <v>434433</v>
      </c>
      <c r="G46" s="258">
        <v>3013454</v>
      </c>
      <c r="H46" s="258">
        <v>3245342</v>
      </c>
    </row>
    <row r="47" spans="1:8" ht="12">
      <c r="A47" s="140" t="s">
        <v>819</v>
      </c>
      <c r="B47" s="260">
        <v>7983344</v>
      </c>
      <c r="C47" s="258">
        <v>405317</v>
      </c>
      <c r="D47" s="258">
        <v>429293</v>
      </c>
      <c r="E47" s="258">
        <v>431079</v>
      </c>
      <c r="F47" s="258">
        <v>432543</v>
      </c>
      <c r="G47" s="258">
        <v>3067439</v>
      </c>
      <c r="H47" s="258">
        <v>3217673</v>
      </c>
    </row>
    <row r="48" spans="1:8" ht="12">
      <c r="A48" s="140" t="s">
        <v>820</v>
      </c>
      <c r="B48" s="260">
        <v>8017919</v>
      </c>
      <c r="C48" s="258">
        <v>413317</v>
      </c>
      <c r="D48" s="258">
        <v>437364</v>
      </c>
      <c r="E48" s="258">
        <v>430636</v>
      </c>
      <c r="F48" s="258">
        <v>434514</v>
      </c>
      <c r="G48" s="258">
        <v>3053864</v>
      </c>
      <c r="H48" s="258">
        <v>3248224</v>
      </c>
    </row>
    <row r="49" spans="1:8" ht="12">
      <c r="A49" s="140" t="s">
        <v>821</v>
      </c>
      <c r="B49" s="260">
        <v>8033143</v>
      </c>
      <c r="C49" s="258">
        <v>415439</v>
      </c>
      <c r="D49" s="258">
        <v>452403</v>
      </c>
      <c r="E49" s="258">
        <v>434061</v>
      </c>
      <c r="F49" s="258">
        <v>439101</v>
      </c>
      <c r="G49" s="258">
        <v>3033893</v>
      </c>
      <c r="H49" s="258">
        <v>3258246</v>
      </c>
    </row>
    <row r="50" spans="1:8" ht="12">
      <c r="A50" s="140" t="s">
        <v>822</v>
      </c>
      <c r="B50" s="260">
        <f aca="true" t="shared" si="5" ref="B50:H50">SUM(B52:B63)</f>
        <v>8188013</v>
      </c>
      <c r="C50" s="258">
        <f t="shared" si="5"/>
        <v>409236</v>
      </c>
      <c r="D50" s="258">
        <f t="shared" si="5"/>
        <v>450914</v>
      </c>
      <c r="E50" s="258">
        <f t="shared" si="5"/>
        <v>451189</v>
      </c>
      <c r="F50" s="258">
        <f t="shared" si="5"/>
        <v>452475</v>
      </c>
      <c r="G50" s="258">
        <f t="shared" si="5"/>
        <v>3109678</v>
      </c>
      <c r="H50" s="258">
        <f t="shared" si="5"/>
        <v>3314521</v>
      </c>
    </row>
    <row r="51" spans="1:8" ht="12">
      <c r="A51" s="45"/>
      <c r="B51" s="260"/>
      <c r="C51" s="258"/>
      <c r="D51" s="258"/>
      <c r="E51" s="258"/>
      <c r="F51" s="258"/>
      <c r="G51" s="258"/>
      <c r="H51" s="258"/>
    </row>
    <row r="52" spans="1:8" ht="12">
      <c r="A52" s="140" t="s">
        <v>823</v>
      </c>
      <c r="B52" s="260">
        <f>SUM(C52:H52)</f>
        <v>660471</v>
      </c>
      <c r="C52" s="258">
        <v>34059</v>
      </c>
      <c r="D52" s="258">
        <v>37882</v>
      </c>
      <c r="E52" s="258">
        <v>35368</v>
      </c>
      <c r="F52" s="258">
        <v>36560</v>
      </c>
      <c r="G52" s="258">
        <v>248892</v>
      </c>
      <c r="H52" s="258">
        <v>267710</v>
      </c>
    </row>
    <row r="53" spans="1:8" ht="12">
      <c r="A53" s="140" t="s">
        <v>212</v>
      </c>
      <c r="B53" s="260">
        <f aca="true" t="shared" si="6" ref="B53:B63">SUM(C53:H53)</f>
        <v>726801</v>
      </c>
      <c r="C53" s="258">
        <v>34524</v>
      </c>
      <c r="D53" s="258">
        <v>38238</v>
      </c>
      <c r="E53" s="258">
        <v>40484</v>
      </c>
      <c r="F53" s="258">
        <v>40117</v>
      </c>
      <c r="G53" s="258">
        <v>288383</v>
      </c>
      <c r="H53" s="258">
        <v>285055</v>
      </c>
    </row>
    <row r="54" spans="1:8" ht="12">
      <c r="A54" s="140" t="s">
        <v>213</v>
      </c>
      <c r="B54" s="260">
        <f t="shared" si="6"/>
        <v>618251</v>
      </c>
      <c r="C54" s="258">
        <v>33048</v>
      </c>
      <c r="D54" s="258">
        <v>36350</v>
      </c>
      <c r="E54" s="258">
        <v>33664</v>
      </c>
      <c r="F54" s="258">
        <v>34518</v>
      </c>
      <c r="G54" s="258">
        <v>236647</v>
      </c>
      <c r="H54" s="258">
        <v>244024</v>
      </c>
    </row>
    <row r="55" spans="1:8" ht="12">
      <c r="A55" s="140" t="s">
        <v>214</v>
      </c>
      <c r="B55" s="260">
        <f t="shared" si="6"/>
        <v>691127</v>
      </c>
      <c r="C55" s="258">
        <v>35206</v>
      </c>
      <c r="D55" s="258">
        <v>38706</v>
      </c>
      <c r="E55" s="258">
        <v>37648</v>
      </c>
      <c r="F55" s="258">
        <v>38113</v>
      </c>
      <c r="G55" s="258">
        <v>262512</v>
      </c>
      <c r="H55" s="258">
        <v>278942</v>
      </c>
    </row>
    <row r="56" spans="1:8" ht="12">
      <c r="A56" s="140" t="s">
        <v>215</v>
      </c>
      <c r="B56" s="260">
        <f t="shared" si="6"/>
        <v>885039</v>
      </c>
      <c r="C56" s="258">
        <v>35988</v>
      </c>
      <c r="D56" s="258">
        <v>39685</v>
      </c>
      <c r="E56" s="258">
        <v>47353</v>
      </c>
      <c r="F56" s="258">
        <v>47287</v>
      </c>
      <c r="G56" s="258">
        <v>345548</v>
      </c>
      <c r="H56" s="258">
        <v>369178</v>
      </c>
    </row>
    <row r="57" spans="1:8" ht="12">
      <c r="A57" s="140" t="s">
        <v>216</v>
      </c>
      <c r="B57" s="260">
        <f t="shared" si="6"/>
        <v>662183</v>
      </c>
      <c r="C57" s="258">
        <v>33473</v>
      </c>
      <c r="D57" s="258">
        <v>36901</v>
      </c>
      <c r="E57" s="258">
        <v>36351</v>
      </c>
      <c r="F57" s="258">
        <v>36359</v>
      </c>
      <c r="G57" s="258">
        <v>249501</v>
      </c>
      <c r="H57" s="258">
        <v>269598</v>
      </c>
    </row>
    <row r="58" spans="1:8" ht="12">
      <c r="A58" s="140" t="s">
        <v>217</v>
      </c>
      <c r="B58" s="260">
        <f t="shared" si="6"/>
        <v>672899</v>
      </c>
      <c r="C58" s="258">
        <v>34421</v>
      </c>
      <c r="D58" s="258">
        <v>38157</v>
      </c>
      <c r="E58" s="258">
        <v>37415</v>
      </c>
      <c r="F58" s="258">
        <v>37486</v>
      </c>
      <c r="G58" s="258">
        <v>252103</v>
      </c>
      <c r="H58" s="258">
        <v>273317</v>
      </c>
    </row>
    <row r="59" spans="1:8" ht="12">
      <c r="A59" s="140" t="s">
        <v>218</v>
      </c>
      <c r="B59" s="260">
        <f t="shared" si="6"/>
        <v>649036</v>
      </c>
      <c r="C59" s="258">
        <v>33697</v>
      </c>
      <c r="D59" s="258">
        <v>36702</v>
      </c>
      <c r="E59" s="258">
        <v>36749</v>
      </c>
      <c r="F59" s="258">
        <v>36561</v>
      </c>
      <c r="G59" s="258">
        <v>243117</v>
      </c>
      <c r="H59" s="258">
        <v>262210</v>
      </c>
    </row>
    <row r="60" spans="1:8" ht="12">
      <c r="A60" s="140" t="s">
        <v>219</v>
      </c>
      <c r="B60" s="260">
        <f t="shared" si="6"/>
        <v>673395</v>
      </c>
      <c r="C60" s="258">
        <v>34068</v>
      </c>
      <c r="D60" s="258">
        <v>37181</v>
      </c>
      <c r="E60" s="258">
        <v>35581</v>
      </c>
      <c r="F60" s="258">
        <v>36277</v>
      </c>
      <c r="G60" s="258">
        <v>242494</v>
      </c>
      <c r="H60" s="258">
        <v>287794</v>
      </c>
    </row>
    <row r="61" spans="1:8" ht="12">
      <c r="A61" s="140" t="s">
        <v>824</v>
      </c>
      <c r="B61" s="260">
        <f t="shared" si="6"/>
        <v>649590</v>
      </c>
      <c r="C61" s="258">
        <v>31629</v>
      </c>
      <c r="D61" s="258">
        <v>35162</v>
      </c>
      <c r="E61" s="258">
        <v>38065</v>
      </c>
      <c r="F61" s="258">
        <v>36294</v>
      </c>
      <c r="G61" s="258">
        <v>256668</v>
      </c>
      <c r="H61" s="258">
        <v>251772</v>
      </c>
    </row>
    <row r="62" spans="1:8" ht="12">
      <c r="A62" s="140" t="s">
        <v>220</v>
      </c>
      <c r="B62" s="260">
        <f t="shared" si="6"/>
        <v>575916</v>
      </c>
      <c r="C62" s="258">
        <v>31056</v>
      </c>
      <c r="D62" s="258">
        <v>34180</v>
      </c>
      <c r="E62" s="258">
        <v>32095</v>
      </c>
      <c r="F62" s="258">
        <v>32327</v>
      </c>
      <c r="G62" s="258">
        <v>217255</v>
      </c>
      <c r="H62" s="258">
        <v>229003</v>
      </c>
    </row>
    <row r="63" spans="1:8" ht="12">
      <c r="A63" s="141" t="s">
        <v>221</v>
      </c>
      <c r="B63" s="261">
        <f t="shared" si="6"/>
        <v>723305</v>
      </c>
      <c r="C63" s="275">
        <v>38067</v>
      </c>
      <c r="D63" s="275">
        <v>41770</v>
      </c>
      <c r="E63" s="275">
        <v>40416</v>
      </c>
      <c r="F63" s="275">
        <v>40576</v>
      </c>
      <c r="G63" s="275">
        <v>266558</v>
      </c>
      <c r="H63" s="275">
        <v>295918</v>
      </c>
    </row>
    <row r="64" ht="12">
      <c r="A64" s="33" t="s">
        <v>734</v>
      </c>
    </row>
  </sheetData>
  <printOptions/>
  <pageMargins left="0.59" right="0.5" top="0.61" bottom="0.58" header="0.5" footer="0.21"/>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2:Q66"/>
  <sheetViews>
    <sheetView workbookViewId="0" topLeftCell="A1">
      <selection activeCell="A1" sqref="A1"/>
    </sheetView>
  </sheetViews>
  <sheetFormatPr defaultColWidth="9.00390625" defaultRowHeight="12.75"/>
  <cols>
    <col min="1" max="1" width="9.125" style="33" customWidth="1"/>
    <col min="2" max="15" width="12.75390625" style="41" customWidth="1"/>
    <col min="16" max="16384" width="8.875" style="33" customWidth="1"/>
  </cols>
  <sheetData>
    <row r="1" ht="15.75" customHeight="1"/>
    <row r="2" spans="1:17" s="182" customFormat="1" ht="15">
      <c r="A2" s="308" t="s">
        <v>861</v>
      </c>
      <c r="B2" s="181"/>
      <c r="C2" s="181"/>
      <c r="D2" s="181"/>
      <c r="E2" s="181"/>
      <c r="F2" s="181"/>
      <c r="G2" s="181"/>
      <c r="H2" s="181"/>
      <c r="I2" s="183"/>
      <c r="J2" s="183"/>
      <c r="K2" s="183"/>
      <c r="L2" s="183"/>
      <c r="M2" s="183"/>
      <c r="N2" s="183"/>
      <c r="O2" s="183"/>
      <c r="P2" s="183"/>
      <c r="Q2" s="183"/>
    </row>
    <row r="3" spans="1:17" s="1" customFormat="1" ht="12">
      <c r="A3" s="178" t="s">
        <v>529</v>
      </c>
      <c r="B3" s="179" t="s">
        <v>617</v>
      </c>
      <c r="C3" s="179" t="s">
        <v>614</v>
      </c>
      <c r="D3" s="179" t="s">
        <v>615</v>
      </c>
      <c r="E3" s="173" t="s">
        <v>616</v>
      </c>
      <c r="F3" s="33"/>
      <c r="G3" s="33"/>
      <c r="H3" s="33"/>
      <c r="I3" s="33"/>
      <c r="J3" s="33"/>
      <c r="K3" s="33"/>
      <c r="L3" s="33"/>
      <c r="M3" s="33"/>
      <c r="N3" s="33"/>
      <c r="O3" s="33"/>
      <c r="P3" s="33"/>
      <c r="Q3" s="33"/>
    </row>
    <row r="4" spans="1:17" s="1" customFormat="1" ht="12">
      <c r="A4" s="400" t="s">
        <v>807</v>
      </c>
      <c r="B4" s="51" t="s">
        <v>428</v>
      </c>
      <c r="C4" s="25" t="s">
        <v>428</v>
      </c>
      <c r="D4" s="25" t="s">
        <v>428</v>
      </c>
      <c r="E4" s="25" t="s">
        <v>428</v>
      </c>
      <c r="F4" s="33"/>
      <c r="G4" s="33"/>
      <c r="H4" s="33"/>
      <c r="I4" s="33"/>
      <c r="J4" s="33"/>
      <c r="K4" s="33"/>
      <c r="L4" s="33"/>
      <c r="M4" s="33"/>
      <c r="N4" s="33"/>
      <c r="O4" s="33"/>
      <c r="P4" s="33"/>
      <c r="Q4" s="33"/>
    </row>
    <row r="5" spans="1:17" s="1" customFormat="1" ht="12">
      <c r="A5" s="140" t="s">
        <v>819</v>
      </c>
      <c r="B5" s="51" t="s">
        <v>428</v>
      </c>
      <c r="C5" s="25" t="s">
        <v>428</v>
      </c>
      <c r="D5" s="25" t="s">
        <v>428</v>
      </c>
      <c r="E5" s="25" t="s">
        <v>428</v>
      </c>
      <c r="F5" s="33"/>
      <c r="G5" s="33"/>
      <c r="H5" s="33"/>
      <c r="I5" s="33"/>
      <c r="J5" s="33"/>
      <c r="K5" s="33"/>
      <c r="L5" s="33"/>
      <c r="M5" s="33"/>
      <c r="N5" s="33"/>
      <c r="O5" s="33"/>
      <c r="P5" s="33"/>
      <c r="Q5" s="33"/>
    </row>
    <row r="6" spans="1:17" s="1" customFormat="1" ht="12">
      <c r="A6" s="140" t="s">
        <v>820</v>
      </c>
      <c r="B6" s="260">
        <v>1475991</v>
      </c>
      <c r="C6" s="258">
        <v>938115</v>
      </c>
      <c r="D6" s="258">
        <v>107418</v>
      </c>
      <c r="E6" s="258">
        <v>430458</v>
      </c>
      <c r="F6" s="33"/>
      <c r="G6" s="33"/>
      <c r="H6" s="33"/>
      <c r="I6" s="33"/>
      <c r="J6" s="33"/>
      <c r="K6" s="33"/>
      <c r="L6" s="33"/>
      <c r="M6" s="33"/>
      <c r="N6" s="33"/>
      <c r="O6" s="33"/>
      <c r="P6" s="33"/>
      <c r="Q6" s="33"/>
    </row>
    <row r="7" spans="1:17" s="1" customFormat="1" ht="12">
      <c r="A7" s="140" t="s">
        <v>821</v>
      </c>
      <c r="B7" s="260">
        <v>2829117</v>
      </c>
      <c r="C7" s="258">
        <v>1896475</v>
      </c>
      <c r="D7" s="258">
        <v>175235</v>
      </c>
      <c r="E7" s="258">
        <v>757407</v>
      </c>
      <c r="F7" s="33"/>
      <c r="G7" s="33"/>
      <c r="H7" s="33"/>
      <c r="I7" s="33"/>
      <c r="J7" s="33"/>
      <c r="K7" s="33"/>
      <c r="L7" s="33"/>
      <c r="M7" s="33"/>
      <c r="N7" s="33"/>
      <c r="O7" s="33"/>
      <c r="P7" s="33"/>
      <c r="Q7" s="33"/>
    </row>
    <row r="8" spans="1:17" s="1" customFormat="1" ht="12">
      <c r="A8" s="140" t="s">
        <v>822</v>
      </c>
      <c r="B8" s="260">
        <f>SUM(B10:B21)</f>
        <v>3014899</v>
      </c>
      <c r="C8" s="258">
        <f>SUM(C10:C21)</f>
        <v>2031372</v>
      </c>
      <c r="D8" s="258">
        <f>SUM(D10:D21)</f>
        <v>180503</v>
      </c>
      <c r="E8" s="258">
        <f>SUM(E10:E21)</f>
        <v>803024</v>
      </c>
      <c r="F8" s="33"/>
      <c r="G8" s="33"/>
      <c r="H8" s="33"/>
      <c r="I8" s="33"/>
      <c r="J8" s="33"/>
      <c r="K8" s="33"/>
      <c r="L8" s="33"/>
      <c r="M8" s="33"/>
      <c r="N8" s="33"/>
      <c r="O8" s="33"/>
      <c r="P8" s="33"/>
      <c r="Q8" s="33"/>
    </row>
    <row r="9" spans="1:17" s="1" customFormat="1" ht="9" customHeight="1">
      <c r="A9" s="45"/>
      <c r="B9" s="260"/>
      <c r="C9" s="258"/>
      <c r="D9" s="258"/>
      <c r="E9" s="258"/>
      <c r="F9" s="33"/>
      <c r="G9" s="33"/>
      <c r="H9" s="33"/>
      <c r="I9" s="33"/>
      <c r="J9" s="33"/>
      <c r="K9" s="33"/>
      <c r="L9" s="33"/>
      <c r="M9" s="33"/>
      <c r="N9" s="33"/>
      <c r="O9" s="33"/>
      <c r="P9" s="33"/>
      <c r="Q9" s="33"/>
    </row>
    <row r="10" spans="1:17" s="1" customFormat="1" ht="12">
      <c r="A10" s="140" t="s">
        <v>823</v>
      </c>
      <c r="B10" s="51">
        <f>SUM(C10:E10)</f>
        <v>244673</v>
      </c>
      <c r="C10" s="25">
        <v>165419</v>
      </c>
      <c r="D10" s="25">
        <v>14548</v>
      </c>
      <c r="E10" s="25">
        <v>64706</v>
      </c>
      <c r="F10" s="33"/>
      <c r="G10" s="33"/>
      <c r="H10" s="33"/>
      <c r="I10" s="33"/>
      <c r="J10" s="33"/>
      <c r="K10" s="33"/>
      <c r="L10" s="33"/>
      <c r="M10" s="33"/>
      <c r="N10" s="33"/>
      <c r="O10" s="33"/>
      <c r="P10" s="33"/>
      <c r="Q10" s="33"/>
    </row>
    <row r="11" spans="1:17" s="1" customFormat="1" ht="12">
      <c r="A11" s="140" t="s">
        <v>212</v>
      </c>
      <c r="B11" s="51">
        <f aca="true" t="shared" si="0" ref="B11:B21">SUM(C11:E11)</f>
        <v>243686</v>
      </c>
      <c r="C11" s="25">
        <v>161307</v>
      </c>
      <c r="D11" s="25">
        <v>14352</v>
      </c>
      <c r="E11" s="25">
        <v>68027</v>
      </c>
      <c r="F11" s="33"/>
      <c r="G11" s="33"/>
      <c r="H11" s="33"/>
      <c r="I11" s="33"/>
      <c r="J11" s="33"/>
      <c r="K11" s="33"/>
      <c r="L11" s="33"/>
      <c r="M11" s="33"/>
      <c r="N11" s="33"/>
      <c r="O11" s="33"/>
      <c r="P11" s="33"/>
      <c r="Q11" s="33"/>
    </row>
    <row r="12" spans="1:17" s="1" customFormat="1" ht="12">
      <c r="A12" s="140" t="s">
        <v>213</v>
      </c>
      <c r="B12" s="51">
        <f t="shared" si="0"/>
        <v>245857</v>
      </c>
      <c r="C12" s="25">
        <v>165088</v>
      </c>
      <c r="D12" s="25">
        <v>14574</v>
      </c>
      <c r="E12" s="25">
        <v>66195</v>
      </c>
      <c r="F12" s="33"/>
      <c r="G12" s="33"/>
      <c r="H12" s="33"/>
      <c r="I12" s="33"/>
      <c r="J12" s="33"/>
      <c r="K12" s="33"/>
      <c r="L12" s="33"/>
      <c r="M12" s="33"/>
      <c r="N12" s="33"/>
      <c r="O12" s="33"/>
      <c r="P12" s="33"/>
      <c r="Q12" s="33"/>
    </row>
    <row r="13" spans="1:17" s="1" customFormat="1" ht="12">
      <c r="A13" s="140" t="s">
        <v>214</v>
      </c>
      <c r="B13" s="51">
        <f t="shared" si="0"/>
        <v>259720</v>
      </c>
      <c r="C13" s="25">
        <v>174965</v>
      </c>
      <c r="D13" s="25">
        <v>15312</v>
      </c>
      <c r="E13" s="25">
        <v>69443</v>
      </c>
      <c r="F13" s="33"/>
      <c r="G13" s="33"/>
      <c r="H13" s="33"/>
      <c r="I13" s="33"/>
      <c r="J13" s="33"/>
      <c r="K13" s="33"/>
      <c r="L13" s="33"/>
      <c r="M13" s="33"/>
      <c r="N13" s="33"/>
      <c r="O13" s="33"/>
      <c r="P13" s="33"/>
      <c r="Q13" s="33"/>
    </row>
    <row r="14" spans="1:17" s="1" customFormat="1" ht="12">
      <c r="A14" s="140" t="s">
        <v>215</v>
      </c>
      <c r="B14" s="260">
        <f t="shared" si="0"/>
        <v>268362</v>
      </c>
      <c r="C14" s="258">
        <v>182021</v>
      </c>
      <c r="D14" s="258">
        <v>15384</v>
      </c>
      <c r="E14" s="258">
        <v>70957</v>
      </c>
      <c r="F14" s="33"/>
      <c r="G14" s="33"/>
      <c r="H14" s="33"/>
      <c r="I14" s="33"/>
      <c r="J14" s="33"/>
      <c r="K14" s="33"/>
      <c r="L14" s="33"/>
      <c r="M14" s="33"/>
      <c r="N14" s="33"/>
      <c r="O14" s="33"/>
      <c r="P14" s="33"/>
      <c r="Q14" s="33"/>
    </row>
    <row r="15" spans="1:17" s="1" customFormat="1" ht="12">
      <c r="A15" s="140" t="s">
        <v>216</v>
      </c>
      <c r="B15" s="260">
        <f t="shared" si="0"/>
        <v>249671</v>
      </c>
      <c r="C15" s="258">
        <v>167383</v>
      </c>
      <c r="D15" s="258">
        <v>15050</v>
      </c>
      <c r="E15" s="258">
        <v>67238</v>
      </c>
      <c r="F15" s="33"/>
      <c r="G15" s="33"/>
      <c r="H15" s="33"/>
      <c r="I15" s="33"/>
      <c r="J15" s="33"/>
      <c r="K15" s="33"/>
      <c r="L15" s="33"/>
      <c r="M15" s="33"/>
      <c r="N15" s="33"/>
      <c r="O15" s="33"/>
      <c r="P15" s="33"/>
      <c r="Q15" s="33"/>
    </row>
    <row r="16" spans="1:17" s="1" customFormat="1" ht="12">
      <c r="A16" s="140" t="s">
        <v>217</v>
      </c>
      <c r="B16" s="260">
        <f t="shared" si="0"/>
        <v>256036</v>
      </c>
      <c r="C16" s="258">
        <v>171664</v>
      </c>
      <c r="D16" s="258">
        <v>15425</v>
      </c>
      <c r="E16" s="258">
        <v>68947</v>
      </c>
      <c r="F16" s="33"/>
      <c r="G16" s="33"/>
      <c r="H16" s="33"/>
      <c r="I16" s="33"/>
      <c r="J16" s="33"/>
      <c r="K16" s="33"/>
      <c r="L16" s="33"/>
      <c r="M16" s="33"/>
      <c r="N16" s="33"/>
      <c r="O16" s="33"/>
      <c r="P16" s="33"/>
      <c r="Q16" s="33"/>
    </row>
    <row r="17" spans="1:17" s="1" customFormat="1" ht="12">
      <c r="A17" s="140" t="s">
        <v>218</v>
      </c>
      <c r="B17" s="260">
        <f t="shared" si="0"/>
        <v>253458</v>
      </c>
      <c r="C17" s="258">
        <v>170480</v>
      </c>
      <c r="D17" s="258">
        <v>15228</v>
      </c>
      <c r="E17" s="258">
        <v>67750</v>
      </c>
      <c r="F17" s="33"/>
      <c r="G17" s="33"/>
      <c r="H17" s="33"/>
      <c r="I17" s="33"/>
      <c r="J17" s="33"/>
      <c r="K17" s="33"/>
      <c r="L17" s="33"/>
      <c r="M17" s="33"/>
      <c r="N17" s="33"/>
      <c r="O17" s="33"/>
      <c r="P17" s="33"/>
      <c r="Q17" s="33"/>
    </row>
    <row r="18" spans="1:17" s="1" customFormat="1" ht="12">
      <c r="A18" s="140" t="s">
        <v>219</v>
      </c>
      <c r="B18" s="260">
        <f t="shared" si="0"/>
        <v>249905</v>
      </c>
      <c r="C18" s="258">
        <v>170062</v>
      </c>
      <c r="D18" s="258">
        <v>15448</v>
      </c>
      <c r="E18" s="258">
        <v>64395</v>
      </c>
      <c r="F18" s="33"/>
      <c r="G18" s="33"/>
      <c r="H18" s="33"/>
      <c r="I18" s="33"/>
      <c r="J18" s="33"/>
      <c r="K18" s="33"/>
      <c r="L18" s="33"/>
      <c r="M18" s="33"/>
      <c r="N18" s="33"/>
      <c r="O18" s="33"/>
      <c r="P18" s="33"/>
      <c r="Q18" s="33"/>
    </row>
    <row r="19" spans="1:17" s="1" customFormat="1" ht="12">
      <c r="A19" s="140" t="s">
        <v>824</v>
      </c>
      <c r="B19" s="260">
        <f t="shared" si="0"/>
        <v>236365</v>
      </c>
      <c r="C19" s="258">
        <v>157501</v>
      </c>
      <c r="D19" s="258">
        <v>15342</v>
      </c>
      <c r="E19" s="258">
        <v>63522</v>
      </c>
      <c r="F19" s="33"/>
      <c r="G19" s="33"/>
      <c r="H19" s="33"/>
      <c r="I19" s="33"/>
      <c r="J19" s="33"/>
      <c r="K19" s="33"/>
      <c r="L19" s="33"/>
      <c r="M19" s="33"/>
      <c r="N19" s="33"/>
      <c r="O19" s="33"/>
      <c r="P19" s="33"/>
      <c r="Q19" s="33"/>
    </row>
    <row r="20" spans="1:17" s="1" customFormat="1" ht="12">
      <c r="A20" s="140" t="s">
        <v>220</v>
      </c>
      <c r="B20" s="260">
        <f t="shared" si="0"/>
        <v>235395</v>
      </c>
      <c r="C20" s="258">
        <v>161166</v>
      </c>
      <c r="D20" s="258">
        <v>14085</v>
      </c>
      <c r="E20" s="258">
        <v>60144</v>
      </c>
      <c r="F20" s="33"/>
      <c r="G20" s="33"/>
      <c r="H20" s="33"/>
      <c r="I20" s="33"/>
      <c r="J20" s="33"/>
      <c r="K20" s="33"/>
      <c r="L20" s="33"/>
      <c r="M20" s="33"/>
      <c r="N20" s="33"/>
      <c r="O20" s="33"/>
      <c r="P20" s="33"/>
      <c r="Q20" s="33"/>
    </row>
    <row r="21" spans="1:17" s="1" customFormat="1" ht="12">
      <c r="A21" s="141" t="s">
        <v>221</v>
      </c>
      <c r="B21" s="261">
        <f t="shared" si="0"/>
        <v>271771</v>
      </c>
      <c r="C21" s="275">
        <v>184316</v>
      </c>
      <c r="D21" s="275">
        <v>15755</v>
      </c>
      <c r="E21" s="275">
        <v>71700</v>
      </c>
      <c r="F21" s="33"/>
      <c r="G21" s="33"/>
      <c r="H21" s="33"/>
      <c r="I21" s="33"/>
      <c r="J21" s="33"/>
      <c r="K21" s="33"/>
      <c r="L21" s="33"/>
      <c r="M21" s="33"/>
      <c r="N21" s="33"/>
      <c r="O21" s="33"/>
      <c r="P21" s="33"/>
      <c r="Q21" s="33"/>
    </row>
    <row r="22" spans="1:17" s="1" customFormat="1" ht="12">
      <c r="A22" s="33" t="s">
        <v>734</v>
      </c>
      <c r="B22" s="33"/>
      <c r="C22" s="33"/>
      <c r="D22" s="33"/>
      <c r="E22" s="33"/>
      <c r="F22" s="33"/>
      <c r="G22" s="33"/>
      <c r="H22" s="33"/>
      <c r="I22" s="33"/>
      <c r="J22" s="33"/>
      <c r="K22" s="33"/>
      <c r="L22" s="33"/>
      <c r="M22" s="33"/>
      <c r="N22" s="33"/>
      <c r="O22" s="33"/>
      <c r="P22" s="33"/>
      <c r="Q22" s="33"/>
    </row>
    <row r="23" spans="1:17" s="1" customFormat="1" ht="12">
      <c r="A23" s="33" t="s">
        <v>613</v>
      </c>
      <c r="B23" s="33"/>
      <c r="C23" s="33"/>
      <c r="D23" s="33"/>
      <c r="E23" s="33"/>
      <c r="F23" s="33"/>
      <c r="G23" s="33"/>
      <c r="H23" s="33"/>
      <c r="I23" s="33"/>
      <c r="J23" s="33"/>
      <c r="K23" s="33"/>
      <c r="L23" s="33"/>
      <c r="M23" s="33"/>
      <c r="N23" s="33"/>
      <c r="O23" s="33"/>
      <c r="P23" s="33"/>
      <c r="Q23" s="33"/>
    </row>
    <row r="24" spans="1:17" s="1" customFormat="1" ht="10.5" customHeight="1">
      <c r="A24" s="33"/>
      <c r="B24" s="33"/>
      <c r="C24" s="33"/>
      <c r="D24" s="33"/>
      <c r="E24" s="33"/>
      <c r="F24" s="33" t="s">
        <v>596</v>
      </c>
      <c r="G24" s="33"/>
      <c r="H24" s="33"/>
      <c r="I24" s="33"/>
      <c r="J24" s="33"/>
      <c r="K24" s="33"/>
      <c r="L24" s="33"/>
      <c r="M24" s="33"/>
      <c r="N24" s="33"/>
      <c r="O24" s="33"/>
      <c r="P24" s="33"/>
      <c r="Q24" s="33"/>
    </row>
    <row r="25" spans="1:15" ht="14.25">
      <c r="A25" s="186" t="s">
        <v>855</v>
      </c>
      <c r="B25" s="27"/>
      <c r="C25" s="27"/>
      <c r="D25" s="27"/>
      <c r="E25" s="27"/>
      <c r="F25" s="160"/>
      <c r="G25" s="27"/>
      <c r="H25" s="27"/>
      <c r="I25" s="27"/>
      <c r="J25" s="27"/>
      <c r="K25" s="160"/>
      <c r="L25" s="27"/>
      <c r="M25" s="27"/>
      <c r="N25" s="27"/>
      <c r="O25" s="160"/>
    </row>
    <row r="26" spans="1:15" ht="12.75" customHeight="1">
      <c r="A26" s="166" t="s">
        <v>496</v>
      </c>
      <c r="B26" s="167" t="s">
        <v>207</v>
      </c>
      <c r="C26" s="168" t="s">
        <v>307</v>
      </c>
      <c r="D26" s="168" t="s">
        <v>308</v>
      </c>
      <c r="E26" s="168" t="s">
        <v>309</v>
      </c>
      <c r="F26" s="179" t="s">
        <v>310</v>
      </c>
      <c r="G26" s="168" t="s">
        <v>311</v>
      </c>
      <c r="H26" s="173" t="s">
        <v>312</v>
      </c>
      <c r="I26" s="33"/>
      <c r="J26" s="33"/>
      <c r="K26" s="33"/>
      <c r="L26" s="33"/>
      <c r="M26" s="33"/>
      <c r="N26" s="33"/>
      <c r="O26" s="33"/>
    </row>
    <row r="27" spans="1:15" ht="12.75" customHeight="1">
      <c r="A27" s="400" t="s">
        <v>807</v>
      </c>
      <c r="B27" s="260">
        <v>20434959</v>
      </c>
      <c r="C27" s="258">
        <v>3299252</v>
      </c>
      <c r="D27" s="258">
        <v>178760</v>
      </c>
      <c r="E27" s="258">
        <v>1317344</v>
      </c>
      <c r="F27" s="258">
        <v>972417</v>
      </c>
      <c r="G27" s="258">
        <v>3002321</v>
      </c>
      <c r="H27" s="258">
        <v>3032499</v>
      </c>
      <c r="I27" s="33"/>
      <c r="J27" s="33"/>
      <c r="K27" s="33"/>
      <c r="L27" s="33"/>
      <c r="M27" s="33"/>
      <c r="N27" s="33"/>
      <c r="O27" s="33"/>
    </row>
    <row r="28" spans="1:15" ht="12.75" customHeight="1">
      <c r="A28" s="140" t="s">
        <v>819</v>
      </c>
      <c r="B28" s="260">
        <v>20360141</v>
      </c>
      <c r="C28" s="258">
        <v>3240919</v>
      </c>
      <c r="D28" s="258">
        <v>170493</v>
      </c>
      <c r="E28" s="258">
        <v>1304849</v>
      </c>
      <c r="F28" s="258">
        <v>940096</v>
      </c>
      <c r="G28" s="258">
        <v>3059760</v>
      </c>
      <c r="H28" s="258">
        <v>3071918</v>
      </c>
      <c r="I28" s="33"/>
      <c r="J28" s="33"/>
      <c r="K28" s="33"/>
      <c r="L28" s="33"/>
      <c r="M28" s="33"/>
      <c r="N28" s="33"/>
      <c r="O28" s="33"/>
    </row>
    <row r="29" spans="1:15" ht="12.75" customHeight="1">
      <c r="A29" s="140" t="s">
        <v>820</v>
      </c>
      <c r="B29" s="260">
        <v>20508332</v>
      </c>
      <c r="C29" s="258">
        <v>2947007</v>
      </c>
      <c r="D29" s="258">
        <v>179786</v>
      </c>
      <c r="E29" s="258">
        <v>1519217</v>
      </c>
      <c r="F29" s="258">
        <v>887350</v>
      </c>
      <c r="G29" s="258">
        <v>3128998</v>
      </c>
      <c r="H29" s="258">
        <v>3138370</v>
      </c>
      <c r="I29" s="33"/>
      <c r="J29" s="33"/>
      <c r="K29" s="33"/>
      <c r="L29" s="33"/>
      <c r="M29" s="33"/>
      <c r="N29" s="33"/>
      <c r="O29" s="33"/>
    </row>
    <row r="30" spans="1:15" ht="12.75" customHeight="1">
      <c r="A30" s="140" t="s">
        <v>821</v>
      </c>
      <c r="B30" s="260">
        <v>21152920</v>
      </c>
      <c r="C30" s="258">
        <v>2881287</v>
      </c>
      <c r="D30" s="258">
        <v>190706</v>
      </c>
      <c r="E30" s="258">
        <v>1740847</v>
      </c>
      <c r="F30" s="258">
        <v>901924</v>
      </c>
      <c r="G30" s="258">
        <v>3178450</v>
      </c>
      <c r="H30" s="258">
        <v>3198011</v>
      </c>
      <c r="I30" s="33"/>
      <c r="J30" s="33"/>
      <c r="K30" s="33"/>
      <c r="L30" s="33"/>
      <c r="M30" s="33"/>
      <c r="N30" s="33"/>
      <c r="O30" s="33"/>
    </row>
    <row r="31" spans="1:15" ht="12.75" customHeight="1">
      <c r="A31" s="140" t="s">
        <v>822</v>
      </c>
      <c r="B31" s="260">
        <v>21594134</v>
      </c>
      <c r="C31" s="258">
        <v>2835180</v>
      </c>
      <c r="D31" s="258">
        <v>213679</v>
      </c>
      <c r="E31" s="258">
        <v>1840611</v>
      </c>
      <c r="F31" s="258">
        <v>943567</v>
      </c>
      <c r="G31" s="258">
        <v>3257703</v>
      </c>
      <c r="H31" s="258">
        <v>3275884</v>
      </c>
      <c r="I31" s="258"/>
      <c r="J31" s="33"/>
      <c r="K31" s="33"/>
      <c r="L31" s="33"/>
      <c r="M31" s="33"/>
      <c r="N31" s="33"/>
      <c r="O31" s="33"/>
    </row>
    <row r="32" spans="1:15" ht="7.5" customHeight="1">
      <c r="A32" s="45"/>
      <c r="B32" s="260"/>
      <c r="C32" s="258"/>
      <c r="D32" s="258"/>
      <c r="E32" s="258"/>
      <c r="F32" s="258"/>
      <c r="G32" s="258"/>
      <c r="H32" s="258"/>
      <c r="I32" s="33"/>
      <c r="J32" s="33"/>
      <c r="K32" s="33"/>
      <c r="L32" s="33"/>
      <c r="M32" s="33"/>
      <c r="N32" s="33"/>
      <c r="O32" s="33"/>
    </row>
    <row r="33" spans="1:15" ht="12.75" customHeight="1">
      <c r="A33" s="140" t="s">
        <v>823</v>
      </c>
      <c r="B33" s="260">
        <v>1759699</v>
      </c>
      <c r="C33" s="258">
        <v>236784</v>
      </c>
      <c r="D33" s="258">
        <v>16604</v>
      </c>
      <c r="E33" s="258">
        <v>145344</v>
      </c>
      <c r="F33" s="258">
        <v>75369</v>
      </c>
      <c r="G33" s="258">
        <v>258483</v>
      </c>
      <c r="H33" s="258">
        <v>268535</v>
      </c>
      <c r="I33" s="407"/>
      <c r="J33" s="33"/>
      <c r="K33" s="33"/>
      <c r="L33" s="33"/>
      <c r="M33" s="33"/>
      <c r="N33" s="33"/>
      <c r="O33" s="33"/>
    </row>
    <row r="34" spans="1:15" ht="12.75" customHeight="1">
      <c r="A34" s="140" t="s">
        <v>212</v>
      </c>
      <c r="B34" s="260">
        <v>1966123</v>
      </c>
      <c r="C34" s="258">
        <v>258570</v>
      </c>
      <c r="D34" s="258">
        <v>17562</v>
      </c>
      <c r="E34" s="258">
        <v>163500</v>
      </c>
      <c r="F34" s="258">
        <v>79584</v>
      </c>
      <c r="G34" s="258">
        <v>310467</v>
      </c>
      <c r="H34" s="258">
        <v>297940</v>
      </c>
      <c r="I34" s="407"/>
      <c r="J34" s="33"/>
      <c r="K34" s="33"/>
      <c r="L34" s="33"/>
      <c r="M34" s="33"/>
      <c r="N34" s="33"/>
      <c r="O34" s="33"/>
    </row>
    <row r="35" spans="1:15" ht="12.75" customHeight="1">
      <c r="A35" s="140" t="s">
        <v>213</v>
      </c>
      <c r="B35" s="260">
        <v>1610060</v>
      </c>
      <c r="C35" s="258">
        <v>205904</v>
      </c>
      <c r="D35" s="258">
        <v>15823</v>
      </c>
      <c r="E35" s="258">
        <v>131704</v>
      </c>
      <c r="F35" s="258">
        <v>70775</v>
      </c>
      <c r="G35" s="258">
        <v>240613</v>
      </c>
      <c r="H35" s="258">
        <v>237137</v>
      </c>
      <c r="I35" s="407"/>
      <c r="J35" s="33"/>
      <c r="K35" s="33"/>
      <c r="L35" s="33"/>
      <c r="M35" s="33"/>
      <c r="N35" s="33"/>
      <c r="O35" s="33"/>
    </row>
    <row r="36" spans="1:15" ht="12.75" customHeight="1">
      <c r="A36" s="140" t="s">
        <v>214</v>
      </c>
      <c r="B36" s="260">
        <v>1827463</v>
      </c>
      <c r="C36" s="258">
        <v>235119</v>
      </c>
      <c r="D36" s="258">
        <v>17514</v>
      </c>
      <c r="E36" s="258">
        <v>154801</v>
      </c>
      <c r="F36" s="258">
        <v>76490</v>
      </c>
      <c r="G36" s="258">
        <v>272940</v>
      </c>
      <c r="H36" s="258">
        <v>276478</v>
      </c>
      <c r="I36" s="407"/>
      <c r="J36" s="33"/>
      <c r="K36" s="33"/>
      <c r="L36" s="33"/>
      <c r="M36" s="33"/>
      <c r="N36" s="33"/>
      <c r="O36" s="33"/>
    </row>
    <row r="37" spans="1:15" ht="12.75" customHeight="1">
      <c r="A37" s="140" t="s">
        <v>215</v>
      </c>
      <c r="B37" s="260">
        <v>2384205</v>
      </c>
      <c r="C37" s="258">
        <v>323436</v>
      </c>
      <c r="D37" s="258">
        <v>21256</v>
      </c>
      <c r="E37" s="258">
        <v>210034</v>
      </c>
      <c r="F37" s="258">
        <v>96790</v>
      </c>
      <c r="G37" s="258">
        <v>377650</v>
      </c>
      <c r="H37" s="258">
        <v>384788</v>
      </c>
      <c r="I37" s="407"/>
      <c r="J37" s="33"/>
      <c r="K37" s="33"/>
      <c r="L37" s="33"/>
      <c r="M37" s="33"/>
      <c r="N37" s="33"/>
      <c r="O37" s="33"/>
    </row>
    <row r="38" spans="1:15" ht="12.75" customHeight="1">
      <c r="A38" s="140" t="s">
        <v>216</v>
      </c>
      <c r="B38" s="260">
        <v>1734906</v>
      </c>
      <c r="C38" s="258">
        <v>225379</v>
      </c>
      <c r="D38" s="258">
        <v>17758</v>
      </c>
      <c r="E38" s="258">
        <v>149328</v>
      </c>
      <c r="F38" s="258">
        <v>76560</v>
      </c>
      <c r="G38" s="258">
        <v>260671</v>
      </c>
      <c r="H38" s="258">
        <v>263567</v>
      </c>
      <c r="I38" s="407"/>
      <c r="J38" s="33"/>
      <c r="K38" s="33"/>
      <c r="L38" s="33"/>
      <c r="M38" s="33"/>
      <c r="N38" s="33"/>
      <c r="O38" s="33"/>
    </row>
    <row r="39" spans="1:15" ht="12.75" customHeight="1">
      <c r="A39" s="140" t="s">
        <v>217</v>
      </c>
      <c r="B39" s="260">
        <v>1780852</v>
      </c>
      <c r="C39" s="258">
        <v>232860</v>
      </c>
      <c r="D39" s="258">
        <v>19006</v>
      </c>
      <c r="E39" s="258">
        <v>154741</v>
      </c>
      <c r="F39" s="258">
        <v>78124</v>
      </c>
      <c r="G39" s="258">
        <v>263800</v>
      </c>
      <c r="H39" s="258">
        <v>265040</v>
      </c>
      <c r="I39" s="407"/>
      <c r="J39" s="33"/>
      <c r="K39" s="33"/>
      <c r="L39" s="33"/>
      <c r="M39" s="33"/>
      <c r="N39" s="33"/>
      <c r="O39" s="33"/>
    </row>
    <row r="40" spans="1:15" ht="12.75" customHeight="1">
      <c r="A40" s="140" t="s">
        <v>218</v>
      </c>
      <c r="B40" s="260">
        <v>1714859</v>
      </c>
      <c r="C40" s="258">
        <v>228983</v>
      </c>
      <c r="D40" s="258">
        <v>18608</v>
      </c>
      <c r="E40" s="258">
        <v>151569</v>
      </c>
      <c r="F40" s="258">
        <v>78708</v>
      </c>
      <c r="G40" s="258">
        <v>250856</v>
      </c>
      <c r="H40" s="258">
        <v>251998</v>
      </c>
      <c r="I40" s="407"/>
      <c r="J40" s="33"/>
      <c r="K40" s="33"/>
      <c r="L40" s="33"/>
      <c r="M40" s="33"/>
      <c r="N40" s="33"/>
      <c r="O40" s="33"/>
    </row>
    <row r="41" spans="1:15" ht="12.75" customHeight="1">
      <c r="A41" s="140" t="s">
        <v>219</v>
      </c>
      <c r="B41" s="260">
        <v>1706113</v>
      </c>
      <c r="C41" s="258">
        <v>226716</v>
      </c>
      <c r="D41" s="258">
        <v>17783</v>
      </c>
      <c r="E41" s="258">
        <v>142727</v>
      </c>
      <c r="F41" s="258">
        <v>85138</v>
      </c>
      <c r="G41" s="258">
        <v>249737</v>
      </c>
      <c r="H41" s="258">
        <v>273833</v>
      </c>
      <c r="I41" s="407"/>
      <c r="J41" s="33"/>
      <c r="K41" s="33"/>
      <c r="L41" s="33"/>
      <c r="M41" s="33"/>
      <c r="N41" s="33"/>
      <c r="O41" s="33"/>
    </row>
    <row r="42" spans="1:15" ht="12.75" customHeight="1">
      <c r="A42" s="140" t="s">
        <v>824</v>
      </c>
      <c r="B42" s="260">
        <v>1695413</v>
      </c>
      <c r="C42" s="258">
        <v>209263</v>
      </c>
      <c r="D42" s="258">
        <v>16472</v>
      </c>
      <c r="E42" s="258">
        <v>136614</v>
      </c>
      <c r="F42" s="258">
        <v>70212</v>
      </c>
      <c r="G42" s="258">
        <v>273065</v>
      </c>
      <c r="H42" s="258">
        <v>252125</v>
      </c>
      <c r="I42" s="407"/>
      <c r="J42" s="33"/>
      <c r="K42" s="33"/>
      <c r="L42" s="33"/>
      <c r="M42" s="33"/>
      <c r="N42" s="33"/>
      <c r="O42" s="33"/>
    </row>
    <row r="43" spans="1:15" ht="12.75" customHeight="1">
      <c r="A43" s="140" t="s">
        <v>220</v>
      </c>
      <c r="B43" s="260">
        <v>1504976</v>
      </c>
      <c r="C43" s="258">
        <v>193087</v>
      </c>
      <c r="D43" s="258">
        <v>15826</v>
      </c>
      <c r="E43" s="258">
        <v>127943</v>
      </c>
      <c r="F43" s="258">
        <v>68047</v>
      </c>
      <c r="G43" s="258">
        <v>221109</v>
      </c>
      <c r="H43" s="258">
        <v>219529</v>
      </c>
      <c r="I43" s="407"/>
      <c r="J43" s="33"/>
      <c r="K43" s="33"/>
      <c r="L43" s="33"/>
      <c r="M43" s="33"/>
      <c r="N43" s="33"/>
      <c r="O43" s="33"/>
    </row>
    <row r="44" spans="1:15" ht="12.75" customHeight="1">
      <c r="A44" s="141" t="s">
        <v>221</v>
      </c>
      <c r="B44" s="261">
        <v>1909465</v>
      </c>
      <c r="C44" s="275">
        <v>259079</v>
      </c>
      <c r="D44" s="275">
        <v>19467</v>
      </c>
      <c r="E44" s="275">
        <v>172306</v>
      </c>
      <c r="F44" s="275">
        <v>87770</v>
      </c>
      <c r="G44" s="275">
        <v>278312</v>
      </c>
      <c r="H44" s="275">
        <v>284914</v>
      </c>
      <c r="I44" s="407"/>
      <c r="J44" s="33"/>
      <c r="K44" s="33"/>
      <c r="L44" s="33"/>
      <c r="M44" s="33"/>
      <c r="N44" s="33"/>
      <c r="O44" s="33"/>
    </row>
    <row r="45" spans="5:14" ht="12" customHeight="1">
      <c r="E45" s="2"/>
      <c r="I45" s="407"/>
      <c r="J45" s="2"/>
      <c r="N45" s="2"/>
    </row>
    <row r="46" spans="1:14" ht="12.75" customHeight="1">
      <c r="A46" s="166" t="s">
        <v>496</v>
      </c>
      <c r="B46" s="168" t="s">
        <v>313</v>
      </c>
      <c r="C46" s="168" t="s">
        <v>314</v>
      </c>
      <c r="D46" s="179" t="s">
        <v>315</v>
      </c>
      <c r="E46" s="167" t="s">
        <v>316</v>
      </c>
      <c r="F46" s="167" t="s">
        <v>317</v>
      </c>
      <c r="G46" s="167" t="s">
        <v>318</v>
      </c>
      <c r="H46" s="169" t="s">
        <v>319</v>
      </c>
      <c r="I46" s="407"/>
      <c r="J46" s="2"/>
      <c r="N46" s="2"/>
    </row>
    <row r="47" spans="1:14" ht="12.75" customHeight="1">
      <c r="A47" s="400" t="s">
        <v>807</v>
      </c>
      <c r="B47" s="258">
        <v>2063760</v>
      </c>
      <c r="C47" s="258">
        <v>638714</v>
      </c>
      <c r="D47" s="258">
        <v>596218</v>
      </c>
      <c r="E47" s="258">
        <v>1155647</v>
      </c>
      <c r="F47" s="258">
        <v>1727922</v>
      </c>
      <c r="G47" s="258">
        <v>1397130</v>
      </c>
      <c r="H47" s="258">
        <v>1052975</v>
      </c>
      <c r="I47" s="407"/>
      <c r="J47" s="2"/>
      <c r="N47" s="2"/>
    </row>
    <row r="48" spans="1:9" ht="12.75" customHeight="1">
      <c r="A48" s="140" t="s">
        <v>819</v>
      </c>
      <c r="B48" s="258">
        <v>2131095</v>
      </c>
      <c r="C48" s="258">
        <v>627281</v>
      </c>
      <c r="D48" s="258">
        <v>577231</v>
      </c>
      <c r="E48" s="258">
        <v>1078942</v>
      </c>
      <c r="F48" s="258">
        <v>1688405</v>
      </c>
      <c r="G48" s="258">
        <v>1401033</v>
      </c>
      <c r="H48" s="258">
        <v>1068119</v>
      </c>
      <c r="I48" s="407"/>
    </row>
    <row r="49" spans="1:9" ht="12.75" customHeight="1">
      <c r="A49" s="140" t="s">
        <v>820</v>
      </c>
      <c r="B49" s="258">
        <v>2157139</v>
      </c>
      <c r="C49" s="258">
        <v>619715</v>
      </c>
      <c r="D49" s="258">
        <v>583187</v>
      </c>
      <c r="E49" s="258">
        <v>1092860</v>
      </c>
      <c r="F49" s="258">
        <v>1714308</v>
      </c>
      <c r="G49" s="258">
        <v>1440612</v>
      </c>
      <c r="H49" s="258">
        <v>1099783</v>
      </c>
      <c r="I49" s="407"/>
    </row>
    <row r="50" spans="1:9" ht="12.75" customHeight="1">
      <c r="A50" s="140" t="s">
        <v>821</v>
      </c>
      <c r="B50" s="258">
        <v>2142300</v>
      </c>
      <c r="C50" s="258">
        <v>643943</v>
      </c>
      <c r="D50" s="258">
        <v>616798</v>
      </c>
      <c r="E50" s="258">
        <v>1232414</v>
      </c>
      <c r="F50" s="258">
        <v>1857709</v>
      </c>
      <c r="G50" s="258">
        <v>1476761</v>
      </c>
      <c r="H50" s="258">
        <v>1091770</v>
      </c>
      <c r="I50" s="407"/>
    </row>
    <row r="51" spans="1:9" ht="12.75" customHeight="1">
      <c r="A51" s="140" t="s">
        <v>822</v>
      </c>
      <c r="B51" s="258">
        <v>2106632</v>
      </c>
      <c r="C51" s="258">
        <v>663567</v>
      </c>
      <c r="D51" s="258">
        <v>696040</v>
      </c>
      <c r="E51" s="258">
        <v>1203034</v>
      </c>
      <c r="F51" s="258">
        <v>1900393</v>
      </c>
      <c r="G51" s="258">
        <v>1527676</v>
      </c>
      <c r="H51" s="258">
        <v>1130168</v>
      </c>
      <c r="I51" s="407"/>
    </row>
    <row r="52" spans="1:9" ht="7.5" customHeight="1">
      <c r="A52" s="45"/>
      <c r="B52" s="258"/>
      <c r="C52" s="258"/>
      <c r="D52" s="258"/>
      <c r="E52" s="258"/>
      <c r="F52" s="258"/>
      <c r="G52" s="258"/>
      <c r="H52" s="258"/>
      <c r="I52" s="407"/>
    </row>
    <row r="53" spans="1:9" ht="12.75" customHeight="1">
      <c r="A53" s="140" t="s">
        <v>823</v>
      </c>
      <c r="B53" s="258">
        <v>179389</v>
      </c>
      <c r="C53" s="258">
        <v>55172</v>
      </c>
      <c r="D53" s="258">
        <v>54212</v>
      </c>
      <c r="E53" s="258">
        <v>98413</v>
      </c>
      <c r="F53" s="258">
        <v>150717</v>
      </c>
      <c r="G53" s="258">
        <v>124823</v>
      </c>
      <c r="H53" s="258">
        <v>95854</v>
      </c>
      <c r="I53" s="407"/>
    </row>
    <row r="54" spans="1:9" ht="12.75" customHeight="1">
      <c r="A54" s="140" t="s">
        <v>212</v>
      </c>
      <c r="B54" s="258">
        <v>202906</v>
      </c>
      <c r="C54" s="258">
        <v>63352</v>
      </c>
      <c r="D54" s="258">
        <v>59325</v>
      </c>
      <c r="E54" s="258">
        <v>108728</v>
      </c>
      <c r="F54" s="258">
        <v>162568</v>
      </c>
      <c r="G54" s="258">
        <v>132407</v>
      </c>
      <c r="H54" s="258">
        <v>109214</v>
      </c>
      <c r="I54" s="407"/>
    </row>
    <row r="55" spans="1:9" ht="12.75" customHeight="1">
      <c r="A55" s="140" t="s">
        <v>213</v>
      </c>
      <c r="B55" s="258">
        <v>163629</v>
      </c>
      <c r="C55" s="258">
        <v>48304</v>
      </c>
      <c r="D55" s="258">
        <v>51970</v>
      </c>
      <c r="E55" s="258">
        <v>91065</v>
      </c>
      <c r="F55" s="258">
        <v>146909</v>
      </c>
      <c r="G55" s="258">
        <v>117952</v>
      </c>
      <c r="H55" s="258">
        <v>88275</v>
      </c>
      <c r="I55" s="407"/>
    </row>
    <row r="56" spans="1:9" ht="12.75" customHeight="1">
      <c r="A56" s="140" t="s">
        <v>214</v>
      </c>
      <c r="B56" s="258">
        <v>179386</v>
      </c>
      <c r="C56" s="258">
        <v>57551</v>
      </c>
      <c r="D56" s="258">
        <v>61921</v>
      </c>
      <c r="E56" s="258">
        <v>102376</v>
      </c>
      <c r="F56" s="258">
        <v>162987</v>
      </c>
      <c r="G56" s="258">
        <v>134029</v>
      </c>
      <c r="H56" s="258">
        <v>95871</v>
      </c>
      <c r="I56" s="407"/>
    </row>
    <row r="57" spans="1:9" ht="12.75" customHeight="1">
      <c r="A57" s="140" t="s">
        <v>215</v>
      </c>
      <c r="B57" s="258">
        <v>220022</v>
      </c>
      <c r="C57" s="258">
        <v>73383</v>
      </c>
      <c r="D57" s="258">
        <v>79200</v>
      </c>
      <c r="E57" s="258">
        <v>126727</v>
      </c>
      <c r="F57" s="258">
        <v>195272</v>
      </c>
      <c r="G57" s="258">
        <v>156282</v>
      </c>
      <c r="H57" s="258">
        <v>119365</v>
      </c>
      <c r="I57" s="407"/>
    </row>
    <row r="58" spans="1:9" ht="12.75" customHeight="1">
      <c r="A58" s="140" t="s">
        <v>216</v>
      </c>
      <c r="B58" s="258">
        <v>172227</v>
      </c>
      <c r="C58" s="258">
        <v>53847</v>
      </c>
      <c r="D58" s="258">
        <v>55721</v>
      </c>
      <c r="E58" s="258">
        <v>96293</v>
      </c>
      <c r="F58" s="258">
        <v>153271</v>
      </c>
      <c r="G58" s="258">
        <v>119855</v>
      </c>
      <c r="H58" s="258">
        <v>90429</v>
      </c>
      <c r="I58" s="407"/>
    </row>
    <row r="59" spans="1:9" ht="12.75" customHeight="1">
      <c r="A59" s="140" t="s">
        <v>217</v>
      </c>
      <c r="B59" s="258">
        <v>176775</v>
      </c>
      <c r="C59" s="258">
        <v>56678</v>
      </c>
      <c r="D59" s="258">
        <v>57868</v>
      </c>
      <c r="E59" s="258">
        <v>100824</v>
      </c>
      <c r="F59" s="258">
        <v>157347</v>
      </c>
      <c r="G59" s="258">
        <v>124787</v>
      </c>
      <c r="H59" s="258">
        <v>93002</v>
      </c>
      <c r="I59" s="407"/>
    </row>
    <row r="60" spans="1:9" ht="12.75" customHeight="1">
      <c r="A60" s="140" t="s">
        <v>218</v>
      </c>
      <c r="B60" s="258">
        <v>165083</v>
      </c>
      <c r="C60" s="258">
        <v>52924</v>
      </c>
      <c r="D60" s="258">
        <v>56263</v>
      </c>
      <c r="E60" s="258">
        <v>97479</v>
      </c>
      <c r="F60" s="258">
        <v>153000</v>
      </c>
      <c r="G60" s="258">
        <v>122128</v>
      </c>
      <c r="H60" s="258">
        <v>87260</v>
      </c>
      <c r="I60" s="407"/>
    </row>
    <row r="61" spans="1:9" ht="12.75" customHeight="1">
      <c r="A61" s="140" t="s">
        <v>219</v>
      </c>
      <c r="B61" s="258">
        <v>156217</v>
      </c>
      <c r="C61" s="258">
        <v>48858</v>
      </c>
      <c r="D61" s="258">
        <v>54040</v>
      </c>
      <c r="E61" s="258">
        <v>95566</v>
      </c>
      <c r="F61" s="258">
        <v>153239</v>
      </c>
      <c r="G61" s="258">
        <v>120195</v>
      </c>
      <c r="H61" s="258">
        <v>82064</v>
      </c>
      <c r="I61" s="407"/>
    </row>
    <row r="62" spans="1:9" ht="12.75" customHeight="1">
      <c r="A62" s="140" t="s">
        <v>824</v>
      </c>
      <c r="B62" s="258">
        <v>159946</v>
      </c>
      <c r="C62" s="258">
        <v>50520</v>
      </c>
      <c r="D62" s="258">
        <v>55180</v>
      </c>
      <c r="E62" s="258">
        <v>97259</v>
      </c>
      <c r="F62" s="258">
        <v>155850</v>
      </c>
      <c r="G62" s="258">
        <v>127519</v>
      </c>
      <c r="H62" s="258">
        <v>91388</v>
      </c>
      <c r="I62" s="407"/>
    </row>
    <row r="63" spans="1:9" ht="12.75" customHeight="1">
      <c r="A63" s="140" t="s">
        <v>220</v>
      </c>
      <c r="B63" s="258">
        <v>146156</v>
      </c>
      <c r="C63" s="258">
        <v>44188</v>
      </c>
      <c r="D63" s="258">
        <v>48714</v>
      </c>
      <c r="E63" s="258">
        <v>82801</v>
      </c>
      <c r="F63" s="258">
        <v>141953</v>
      </c>
      <c r="G63" s="258">
        <v>114915</v>
      </c>
      <c r="H63" s="258">
        <v>80708</v>
      </c>
      <c r="I63" s="407"/>
    </row>
    <row r="64" spans="1:9" ht="12.75" customHeight="1">
      <c r="A64" s="141" t="s">
        <v>221</v>
      </c>
      <c r="B64" s="261">
        <v>184896</v>
      </c>
      <c r="C64" s="275">
        <v>58790</v>
      </c>
      <c r="D64" s="275">
        <v>61626</v>
      </c>
      <c r="E64" s="275">
        <v>105503</v>
      </c>
      <c r="F64" s="275">
        <v>167280</v>
      </c>
      <c r="G64" s="275">
        <v>132784</v>
      </c>
      <c r="H64" s="275">
        <v>96738</v>
      </c>
      <c r="I64" s="407"/>
    </row>
    <row r="65" ht="12" customHeight="1">
      <c r="A65" s="33" t="s">
        <v>735</v>
      </c>
    </row>
    <row r="66" ht="12" customHeight="1">
      <c r="A66" s="33" t="s">
        <v>597</v>
      </c>
    </row>
  </sheetData>
  <printOptions/>
  <pageMargins left="0.59" right="0.61" top="0.49" bottom="0.38" header="0.44" footer="0.3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00390625" defaultRowHeight="12.75"/>
  <cols>
    <col min="1" max="1" width="11.75390625" style="437" customWidth="1"/>
    <col min="2" max="8" width="12.25390625" style="436" customWidth="1"/>
    <col min="9" max="9" width="9.75390625" style="436" customWidth="1"/>
    <col min="10" max="10" width="5.375" style="437" customWidth="1"/>
    <col min="11" max="16384" width="8.875" style="437" customWidth="1"/>
  </cols>
  <sheetData>
    <row r="1" ht="17.25">
      <c r="A1" s="435" t="s">
        <v>689</v>
      </c>
    </row>
    <row r="2" spans="1:9" ht="14.25">
      <c r="A2" s="438" t="s">
        <v>875</v>
      </c>
      <c r="B2" s="439"/>
      <c r="C2" s="439"/>
      <c r="D2" s="439"/>
      <c r="E2" s="439"/>
      <c r="F2" s="439"/>
      <c r="G2" s="439"/>
      <c r="H2" s="439"/>
      <c r="I2" s="437"/>
    </row>
    <row r="3" spans="1:9" ht="24" customHeight="1">
      <c r="A3" s="440" t="s">
        <v>0</v>
      </c>
      <c r="B3" s="441" t="s">
        <v>324</v>
      </c>
      <c r="C3" s="442" t="s">
        <v>320</v>
      </c>
      <c r="D3" s="443" t="s">
        <v>876</v>
      </c>
      <c r="E3" s="443" t="s">
        <v>877</v>
      </c>
      <c r="F3" s="442" t="s">
        <v>325</v>
      </c>
      <c r="G3" s="442" t="s">
        <v>326</v>
      </c>
      <c r="H3" s="444" t="s">
        <v>878</v>
      </c>
      <c r="I3" s="445"/>
    </row>
    <row r="4" spans="1:9" ht="12" customHeight="1">
      <c r="A4" s="446" t="s">
        <v>879</v>
      </c>
      <c r="B4" s="447">
        <v>14754408</v>
      </c>
      <c r="C4" s="448">
        <v>10599753</v>
      </c>
      <c r="D4" s="448">
        <v>910864</v>
      </c>
      <c r="E4" s="448">
        <v>128823</v>
      </c>
      <c r="F4" s="448">
        <v>1190979</v>
      </c>
      <c r="G4" s="448">
        <v>1819643</v>
      </c>
      <c r="H4" s="448">
        <v>104346</v>
      </c>
      <c r="I4" s="437"/>
    </row>
    <row r="5" spans="1:9" ht="12" customHeight="1">
      <c r="A5" s="446" t="s">
        <v>880</v>
      </c>
      <c r="B5" s="447">
        <v>14424416</v>
      </c>
      <c r="C5" s="448">
        <v>10195661</v>
      </c>
      <c r="D5" s="448">
        <v>917122</v>
      </c>
      <c r="E5" s="448">
        <v>131638</v>
      </c>
      <c r="F5" s="448">
        <v>1157720</v>
      </c>
      <c r="G5" s="448">
        <v>1919528</v>
      </c>
      <c r="H5" s="448">
        <v>102747</v>
      </c>
      <c r="I5" s="437"/>
    </row>
    <row r="6" spans="1:9" ht="12" customHeight="1">
      <c r="A6" s="446" t="s">
        <v>881</v>
      </c>
      <c r="B6" s="447">
        <v>14041431</v>
      </c>
      <c r="C6" s="448">
        <v>9824278</v>
      </c>
      <c r="D6" s="448">
        <v>867942</v>
      </c>
      <c r="E6" s="448">
        <v>127819</v>
      </c>
      <c r="F6" s="448">
        <v>1134090</v>
      </c>
      <c r="G6" s="448">
        <v>1985466</v>
      </c>
      <c r="H6" s="448">
        <v>101836</v>
      </c>
      <c r="I6" s="437"/>
    </row>
    <row r="7" spans="1:9" ht="12" customHeight="1">
      <c r="A7" s="446" t="s">
        <v>882</v>
      </c>
      <c r="B7" s="447">
        <v>13930960</v>
      </c>
      <c r="C7" s="448">
        <v>9610108</v>
      </c>
      <c r="D7" s="448">
        <v>852306</v>
      </c>
      <c r="E7" s="448">
        <v>133405</v>
      </c>
      <c r="F7" s="448">
        <v>1145594</v>
      </c>
      <c r="G7" s="448">
        <v>2076059</v>
      </c>
      <c r="H7" s="448">
        <v>113488</v>
      </c>
      <c r="I7" s="437"/>
    </row>
    <row r="8" spans="1:9" ht="12" customHeight="1">
      <c r="A8" s="446" t="s">
        <v>883</v>
      </c>
      <c r="B8" s="447">
        <f aca="true" t="shared" si="0" ref="B8:H8">SUM(B10:B21)</f>
        <v>14268003</v>
      </c>
      <c r="C8" s="449">
        <f t="shared" si="0"/>
        <v>9837787</v>
      </c>
      <c r="D8" s="449">
        <f t="shared" si="0"/>
        <v>793214</v>
      </c>
      <c r="E8" s="449">
        <f t="shared" si="0"/>
        <v>128395</v>
      </c>
      <c r="F8" s="449">
        <f t="shared" si="0"/>
        <v>1154372</v>
      </c>
      <c r="G8" s="449">
        <f t="shared" si="0"/>
        <v>2232233</v>
      </c>
      <c r="H8" s="449">
        <f t="shared" si="0"/>
        <v>122002</v>
      </c>
      <c r="I8" s="274"/>
    </row>
    <row r="9" spans="1:9" ht="3" customHeight="1">
      <c r="A9" s="450"/>
      <c r="B9" s="447"/>
      <c r="C9" s="448"/>
      <c r="D9" s="448"/>
      <c r="E9" s="448"/>
      <c r="F9" s="448"/>
      <c r="G9" s="448"/>
      <c r="H9" s="448"/>
      <c r="I9" s="274"/>
    </row>
    <row r="10" spans="1:9" ht="12" customHeight="1">
      <c r="A10" s="446" t="s">
        <v>884</v>
      </c>
      <c r="B10" s="447">
        <f aca="true" t="shared" si="1" ref="B10:B21">SUM(C10:H10)</f>
        <v>1122730</v>
      </c>
      <c r="C10" s="448">
        <v>762955</v>
      </c>
      <c r="D10" s="448">
        <v>68211</v>
      </c>
      <c r="E10" s="448">
        <v>10025</v>
      </c>
      <c r="F10" s="448">
        <v>95774</v>
      </c>
      <c r="G10" s="448">
        <v>178646</v>
      </c>
      <c r="H10" s="448">
        <v>7119</v>
      </c>
      <c r="I10" s="274"/>
    </row>
    <row r="11" spans="1:9" ht="12" customHeight="1">
      <c r="A11" s="446" t="s">
        <v>212</v>
      </c>
      <c r="B11" s="447">
        <f t="shared" si="1"/>
        <v>1159418</v>
      </c>
      <c r="C11" s="448">
        <v>813682</v>
      </c>
      <c r="D11" s="448">
        <v>58663</v>
      </c>
      <c r="E11" s="448">
        <v>9762</v>
      </c>
      <c r="F11" s="448">
        <v>86533</v>
      </c>
      <c r="G11" s="448">
        <v>183220</v>
      </c>
      <c r="H11" s="448">
        <v>7558</v>
      </c>
      <c r="I11" s="274"/>
    </row>
    <row r="12" spans="1:9" ht="12" customHeight="1">
      <c r="A12" s="446" t="s">
        <v>213</v>
      </c>
      <c r="B12" s="447">
        <f t="shared" si="1"/>
        <v>1083679</v>
      </c>
      <c r="C12" s="448">
        <v>733528</v>
      </c>
      <c r="D12" s="448">
        <v>63372</v>
      </c>
      <c r="E12" s="448">
        <v>9985</v>
      </c>
      <c r="F12" s="448">
        <v>91934</v>
      </c>
      <c r="G12" s="448">
        <v>174827</v>
      </c>
      <c r="H12" s="448">
        <v>10033</v>
      </c>
      <c r="I12" s="274"/>
    </row>
    <row r="13" spans="1:9" ht="12" customHeight="1">
      <c r="A13" s="446" t="s">
        <v>214</v>
      </c>
      <c r="B13" s="447">
        <f t="shared" si="1"/>
        <v>1214201</v>
      </c>
      <c r="C13" s="448">
        <v>841914</v>
      </c>
      <c r="D13" s="448">
        <v>65763</v>
      </c>
      <c r="E13" s="448">
        <v>11301</v>
      </c>
      <c r="F13" s="448">
        <v>95978</v>
      </c>
      <c r="G13" s="448">
        <v>190070</v>
      </c>
      <c r="H13" s="448">
        <v>9175</v>
      </c>
      <c r="I13" s="274"/>
    </row>
    <row r="14" spans="1:9" ht="12" customHeight="1">
      <c r="A14" s="446" t="s">
        <v>215</v>
      </c>
      <c r="B14" s="447">
        <f t="shared" si="1"/>
        <v>1362803</v>
      </c>
      <c r="C14" s="448">
        <v>981310</v>
      </c>
      <c r="D14" s="448">
        <v>63721</v>
      </c>
      <c r="E14" s="448">
        <v>9851</v>
      </c>
      <c r="F14" s="448">
        <v>95710</v>
      </c>
      <c r="G14" s="448">
        <v>202671</v>
      </c>
      <c r="H14" s="448">
        <v>9540</v>
      </c>
      <c r="I14" s="274"/>
    </row>
    <row r="15" spans="1:9" ht="12" customHeight="1">
      <c r="A15" s="446" t="s">
        <v>216</v>
      </c>
      <c r="B15" s="447">
        <f t="shared" si="1"/>
        <v>1158025</v>
      </c>
      <c r="C15" s="448">
        <v>795025</v>
      </c>
      <c r="D15" s="448">
        <v>65130</v>
      </c>
      <c r="E15" s="448">
        <v>9667</v>
      </c>
      <c r="F15" s="448">
        <v>95911</v>
      </c>
      <c r="G15" s="448">
        <v>182192</v>
      </c>
      <c r="H15" s="448">
        <v>10100</v>
      </c>
      <c r="I15" s="274"/>
    </row>
    <row r="16" spans="1:9" ht="12" customHeight="1">
      <c r="A16" s="446" t="s">
        <v>217</v>
      </c>
      <c r="B16" s="447">
        <f t="shared" si="1"/>
        <v>1205941</v>
      </c>
      <c r="C16" s="448">
        <v>828202</v>
      </c>
      <c r="D16" s="448">
        <v>65753</v>
      </c>
      <c r="E16" s="448">
        <v>10694</v>
      </c>
      <c r="F16" s="448">
        <v>98464</v>
      </c>
      <c r="G16" s="448">
        <v>190796</v>
      </c>
      <c r="H16" s="448">
        <v>12032</v>
      </c>
      <c r="I16" s="274"/>
    </row>
    <row r="17" spans="1:9" ht="12" customHeight="1">
      <c r="A17" s="446" t="s">
        <v>218</v>
      </c>
      <c r="B17" s="447">
        <f t="shared" si="1"/>
        <v>1226640</v>
      </c>
      <c r="C17" s="448">
        <v>844011</v>
      </c>
      <c r="D17" s="448">
        <v>67313</v>
      </c>
      <c r="E17" s="448">
        <v>12329</v>
      </c>
      <c r="F17" s="448">
        <v>101774</v>
      </c>
      <c r="G17" s="448">
        <v>190189</v>
      </c>
      <c r="H17" s="448">
        <v>11024</v>
      </c>
      <c r="I17" s="274"/>
    </row>
    <row r="18" spans="1:9" ht="12" customHeight="1">
      <c r="A18" s="446" t="s">
        <v>219</v>
      </c>
      <c r="B18" s="447">
        <f t="shared" si="1"/>
        <v>1202666</v>
      </c>
      <c r="C18" s="448">
        <v>805687</v>
      </c>
      <c r="D18" s="448">
        <v>78460</v>
      </c>
      <c r="E18" s="448">
        <v>11135</v>
      </c>
      <c r="F18" s="448">
        <v>105002</v>
      </c>
      <c r="G18" s="448">
        <v>189967</v>
      </c>
      <c r="H18" s="448">
        <v>12415</v>
      </c>
      <c r="I18" s="274"/>
    </row>
    <row r="19" spans="1:9" ht="12" customHeight="1">
      <c r="A19" s="446" t="s">
        <v>885</v>
      </c>
      <c r="B19" s="447">
        <f t="shared" si="1"/>
        <v>1137299</v>
      </c>
      <c r="C19" s="448">
        <v>796038</v>
      </c>
      <c r="D19" s="448">
        <v>58251</v>
      </c>
      <c r="E19" s="448">
        <v>10710</v>
      </c>
      <c r="F19" s="448">
        <v>85951</v>
      </c>
      <c r="G19" s="448">
        <v>175476</v>
      </c>
      <c r="H19" s="448">
        <v>10873</v>
      </c>
      <c r="I19" s="274"/>
    </row>
    <row r="20" spans="1:9" ht="12" customHeight="1">
      <c r="A20" s="446" t="s">
        <v>220</v>
      </c>
      <c r="B20" s="447">
        <f t="shared" si="1"/>
        <v>1094979</v>
      </c>
      <c r="C20" s="448">
        <v>748288</v>
      </c>
      <c r="D20" s="448">
        <v>63441</v>
      </c>
      <c r="E20" s="448">
        <v>12104</v>
      </c>
      <c r="F20" s="448">
        <v>90153</v>
      </c>
      <c r="G20" s="448">
        <v>169916</v>
      </c>
      <c r="H20" s="448">
        <v>11077</v>
      </c>
      <c r="I20" s="274"/>
    </row>
    <row r="21" spans="1:9" ht="12" customHeight="1">
      <c r="A21" s="451" t="s">
        <v>221</v>
      </c>
      <c r="B21" s="452">
        <f t="shared" si="1"/>
        <v>1299622</v>
      </c>
      <c r="C21" s="453">
        <v>887147</v>
      </c>
      <c r="D21" s="453">
        <v>75136</v>
      </c>
      <c r="E21" s="453">
        <v>10832</v>
      </c>
      <c r="F21" s="453">
        <v>111188</v>
      </c>
      <c r="G21" s="453">
        <v>204263</v>
      </c>
      <c r="H21" s="453">
        <v>11056</v>
      </c>
      <c r="I21" s="274"/>
    </row>
    <row r="22" ht="12" customHeight="1">
      <c r="A22" s="454" t="s">
        <v>323</v>
      </c>
    </row>
    <row r="24" spans="1:8" ht="14.25">
      <c r="A24" s="455" t="s">
        <v>886</v>
      </c>
      <c r="B24" s="439"/>
      <c r="C24" s="439"/>
      <c r="D24" s="439"/>
      <c r="E24" s="439"/>
      <c r="F24" s="439"/>
      <c r="G24" s="439"/>
      <c r="H24" s="439"/>
    </row>
    <row r="25" spans="1:8" ht="24" customHeight="1">
      <c r="A25" s="440" t="s">
        <v>0</v>
      </c>
      <c r="B25" s="442" t="s">
        <v>207</v>
      </c>
      <c r="C25" s="442" t="s">
        <v>320</v>
      </c>
      <c r="D25" s="443" t="s">
        <v>329</v>
      </c>
      <c r="E25" s="443" t="s">
        <v>330</v>
      </c>
      <c r="F25" s="442" t="s">
        <v>321</v>
      </c>
      <c r="G25" s="442" t="s">
        <v>322</v>
      </c>
      <c r="H25" s="444" t="s">
        <v>878</v>
      </c>
    </row>
    <row r="26" spans="1:8" ht="12" customHeight="1">
      <c r="A26" s="446" t="s">
        <v>879</v>
      </c>
      <c r="B26" s="447">
        <v>1289315</v>
      </c>
      <c r="C26" s="448">
        <v>928783</v>
      </c>
      <c r="D26" s="448">
        <v>117001</v>
      </c>
      <c r="E26" s="448">
        <v>12998</v>
      </c>
      <c r="F26" s="448">
        <v>219956</v>
      </c>
      <c r="G26" s="448">
        <v>756</v>
      </c>
      <c r="H26" s="448">
        <v>9821</v>
      </c>
    </row>
    <row r="27" spans="1:8" ht="12" customHeight="1">
      <c r="A27" s="446" t="s">
        <v>880</v>
      </c>
      <c r="B27" s="447">
        <v>1227737</v>
      </c>
      <c r="C27" s="448">
        <v>877861</v>
      </c>
      <c r="D27" s="448">
        <v>104479</v>
      </c>
      <c r="E27" s="448">
        <v>12319</v>
      </c>
      <c r="F27" s="448">
        <v>223079</v>
      </c>
      <c r="G27" s="448">
        <v>687</v>
      </c>
      <c r="H27" s="448">
        <v>9312</v>
      </c>
    </row>
    <row r="28" spans="1:8" ht="12" customHeight="1">
      <c r="A28" s="446" t="s">
        <v>881</v>
      </c>
      <c r="B28" s="447">
        <v>1204481</v>
      </c>
      <c r="C28" s="448">
        <v>844973</v>
      </c>
      <c r="D28" s="448">
        <v>106817</v>
      </c>
      <c r="E28" s="448">
        <v>12720</v>
      </c>
      <c r="F28" s="448">
        <v>232080</v>
      </c>
      <c r="G28" s="448">
        <v>466</v>
      </c>
      <c r="H28" s="448">
        <v>7425</v>
      </c>
    </row>
    <row r="29" spans="1:8" ht="12" customHeight="1">
      <c r="A29" s="446" t="s">
        <v>882</v>
      </c>
      <c r="B29" s="447">
        <v>1178887</v>
      </c>
      <c r="C29" s="448">
        <v>812115</v>
      </c>
      <c r="D29" s="448">
        <v>105026</v>
      </c>
      <c r="E29" s="448">
        <v>11669</v>
      </c>
      <c r="F29" s="448">
        <v>236927</v>
      </c>
      <c r="G29" s="448">
        <v>386</v>
      </c>
      <c r="H29" s="448">
        <v>12784</v>
      </c>
    </row>
    <row r="30" spans="1:9" ht="12" customHeight="1">
      <c r="A30" s="446" t="s">
        <v>883</v>
      </c>
      <c r="B30" s="447">
        <f aca="true" t="shared" si="2" ref="B30:H30">SUM(B32:B43)</f>
        <v>1231175</v>
      </c>
      <c r="C30" s="449">
        <f t="shared" si="2"/>
        <v>827710</v>
      </c>
      <c r="D30" s="449">
        <f t="shared" si="2"/>
        <v>117417</v>
      </c>
      <c r="E30" s="449">
        <f t="shared" si="2"/>
        <v>11917</v>
      </c>
      <c r="F30" s="449">
        <f t="shared" si="2"/>
        <v>252254</v>
      </c>
      <c r="G30" s="449">
        <f t="shared" si="2"/>
        <v>387</v>
      </c>
      <c r="H30" s="449">
        <f t="shared" si="2"/>
        <v>21490</v>
      </c>
      <c r="I30" s="274"/>
    </row>
    <row r="31" spans="1:9" ht="3" customHeight="1">
      <c r="A31" s="450"/>
      <c r="B31" s="447"/>
      <c r="C31" s="448"/>
      <c r="D31" s="448"/>
      <c r="E31" s="448"/>
      <c r="F31" s="448"/>
      <c r="G31" s="448"/>
      <c r="H31" s="448"/>
      <c r="I31" s="274"/>
    </row>
    <row r="32" spans="1:9" ht="12" customHeight="1">
      <c r="A32" s="446" t="s">
        <v>884</v>
      </c>
      <c r="B32" s="447">
        <f aca="true" t="shared" si="3" ref="B32:B43">SUM(C32:H32)</f>
        <v>90694</v>
      </c>
      <c r="C32" s="448">
        <v>59657</v>
      </c>
      <c r="D32" s="448">
        <v>9273</v>
      </c>
      <c r="E32" s="448">
        <v>913</v>
      </c>
      <c r="F32" s="448">
        <v>18920</v>
      </c>
      <c r="G32" s="448">
        <v>36</v>
      </c>
      <c r="H32" s="448">
        <v>1895</v>
      </c>
      <c r="I32" s="274"/>
    </row>
    <row r="33" spans="1:9" ht="12" customHeight="1">
      <c r="A33" s="446" t="s">
        <v>212</v>
      </c>
      <c r="B33" s="447">
        <f t="shared" si="3"/>
        <v>102745</v>
      </c>
      <c r="C33" s="448">
        <v>70223</v>
      </c>
      <c r="D33" s="448">
        <v>8306</v>
      </c>
      <c r="E33" s="448">
        <v>1058</v>
      </c>
      <c r="F33" s="448">
        <v>21213</v>
      </c>
      <c r="G33" s="448">
        <v>57</v>
      </c>
      <c r="H33" s="448">
        <v>1888</v>
      </c>
      <c r="I33" s="274"/>
    </row>
    <row r="34" spans="1:9" ht="12" customHeight="1">
      <c r="A34" s="446" t="s">
        <v>213</v>
      </c>
      <c r="B34" s="447">
        <f t="shared" si="3"/>
        <v>86303</v>
      </c>
      <c r="C34" s="448">
        <v>55714</v>
      </c>
      <c r="D34" s="448">
        <v>9075</v>
      </c>
      <c r="E34" s="448">
        <v>1064</v>
      </c>
      <c r="F34" s="448">
        <v>18100</v>
      </c>
      <c r="G34" s="448">
        <v>33</v>
      </c>
      <c r="H34" s="448">
        <v>2317</v>
      </c>
      <c r="I34" s="274"/>
    </row>
    <row r="35" spans="1:9" ht="12" customHeight="1">
      <c r="A35" s="446" t="s">
        <v>214</v>
      </c>
      <c r="B35" s="447">
        <f t="shared" si="3"/>
        <v>96969</v>
      </c>
      <c r="C35" s="448">
        <v>65703</v>
      </c>
      <c r="D35" s="448">
        <v>8412</v>
      </c>
      <c r="E35" s="448">
        <v>1084</v>
      </c>
      <c r="F35" s="448">
        <v>19947</v>
      </c>
      <c r="G35" s="448">
        <v>36</v>
      </c>
      <c r="H35" s="448">
        <v>1787</v>
      </c>
      <c r="I35" s="274"/>
    </row>
    <row r="36" spans="1:9" ht="12" customHeight="1">
      <c r="A36" s="446" t="s">
        <v>215</v>
      </c>
      <c r="B36" s="447">
        <f t="shared" si="3"/>
        <v>119102</v>
      </c>
      <c r="C36" s="448">
        <v>85217</v>
      </c>
      <c r="D36" s="448">
        <v>8298</v>
      </c>
      <c r="E36" s="448">
        <v>903</v>
      </c>
      <c r="F36" s="448">
        <v>23355</v>
      </c>
      <c r="G36" s="448">
        <v>65</v>
      </c>
      <c r="H36" s="448">
        <v>1264</v>
      </c>
      <c r="I36" s="274"/>
    </row>
    <row r="37" spans="1:9" ht="12" customHeight="1">
      <c r="A37" s="446" t="s">
        <v>216</v>
      </c>
      <c r="B37" s="447">
        <f t="shared" si="3"/>
        <v>91913</v>
      </c>
      <c r="C37" s="448">
        <v>60830</v>
      </c>
      <c r="D37" s="448">
        <v>8121</v>
      </c>
      <c r="E37" s="448">
        <v>681</v>
      </c>
      <c r="F37" s="448">
        <v>19480</v>
      </c>
      <c r="G37" s="448">
        <v>51</v>
      </c>
      <c r="H37" s="448">
        <v>2750</v>
      </c>
      <c r="I37" s="274"/>
    </row>
    <row r="38" spans="1:9" ht="12" customHeight="1">
      <c r="A38" s="446" t="s">
        <v>217</v>
      </c>
      <c r="B38" s="447">
        <f t="shared" si="3"/>
        <v>93247</v>
      </c>
      <c r="C38" s="448">
        <v>62076</v>
      </c>
      <c r="D38" s="448">
        <v>7800</v>
      </c>
      <c r="E38" s="448">
        <v>893</v>
      </c>
      <c r="F38" s="448">
        <v>20899</v>
      </c>
      <c r="G38" s="448">
        <v>48</v>
      </c>
      <c r="H38" s="448">
        <v>1531</v>
      </c>
      <c r="I38" s="274"/>
    </row>
    <row r="39" spans="1:9" ht="12" customHeight="1">
      <c r="A39" s="446" t="s">
        <v>218</v>
      </c>
      <c r="B39" s="447">
        <f t="shared" si="3"/>
        <v>98180</v>
      </c>
      <c r="C39" s="448">
        <v>66017</v>
      </c>
      <c r="D39" s="448">
        <v>9156</v>
      </c>
      <c r="E39" s="448">
        <v>872</v>
      </c>
      <c r="F39" s="448">
        <v>20771</v>
      </c>
      <c r="G39" s="448">
        <v>31</v>
      </c>
      <c r="H39" s="448">
        <v>1333</v>
      </c>
      <c r="I39" s="274"/>
    </row>
    <row r="40" spans="1:9" ht="12" customHeight="1">
      <c r="A40" s="446" t="s">
        <v>219</v>
      </c>
      <c r="B40" s="447">
        <f t="shared" si="3"/>
        <v>106430</v>
      </c>
      <c r="C40" s="448">
        <v>69092</v>
      </c>
      <c r="D40" s="448">
        <v>12542</v>
      </c>
      <c r="E40" s="448">
        <v>1072</v>
      </c>
      <c r="F40" s="448">
        <v>21087</v>
      </c>
      <c r="G40" s="448">
        <v>5</v>
      </c>
      <c r="H40" s="448">
        <v>2632</v>
      </c>
      <c r="I40" s="274"/>
    </row>
    <row r="41" spans="1:9" ht="12" customHeight="1">
      <c r="A41" s="446" t="s">
        <v>885</v>
      </c>
      <c r="B41" s="447">
        <f t="shared" si="3"/>
        <v>123349</v>
      </c>
      <c r="C41" s="448">
        <v>84938</v>
      </c>
      <c r="D41" s="448">
        <v>12074</v>
      </c>
      <c r="E41" s="448">
        <v>1038</v>
      </c>
      <c r="F41" s="448">
        <v>23807</v>
      </c>
      <c r="G41" s="448">
        <v>0</v>
      </c>
      <c r="H41" s="448">
        <v>1492</v>
      </c>
      <c r="I41" s="274"/>
    </row>
    <row r="42" spans="1:9" ht="12" customHeight="1">
      <c r="A42" s="446" t="s">
        <v>220</v>
      </c>
      <c r="B42" s="447">
        <f t="shared" si="3"/>
        <v>108599</v>
      </c>
      <c r="C42" s="448">
        <v>72929</v>
      </c>
      <c r="D42" s="448">
        <v>11376</v>
      </c>
      <c r="E42" s="448">
        <v>1447</v>
      </c>
      <c r="F42" s="448">
        <v>21672</v>
      </c>
      <c r="G42" s="448">
        <v>5</v>
      </c>
      <c r="H42" s="448">
        <v>1170</v>
      </c>
      <c r="I42" s="274"/>
    </row>
    <row r="43" spans="1:9" ht="12" customHeight="1">
      <c r="A43" s="451" t="s">
        <v>221</v>
      </c>
      <c r="B43" s="452">
        <f t="shared" si="3"/>
        <v>113644</v>
      </c>
      <c r="C43" s="453">
        <v>75314</v>
      </c>
      <c r="D43" s="453">
        <v>12984</v>
      </c>
      <c r="E43" s="453">
        <v>892</v>
      </c>
      <c r="F43" s="453">
        <v>23003</v>
      </c>
      <c r="G43" s="453">
        <v>20</v>
      </c>
      <c r="H43" s="453">
        <v>1431</v>
      </c>
      <c r="I43" s="274"/>
    </row>
    <row r="44" ht="12" customHeight="1">
      <c r="A44" s="454" t="s">
        <v>323</v>
      </c>
    </row>
    <row r="46" spans="1:8" ht="14.25">
      <c r="A46" s="438" t="s">
        <v>887</v>
      </c>
      <c r="B46" s="439"/>
      <c r="C46" s="439"/>
      <c r="D46" s="439"/>
      <c r="E46" s="439"/>
      <c r="F46" s="439"/>
      <c r="G46" s="439"/>
      <c r="H46" s="439"/>
    </row>
    <row r="47" spans="1:8" ht="24" customHeight="1">
      <c r="A47" s="440" t="s">
        <v>0</v>
      </c>
      <c r="B47" s="443" t="s">
        <v>207</v>
      </c>
      <c r="C47" s="442" t="s">
        <v>320</v>
      </c>
      <c r="D47" s="443" t="s">
        <v>329</v>
      </c>
      <c r="E47" s="443" t="s">
        <v>330</v>
      </c>
      <c r="F47" s="442" t="s">
        <v>321</v>
      </c>
      <c r="G47" s="442" t="s">
        <v>322</v>
      </c>
      <c r="H47" s="444" t="s">
        <v>878</v>
      </c>
    </row>
    <row r="48" spans="1:8" ht="12" customHeight="1">
      <c r="A48" s="446" t="s">
        <v>879</v>
      </c>
      <c r="B48" s="447">
        <v>4634686</v>
      </c>
      <c r="C48" s="448">
        <v>3849471</v>
      </c>
      <c r="D48" s="448">
        <v>117821</v>
      </c>
      <c r="E48" s="448">
        <v>5088</v>
      </c>
      <c r="F48" s="448">
        <v>582435</v>
      </c>
      <c r="G48" s="448">
        <v>67241</v>
      </c>
      <c r="H48" s="448">
        <v>12630</v>
      </c>
    </row>
    <row r="49" spans="1:8" ht="12" customHeight="1">
      <c r="A49" s="446" t="s">
        <v>880</v>
      </c>
      <c r="B49" s="447">
        <v>4502784</v>
      </c>
      <c r="C49" s="448">
        <v>3701777</v>
      </c>
      <c r="D49" s="448">
        <v>131223</v>
      </c>
      <c r="E49" s="448">
        <v>5442</v>
      </c>
      <c r="F49" s="448">
        <v>587899</v>
      </c>
      <c r="G49" s="448">
        <v>63645</v>
      </c>
      <c r="H49" s="448">
        <v>12798</v>
      </c>
    </row>
    <row r="50" spans="1:8" ht="12" customHeight="1">
      <c r="A50" s="446" t="s">
        <v>881</v>
      </c>
      <c r="B50" s="447">
        <v>4441422</v>
      </c>
      <c r="C50" s="448">
        <v>3636281</v>
      </c>
      <c r="D50" s="448">
        <v>103689</v>
      </c>
      <c r="E50" s="448">
        <v>5598</v>
      </c>
      <c r="F50" s="448">
        <v>616979</v>
      </c>
      <c r="G50" s="448">
        <v>65287</v>
      </c>
      <c r="H50" s="448">
        <v>13588</v>
      </c>
    </row>
    <row r="51" spans="1:8" ht="12" customHeight="1">
      <c r="A51" s="446" t="s">
        <v>882</v>
      </c>
      <c r="B51" s="447">
        <v>4696718</v>
      </c>
      <c r="C51" s="448">
        <v>3829838</v>
      </c>
      <c r="D51" s="448">
        <v>107572</v>
      </c>
      <c r="E51" s="448">
        <v>7916</v>
      </c>
      <c r="F51" s="448">
        <v>667060</v>
      </c>
      <c r="G51" s="448">
        <v>70070</v>
      </c>
      <c r="H51" s="448">
        <v>14262</v>
      </c>
    </row>
    <row r="52" spans="1:9" ht="12" customHeight="1">
      <c r="A52" s="446" t="s">
        <v>883</v>
      </c>
      <c r="B52" s="447">
        <f aca="true" t="shared" si="4" ref="B52:H52">SUM(B54:B65)</f>
        <v>4770673</v>
      </c>
      <c r="C52" s="449">
        <f t="shared" si="4"/>
        <v>3851894</v>
      </c>
      <c r="D52" s="449">
        <f t="shared" si="4"/>
        <v>113055</v>
      </c>
      <c r="E52" s="449">
        <f t="shared" si="4"/>
        <v>6216</v>
      </c>
      <c r="F52" s="449">
        <f t="shared" si="4"/>
        <v>712995</v>
      </c>
      <c r="G52" s="449">
        <f t="shared" si="4"/>
        <v>72298</v>
      </c>
      <c r="H52" s="449">
        <f t="shared" si="4"/>
        <v>14215</v>
      </c>
      <c r="I52" s="274"/>
    </row>
    <row r="53" spans="1:9" ht="3" customHeight="1">
      <c r="A53" s="450"/>
      <c r="B53" s="447"/>
      <c r="C53" s="448"/>
      <c r="D53" s="448"/>
      <c r="E53" s="448"/>
      <c r="F53" s="448"/>
      <c r="G53" s="448"/>
      <c r="H53" s="448"/>
      <c r="I53" s="274"/>
    </row>
    <row r="54" spans="1:9" ht="12" customHeight="1">
      <c r="A54" s="446" t="s">
        <v>884</v>
      </c>
      <c r="B54" s="447">
        <f aca="true" t="shared" si="5" ref="B54:B65">SUM(C54:H54)</f>
        <v>403047</v>
      </c>
      <c r="C54" s="449">
        <v>324602</v>
      </c>
      <c r="D54" s="448">
        <v>11726</v>
      </c>
      <c r="E54" s="448">
        <v>555</v>
      </c>
      <c r="F54" s="448">
        <v>58646</v>
      </c>
      <c r="G54" s="448">
        <v>6423</v>
      </c>
      <c r="H54" s="448">
        <v>1095</v>
      </c>
      <c r="I54" s="274"/>
    </row>
    <row r="55" spans="1:9" ht="12" customHeight="1">
      <c r="A55" s="446" t="s">
        <v>212</v>
      </c>
      <c r="B55" s="447">
        <f t="shared" si="5"/>
        <v>423099</v>
      </c>
      <c r="C55" s="449">
        <v>344078</v>
      </c>
      <c r="D55" s="448">
        <v>9645</v>
      </c>
      <c r="E55" s="448">
        <v>608</v>
      </c>
      <c r="F55" s="448">
        <v>60366</v>
      </c>
      <c r="G55" s="448">
        <v>7350</v>
      </c>
      <c r="H55" s="448">
        <v>1052</v>
      </c>
      <c r="I55" s="274"/>
    </row>
    <row r="56" spans="1:9" ht="12" customHeight="1">
      <c r="A56" s="446" t="s">
        <v>213</v>
      </c>
      <c r="B56" s="447">
        <f t="shared" si="5"/>
        <v>399585</v>
      </c>
      <c r="C56" s="449">
        <v>320077</v>
      </c>
      <c r="D56" s="448">
        <v>11013</v>
      </c>
      <c r="E56" s="448">
        <v>712</v>
      </c>
      <c r="F56" s="448">
        <v>59336</v>
      </c>
      <c r="G56" s="448">
        <v>7289</v>
      </c>
      <c r="H56" s="448">
        <v>1158</v>
      </c>
      <c r="I56" s="274"/>
    </row>
    <row r="57" spans="1:9" ht="12" customHeight="1">
      <c r="A57" s="446" t="s">
        <v>214</v>
      </c>
      <c r="B57" s="447">
        <f t="shared" si="5"/>
        <v>405436</v>
      </c>
      <c r="C57" s="449">
        <v>326150</v>
      </c>
      <c r="D57" s="448">
        <v>10124</v>
      </c>
      <c r="E57" s="448">
        <v>688</v>
      </c>
      <c r="F57" s="448">
        <v>60492</v>
      </c>
      <c r="G57" s="448">
        <v>6680</v>
      </c>
      <c r="H57" s="448">
        <v>1302</v>
      </c>
      <c r="I57" s="274"/>
    </row>
    <row r="58" spans="1:9" ht="12" customHeight="1">
      <c r="A58" s="446" t="s">
        <v>215</v>
      </c>
      <c r="B58" s="447">
        <f t="shared" si="5"/>
        <v>446870</v>
      </c>
      <c r="C58" s="449">
        <v>365059</v>
      </c>
      <c r="D58" s="448">
        <v>9849</v>
      </c>
      <c r="E58" s="448">
        <v>372</v>
      </c>
      <c r="F58" s="448">
        <v>62922</v>
      </c>
      <c r="G58" s="448">
        <v>7445</v>
      </c>
      <c r="H58" s="448">
        <v>1223</v>
      </c>
      <c r="I58" s="274"/>
    </row>
    <row r="59" spans="1:9" ht="12" customHeight="1">
      <c r="A59" s="446" t="s">
        <v>216</v>
      </c>
      <c r="B59" s="447">
        <f t="shared" si="5"/>
        <v>410240</v>
      </c>
      <c r="C59" s="449">
        <v>330286</v>
      </c>
      <c r="D59" s="448">
        <v>9477</v>
      </c>
      <c r="E59" s="448">
        <v>341</v>
      </c>
      <c r="F59" s="448">
        <v>61353</v>
      </c>
      <c r="G59" s="448">
        <v>7505</v>
      </c>
      <c r="H59" s="448">
        <v>1278</v>
      </c>
      <c r="I59" s="274"/>
    </row>
    <row r="60" spans="1:9" ht="12" customHeight="1">
      <c r="A60" s="446" t="s">
        <v>217</v>
      </c>
      <c r="B60" s="447">
        <f t="shared" si="5"/>
        <v>415638</v>
      </c>
      <c r="C60" s="449">
        <v>335652</v>
      </c>
      <c r="D60" s="448">
        <v>8369</v>
      </c>
      <c r="E60" s="448">
        <v>847</v>
      </c>
      <c r="F60" s="448">
        <v>62372</v>
      </c>
      <c r="G60" s="448">
        <v>7062</v>
      </c>
      <c r="H60" s="448">
        <v>1336</v>
      </c>
      <c r="I60" s="274"/>
    </row>
    <row r="61" spans="1:9" ht="12" customHeight="1">
      <c r="A61" s="446" t="s">
        <v>218</v>
      </c>
      <c r="B61" s="447">
        <f t="shared" si="5"/>
        <v>403774</v>
      </c>
      <c r="C61" s="449">
        <v>327601</v>
      </c>
      <c r="D61" s="448">
        <v>7213</v>
      </c>
      <c r="E61" s="448">
        <v>700</v>
      </c>
      <c r="F61" s="448">
        <v>60636</v>
      </c>
      <c r="G61" s="448">
        <v>6429</v>
      </c>
      <c r="H61" s="448">
        <v>1195</v>
      </c>
      <c r="I61" s="274"/>
    </row>
    <row r="62" spans="1:9" ht="12" customHeight="1">
      <c r="A62" s="446" t="s">
        <v>219</v>
      </c>
      <c r="B62" s="447">
        <f t="shared" si="5"/>
        <v>364248</v>
      </c>
      <c r="C62" s="449">
        <v>293322</v>
      </c>
      <c r="D62" s="448">
        <v>9061</v>
      </c>
      <c r="E62" s="448">
        <v>410</v>
      </c>
      <c r="F62" s="448">
        <v>56485</v>
      </c>
      <c r="G62" s="448">
        <v>3753</v>
      </c>
      <c r="H62" s="448">
        <v>1217</v>
      </c>
      <c r="I62" s="274"/>
    </row>
    <row r="63" spans="1:9" ht="12" customHeight="1">
      <c r="A63" s="446" t="s">
        <v>885</v>
      </c>
      <c r="B63" s="447">
        <f t="shared" si="5"/>
        <v>358327</v>
      </c>
      <c r="C63" s="449">
        <v>289923</v>
      </c>
      <c r="D63" s="448">
        <v>8365</v>
      </c>
      <c r="E63" s="448">
        <v>453</v>
      </c>
      <c r="F63" s="448">
        <v>54811</v>
      </c>
      <c r="G63" s="448">
        <v>3680</v>
      </c>
      <c r="H63" s="448">
        <v>1095</v>
      </c>
      <c r="I63" s="274"/>
    </row>
    <row r="64" spans="1:9" ht="12" customHeight="1">
      <c r="A64" s="446" t="s">
        <v>220</v>
      </c>
      <c r="B64" s="447">
        <f t="shared" si="5"/>
        <v>327186</v>
      </c>
      <c r="C64" s="449">
        <v>261000</v>
      </c>
      <c r="D64" s="448">
        <v>8554</v>
      </c>
      <c r="E64" s="448">
        <v>246</v>
      </c>
      <c r="F64" s="448">
        <v>52571</v>
      </c>
      <c r="G64" s="448">
        <v>3752</v>
      </c>
      <c r="H64" s="448">
        <v>1063</v>
      </c>
      <c r="I64" s="274"/>
    </row>
    <row r="65" spans="1:9" ht="12" customHeight="1">
      <c r="A65" s="451" t="s">
        <v>221</v>
      </c>
      <c r="B65" s="452">
        <f t="shared" si="5"/>
        <v>413223</v>
      </c>
      <c r="C65" s="453">
        <v>334144</v>
      </c>
      <c r="D65" s="453">
        <v>9659</v>
      </c>
      <c r="E65" s="453">
        <v>284</v>
      </c>
      <c r="F65" s="453">
        <v>63005</v>
      </c>
      <c r="G65" s="453">
        <v>4930</v>
      </c>
      <c r="H65" s="453">
        <v>1201</v>
      </c>
      <c r="I65" s="274"/>
    </row>
    <row r="66" ht="12" customHeight="1">
      <c r="A66" s="454" t="s">
        <v>323</v>
      </c>
    </row>
  </sheetData>
  <printOptions horizontalCentered="1"/>
  <pageMargins left="0.5905511811023623" right="0.5905511811023623" top="0.5905511811023623" bottom="0.5905511811023623"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71"/>
  <sheetViews>
    <sheetView workbookViewId="0" topLeftCell="A1">
      <selection activeCell="A1" sqref="A1"/>
    </sheetView>
  </sheetViews>
  <sheetFormatPr defaultColWidth="9.00390625" defaultRowHeight="12.75"/>
  <cols>
    <col min="1" max="1" width="12.375" style="33" customWidth="1"/>
    <col min="2" max="4" width="14.25390625" style="41" customWidth="1"/>
    <col min="5" max="7" width="14.25390625" style="33" customWidth="1"/>
    <col min="8" max="16384" width="8.875" style="33" customWidth="1"/>
  </cols>
  <sheetData>
    <row r="1" ht="17.25">
      <c r="A1" s="74" t="s">
        <v>690</v>
      </c>
    </row>
    <row r="2" spans="1:5" ht="13.5" customHeight="1">
      <c r="A2" s="159" t="s">
        <v>691</v>
      </c>
      <c r="B2" s="27"/>
      <c r="C2" s="27"/>
      <c r="D2" s="27"/>
      <c r="E2" s="27"/>
    </row>
    <row r="3" spans="1:5" ht="12" customHeight="1">
      <c r="A3" s="178" t="s">
        <v>0</v>
      </c>
      <c r="B3" s="163" t="s">
        <v>207</v>
      </c>
      <c r="C3" s="163" t="s">
        <v>327</v>
      </c>
      <c r="D3" s="173" t="s">
        <v>320</v>
      </c>
      <c r="E3" s="173" t="s">
        <v>426</v>
      </c>
    </row>
    <row r="4" spans="1:5" ht="12" customHeight="1">
      <c r="A4" s="400" t="s">
        <v>807</v>
      </c>
      <c r="B4" s="260">
        <v>8864955</v>
      </c>
      <c r="C4" s="258">
        <v>1828097</v>
      </c>
      <c r="D4" s="258">
        <v>6193583</v>
      </c>
      <c r="E4" s="258">
        <v>843275</v>
      </c>
    </row>
    <row r="5" spans="1:5" ht="12" customHeight="1">
      <c r="A5" s="140" t="s">
        <v>819</v>
      </c>
      <c r="B5" s="260">
        <v>9764399</v>
      </c>
      <c r="C5" s="258">
        <v>2162514</v>
      </c>
      <c r="D5" s="258">
        <v>6523616</v>
      </c>
      <c r="E5" s="258">
        <v>1078269</v>
      </c>
    </row>
    <row r="6" spans="1:5" ht="12" customHeight="1">
      <c r="A6" s="140" t="s">
        <v>820</v>
      </c>
      <c r="B6" s="260">
        <v>9666111</v>
      </c>
      <c r="C6" s="258">
        <v>2094174</v>
      </c>
      <c r="D6" s="258">
        <v>6325880</v>
      </c>
      <c r="E6" s="258">
        <v>1246057</v>
      </c>
    </row>
    <row r="7" spans="1:5" ht="12" customHeight="1">
      <c r="A7" s="140" t="s">
        <v>821</v>
      </c>
      <c r="B7" s="260">
        <v>9914348</v>
      </c>
      <c r="C7" s="258">
        <v>1988222</v>
      </c>
      <c r="D7" s="258">
        <v>6451191</v>
      </c>
      <c r="E7" s="258">
        <v>1474935</v>
      </c>
    </row>
    <row r="8" spans="1:5" ht="12" customHeight="1">
      <c r="A8" s="140" t="s">
        <v>822</v>
      </c>
      <c r="B8" s="260">
        <f>SUM(C8:E8)</f>
        <v>10627011</v>
      </c>
      <c r="C8" s="258">
        <f>SUM(C10:C21)</f>
        <v>2231239</v>
      </c>
      <c r="D8" s="258">
        <f>SUM(D10:D21)</f>
        <v>6769345</v>
      </c>
      <c r="E8" s="258">
        <f>SUM(E10:E21)</f>
        <v>1626427</v>
      </c>
    </row>
    <row r="9" spans="1:5" ht="3" customHeight="1">
      <c r="A9" s="45"/>
      <c r="B9" s="260"/>
      <c r="C9" s="258"/>
      <c r="D9" s="258"/>
      <c r="E9" s="258"/>
    </row>
    <row r="10" spans="1:5" ht="12" customHeight="1">
      <c r="A10" s="140" t="s">
        <v>823</v>
      </c>
      <c r="B10" s="260">
        <f aca="true" t="shared" si="0" ref="B10:B21">SUM(C10:E10)</f>
        <v>900612</v>
      </c>
      <c r="C10" s="258">
        <v>210458</v>
      </c>
      <c r="D10" s="258">
        <v>552682</v>
      </c>
      <c r="E10" s="258">
        <v>137472</v>
      </c>
    </row>
    <row r="11" spans="1:5" ht="12" customHeight="1">
      <c r="A11" s="140" t="s">
        <v>212</v>
      </c>
      <c r="B11" s="260">
        <f t="shared" si="0"/>
        <v>855267</v>
      </c>
      <c r="C11" s="258">
        <v>196340</v>
      </c>
      <c r="D11" s="258">
        <v>530196</v>
      </c>
      <c r="E11" s="258">
        <v>128731</v>
      </c>
    </row>
    <row r="12" spans="1:5" ht="12" customHeight="1">
      <c r="A12" s="140" t="s">
        <v>213</v>
      </c>
      <c r="B12" s="260">
        <f t="shared" si="0"/>
        <v>876611</v>
      </c>
      <c r="C12" s="258">
        <v>210146</v>
      </c>
      <c r="D12" s="258">
        <v>532203</v>
      </c>
      <c r="E12" s="258">
        <v>134262</v>
      </c>
    </row>
    <row r="13" spans="1:5" ht="12" customHeight="1">
      <c r="A13" s="140" t="s">
        <v>214</v>
      </c>
      <c r="B13" s="260">
        <f t="shared" si="0"/>
        <v>924718</v>
      </c>
      <c r="C13" s="258">
        <v>207430</v>
      </c>
      <c r="D13" s="258">
        <v>582673</v>
      </c>
      <c r="E13" s="258">
        <v>134615</v>
      </c>
    </row>
    <row r="14" spans="1:5" ht="12" customHeight="1">
      <c r="A14" s="140" t="s">
        <v>215</v>
      </c>
      <c r="B14" s="260">
        <f t="shared" si="0"/>
        <v>947067</v>
      </c>
      <c r="C14" s="258">
        <v>171525</v>
      </c>
      <c r="D14" s="258">
        <v>645029</v>
      </c>
      <c r="E14" s="258">
        <v>130513</v>
      </c>
    </row>
    <row r="15" spans="1:5" ht="12" customHeight="1">
      <c r="A15" s="140" t="s">
        <v>216</v>
      </c>
      <c r="B15" s="260">
        <f t="shared" si="0"/>
        <v>844694</v>
      </c>
      <c r="C15" s="258">
        <v>165580</v>
      </c>
      <c r="D15" s="258">
        <v>546577</v>
      </c>
      <c r="E15" s="258">
        <v>132537</v>
      </c>
    </row>
    <row r="16" spans="1:5" ht="12" customHeight="1">
      <c r="A16" s="140" t="s">
        <v>217</v>
      </c>
      <c r="B16" s="260">
        <f t="shared" si="0"/>
        <v>859064</v>
      </c>
      <c r="C16" s="258">
        <v>167626</v>
      </c>
      <c r="D16" s="258">
        <v>551775</v>
      </c>
      <c r="E16" s="258">
        <v>139663</v>
      </c>
    </row>
    <row r="17" spans="1:5" ht="12" customHeight="1">
      <c r="A17" s="140" t="s">
        <v>218</v>
      </c>
      <c r="B17" s="260">
        <f t="shared" si="0"/>
        <v>866651</v>
      </c>
      <c r="C17" s="258">
        <v>177366</v>
      </c>
      <c r="D17" s="258">
        <v>550054</v>
      </c>
      <c r="E17" s="258">
        <v>139231</v>
      </c>
    </row>
    <row r="18" spans="1:5" ht="12" customHeight="1">
      <c r="A18" s="140" t="s">
        <v>219</v>
      </c>
      <c r="B18" s="260">
        <f t="shared" si="0"/>
        <v>929158</v>
      </c>
      <c r="C18" s="258">
        <v>186242</v>
      </c>
      <c r="D18" s="258">
        <v>601874</v>
      </c>
      <c r="E18" s="258">
        <v>141042</v>
      </c>
    </row>
    <row r="19" spans="1:5" ht="12" customHeight="1">
      <c r="A19" s="140" t="s">
        <v>824</v>
      </c>
      <c r="B19" s="260">
        <f t="shared" si="0"/>
        <v>805362</v>
      </c>
      <c r="C19" s="258">
        <v>161297</v>
      </c>
      <c r="D19" s="258">
        <v>519021</v>
      </c>
      <c r="E19" s="258">
        <v>125044</v>
      </c>
    </row>
    <row r="20" spans="1:5" ht="12" customHeight="1">
      <c r="A20" s="140" t="s">
        <v>220</v>
      </c>
      <c r="B20" s="260">
        <f t="shared" si="0"/>
        <v>815857</v>
      </c>
      <c r="C20" s="258">
        <v>166851</v>
      </c>
      <c r="D20" s="258">
        <v>519427</v>
      </c>
      <c r="E20" s="258">
        <v>129579</v>
      </c>
    </row>
    <row r="21" spans="1:5" ht="12" customHeight="1">
      <c r="A21" s="141" t="s">
        <v>221</v>
      </c>
      <c r="B21" s="261">
        <f t="shared" si="0"/>
        <v>1001950</v>
      </c>
      <c r="C21" s="275">
        <v>210378</v>
      </c>
      <c r="D21" s="275">
        <v>637834</v>
      </c>
      <c r="E21" s="275">
        <v>153738</v>
      </c>
    </row>
    <row r="22" ht="11.25" customHeight="1">
      <c r="A22" s="39" t="s">
        <v>523</v>
      </c>
    </row>
    <row r="23" ht="11.25" customHeight="1">
      <c r="A23" s="12" t="s">
        <v>328</v>
      </c>
    </row>
    <row r="24" ht="11.25" customHeight="1">
      <c r="A24" s="12" t="s">
        <v>524</v>
      </c>
    </row>
    <row r="25" ht="11.25" customHeight="1">
      <c r="A25" s="12" t="s">
        <v>525</v>
      </c>
    </row>
    <row r="26" spans="1:5" ht="11.25" customHeight="1">
      <c r="A26" s="12" t="s">
        <v>526</v>
      </c>
      <c r="B26" s="12"/>
      <c r="C26" s="12"/>
      <c r="D26" s="12"/>
      <c r="E26" s="12"/>
    </row>
    <row r="27" spans="1:5" ht="7.5" customHeight="1">
      <c r="A27" s="12"/>
      <c r="B27" s="12"/>
      <c r="C27" s="12"/>
      <c r="D27" s="12"/>
      <c r="E27" s="12"/>
    </row>
    <row r="28" spans="1:7" ht="14.25">
      <c r="A28" s="159" t="s">
        <v>692</v>
      </c>
      <c r="B28" s="27"/>
      <c r="C28" s="27"/>
      <c r="D28" s="27"/>
      <c r="E28" s="27"/>
      <c r="F28" s="27"/>
      <c r="G28" s="160"/>
    </row>
    <row r="29" spans="1:7" ht="12" customHeight="1">
      <c r="A29" s="178" t="s">
        <v>0</v>
      </c>
      <c r="B29" s="163" t="s">
        <v>207</v>
      </c>
      <c r="C29" s="173" t="s">
        <v>320</v>
      </c>
      <c r="D29" s="163" t="s">
        <v>329</v>
      </c>
      <c r="E29" s="163" t="s">
        <v>330</v>
      </c>
      <c r="F29" s="173" t="s">
        <v>321</v>
      </c>
      <c r="G29" s="173" t="s">
        <v>322</v>
      </c>
    </row>
    <row r="30" spans="1:7" ht="12" customHeight="1">
      <c r="A30" s="400" t="s">
        <v>807</v>
      </c>
      <c r="B30" s="260">
        <v>20957197</v>
      </c>
      <c r="C30" s="258">
        <v>16338161</v>
      </c>
      <c r="D30" s="258">
        <v>457250</v>
      </c>
      <c r="E30" s="258">
        <v>18108</v>
      </c>
      <c r="F30" s="258">
        <v>3824194</v>
      </c>
      <c r="G30" s="258">
        <v>319484</v>
      </c>
    </row>
    <row r="31" spans="1:7" ht="12" customHeight="1">
      <c r="A31" s="140" t="s">
        <v>819</v>
      </c>
      <c r="B31" s="260">
        <v>20339644</v>
      </c>
      <c r="C31" s="258">
        <v>15679846</v>
      </c>
      <c r="D31" s="258">
        <v>437805</v>
      </c>
      <c r="E31" s="258">
        <v>17864</v>
      </c>
      <c r="F31" s="258">
        <v>3892200</v>
      </c>
      <c r="G31" s="258">
        <v>311929</v>
      </c>
    </row>
    <row r="32" spans="1:7" ht="12" customHeight="1">
      <c r="A32" s="140" t="s">
        <v>820</v>
      </c>
      <c r="B32" s="260">
        <v>19334199</v>
      </c>
      <c r="C32" s="258">
        <v>14712050</v>
      </c>
      <c r="D32" s="258">
        <v>472947</v>
      </c>
      <c r="E32" s="258">
        <v>18523</v>
      </c>
      <c r="F32" s="258">
        <v>3827384</v>
      </c>
      <c r="G32" s="258">
        <v>303295</v>
      </c>
    </row>
    <row r="33" spans="1:7" ht="12" customHeight="1">
      <c r="A33" s="140" t="s">
        <v>821</v>
      </c>
      <c r="B33" s="260">
        <v>18214764</v>
      </c>
      <c r="C33" s="258">
        <v>13829299</v>
      </c>
      <c r="D33" s="258">
        <v>469513</v>
      </c>
      <c r="E33" s="258">
        <v>15362</v>
      </c>
      <c r="F33" s="258">
        <v>3607180</v>
      </c>
      <c r="G33" s="258">
        <v>293410</v>
      </c>
    </row>
    <row r="34" spans="1:8" ht="12" customHeight="1">
      <c r="A34" s="140" t="s">
        <v>822</v>
      </c>
      <c r="B34" s="260">
        <f>SUM(C34:G34)</f>
        <v>17708116</v>
      </c>
      <c r="C34" s="258">
        <f>SUM(C36:C47)</f>
        <v>13270897</v>
      </c>
      <c r="D34" s="258">
        <f>SUM(D36:D47)</f>
        <v>438819</v>
      </c>
      <c r="E34" s="258">
        <f>SUM(E36:E47)</f>
        <v>14479</v>
      </c>
      <c r="F34" s="258">
        <f>SUM(F36:F47)</f>
        <v>3690116</v>
      </c>
      <c r="G34" s="258">
        <f>SUM(G36:G47)</f>
        <v>293805</v>
      </c>
      <c r="H34" s="258"/>
    </row>
    <row r="35" spans="1:7" ht="3" customHeight="1">
      <c r="A35" s="45"/>
      <c r="B35" s="260"/>
      <c r="C35" s="258"/>
      <c r="D35" s="258"/>
      <c r="E35" s="258"/>
      <c r="F35" s="258"/>
      <c r="G35" s="258"/>
    </row>
    <row r="36" spans="1:8" ht="12" customHeight="1">
      <c r="A36" s="140" t="s">
        <v>823</v>
      </c>
      <c r="B36" s="260">
        <f aca="true" t="shared" si="1" ref="B36:B47">SUM(C36:G36)</f>
        <v>1467414</v>
      </c>
      <c r="C36" s="258">
        <v>1105848</v>
      </c>
      <c r="D36" s="258">
        <v>37814</v>
      </c>
      <c r="E36" s="258">
        <v>1200</v>
      </c>
      <c r="F36" s="258">
        <v>298198</v>
      </c>
      <c r="G36" s="258">
        <v>24354</v>
      </c>
      <c r="H36" s="407"/>
    </row>
    <row r="37" spans="1:8" ht="12" customHeight="1">
      <c r="A37" s="140" t="s">
        <v>212</v>
      </c>
      <c r="B37" s="260">
        <f t="shared" si="1"/>
        <v>1479094</v>
      </c>
      <c r="C37" s="258">
        <v>1117199</v>
      </c>
      <c r="D37" s="258">
        <v>34449</v>
      </c>
      <c r="E37" s="258">
        <v>1268</v>
      </c>
      <c r="F37" s="258">
        <v>299110</v>
      </c>
      <c r="G37" s="258">
        <v>27068</v>
      </c>
      <c r="H37" s="407"/>
    </row>
    <row r="38" spans="1:8" ht="12" customHeight="1">
      <c r="A38" s="140" t="s">
        <v>213</v>
      </c>
      <c r="B38" s="260">
        <f t="shared" si="1"/>
        <v>1459024</v>
      </c>
      <c r="C38" s="258">
        <v>1092958</v>
      </c>
      <c r="D38" s="258">
        <v>33959</v>
      </c>
      <c r="E38" s="258">
        <v>1147</v>
      </c>
      <c r="F38" s="258">
        <v>302133</v>
      </c>
      <c r="G38" s="258">
        <v>28827</v>
      </c>
      <c r="H38" s="407"/>
    </row>
    <row r="39" spans="1:8" ht="12" customHeight="1">
      <c r="A39" s="140" t="s">
        <v>214</v>
      </c>
      <c r="B39" s="260">
        <f t="shared" si="1"/>
        <v>1522435</v>
      </c>
      <c r="C39" s="258">
        <v>1147724</v>
      </c>
      <c r="D39" s="258">
        <v>35795</v>
      </c>
      <c r="E39" s="258">
        <v>1284</v>
      </c>
      <c r="F39" s="258">
        <v>310775</v>
      </c>
      <c r="G39" s="258">
        <v>26857</v>
      </c>
      <c r="H39" s="407"/>
    </row>
    <row r="40" spans="1:8" ht="12" customHeight="1">
      <c r="A40" s="140" t="s">
        <v>215</v>
      </c>
      <c r="B40" s="260">
        <f t="shared" si="1"/>
        <v>1576746</v>
      </c>
      <c r="C40" s="258">
        <v>1194486</v>
      </c>
      <c r="D40" s="258">
        <v>35421</v>
      </c>
      <c r="E40" s="258">
        <v>1144</v>
      </c>
      <c r="F40" s="258">
        <v>317077</v>
      </c>
      <c r="G40" s="258">
        <v>28618</v>
      </c>
      <c r="H40" s="407"/>
    </row>
    <row r="41" spans="1:8" ht="12" customHeight="1">
      <c r="A41" s="140" t="s">
        <v>216</v>
      </c>
      <c r="B41" s="260">
        <f t="shared" si="1"/>
        <v>1469103</v>
      </c>
      <c r="C41" s="258">
        <v>1102514</v>
      </c>
      <c r="D41" s="258">
        <v>32873</v>
      </c>
      <c r="E41" s="258">
        <v>1077</v>
      </c>
      <c r="F41" s="258">
        <v>304506</v>
      </c>
      <c r="G41" s="258">
        <v>28133</v>
      </c>
      <c r="H41" s="407"/>
    </row>
    <row r="42" spans="1:8" ht="12" customHeight="1">
      <c r="A42" s="140" t="s">
        <v>217</v>
      </c>
      <c r="B42" s="260">
        <f t="shared" si="1"/>
        <v>1495142</v>
      </c>
      <c r="C42" s="258">
        <v>1114123</v>
      </c>
      <c r="D42" s="258">
        <v>35559</v>
      </c>
      <c r="E42" s="258">
        <v>1469</v>
      </c>
      <c r="F42" s="258">
        <v>316212</v>
      </c>
      <c r="G42" s="258">
        <v>27779</v>
      </c>
      <c r="H42" s="407"/>
    </row>
    <row r="43" spans="1:8" ht="12" customHeight="1">
      <c r="A43" s="140" t="s">
        <v>218</v>
      </c>
      <c r="B43" s="260">
        <f t="shared" si="1"/>
        <v>1452709</v>
      </c>
      <c r="C43" s="258">
        <v>1078716</v>
      </c>
      <c r="D43" s="258">
        <v>34972</v>
      </c>
      <c r="E43" s="258">
        <v>1440</v>
      </c>
      <c r="F43" s="258">
        <v>311285</v>
      </c>
      <c r="G43" s="258">
        <v>26296</v>
      </c>
      <c r="H43" s="407"/>
    </row>
    <row r="44" spans="1:8" ht="12" customHeight="1">
      <c r="A44" s="140" t="s">
        <v>219</v>
      </c>
      <c r="B44" s="260">
        <f t="shared" si="1"/>
        <v>1521802</v>
      </c>
      <c r="C44" s="258">
        <v>1140890</v>
      </c>
      <c r="D44" s="258">
        <v>40036</v>
      </c>
      <c r="E44" s="258">
        <v>1150</v>
      </c>
      <c r="F44" s="258">
        <v>320076</v>
      </c>
      <c r="G44" s="258">
        <v>19650</v>
      </c>
      <c r="H44" s="407"/>
    </row>
    <row r="45" spans="1:8" ht="12" customHeight="1">
      <c r="A45" s="140" t="s">
        <v>824</v>
      </c>
      <c r="B45" s="260">
        <f t="shared" si="1"/>
        <v>1392971</v>
      </c>
      <c r="C45" s="258">
        <v>1043774</v>
      </c>
      <c r="D45" s="258">
        <v>38342</v>
      </c>
      <c r="E45" s="258">
        <v>1059</v>
      </c>
      <c r="F45" s="258">
        <v>291380</v>
      </c>
      <c r="G45" s="258">
        <v>18416</v>
      </c>
      <c r="H45" s="407"/>
    </row>
    <row r="46" spans="1:8" ht="12" customHeight="1">
      <c r="A46" s="140" t="s">
        <v>220</v>
      </c>
      <c r="B46" s="260">
        <f t="shared" si="1"/>
        <v>1321147</v>
      </c>
      <c r="C46" s="258">
        <v>977569</v>
      </c>
      <c r="D46" s="258">
        <v>39285</v>
      </c>
      <c r="E46" s="258">
        <v>1038</v>
      </c>
      <c r="F46" s="258">
        <v>285872</v>
      </c>
      <c r="G46" s="258">
        <v>17383</v>
      </c>
      <c r="H46" s="407"/>
    </row>
    <row r="47" spans="1:8" ht="12" customHeight="1">
      <c r="A47" s="141" t="s">
        <v>221</v>
      </c>
      <c r="B47" s="261">
        <f t="shared" si="1"/>
        <v>1550529</v>
      </c>
      <c r="C47" s="275">
        <v>1155096</v>
      </c>
      <c r="D47" s="275">
        <v>40314</v>
      </c>
      <c r="E47" s="275">
        <v>1203</v>
      </c>
      <c r="F47" s="275">
        <v>333492</v>
      </c>
      <c r="G47" s="275">
        <v>20424</v>
      </c>
      <c r="H47" s="407"/>
    </row>
    <row r="48" spans="1:7" ht="12" customHeight="1">
      <c r="A48" s="39" t="s">
        <v>331</v>
      </c>
      <c r="E48" s="41"/>
      <c r="F48" s="41"/>
      <c r="G48" s="41"/>
    </row>
    <row r="49" ht="7.5" customHeight="1"/>
    <row r="50" spans="1:7" ht="14.25">
      <c r="A50" s="159" t="s">
        <v>693</v>
      </c>
      <c r="B50" s="27"/>
      <c r="C50" s="27"/>
      <c r="D50" s="27"/>
      <c r="E50" s="27"/>
      <c r="F50" s="27"/>
      <c r="G50" s="27"/>
    </row>
    <row r="51" spans="1:7" ht="12" customHeight="1">
      <c r="A51" s="178" t="s">
        <v>0</v>
      </c>
      <c r="B51" s="163" t="s">
        <v>207</v>
      </c>
      <c r="C51" s="163" t="s">
        <v>320</v>
      </c>
      <c r="D51" s="163" t="s">
        <v>329</v>
      </c>
      <c r="E51" s="163" t="s">
        <v>330</v>
      </c>
      <c r="F51" s="173" t="s">
        <v>321</v>
      </c>
      <c r="G51" s="163" t="s">
        <v>322</v>
      </c>
    </row>
    <row r="52" spans="1:7" ht="12" customHeight="1">
      <c r="A52" s="400" t="s">
        <v>807</v>
      </c>
      <c r="B52" s="260">
        <v>6245646</v>
      </c>
      <c r="C52" s="258">
        <v>5027121</v>
      </c>
      <c r="D52" s="258">
        <v>266229</v>
      </c>
      <c r="E52" s="258">
        <v>28278</v>
      </c>
      <c r="F52" s="258">
        <v>796441</v>
      </c>
      <c r="G52" s="258">
        <v>127577</v>
      </c>
    </row>
    <row r="53" spans="1:7" ht="12" customHeight="1">
      <c r="A53" s="140" t="s">
        <v>819</v>
      </c>
      <c r="B53" s="260">
        <v>5945175</v>
      </c>
      <c r="C53" s="258">
        <v>4712176</v>
      </c>
      <c r="D53" s="258">
        <v>283298</v>
      </c>
      <c r="E53" s="258">
        <v>29816</v>
      </c>
      <c r="F53" s="258">
        <v>788094</v>
      </c>
      <c r="G53" s="258">
        <v>131791</v>
      </c>
    </row>
    <row r="54" spans="1:7" ht="12" customHeight="1">
      <c r="A54" s="140" t="s">
        <v>820</v>
      </c>
      <c r="B54" s="260">
        <v>5816645</v>
      </c>
      <c r="C54" s="258">
        <v>4558952</v>
      </c>
      <c r="D54" s="258">
        <v>290030</v>
      </c>
      <c r="E54" s="258">
        <v>33200</v>
      </c>
      <c r="F54" s="258">
        <v>791749</v>
      </c>
      <c r="G54" s="258">
        <v>142714</v>
      </c>
    </row>
    <row r="55" spans="1:7" ht="12" customHeight="1">
      <c r="A55" s="140" t="s">
        <v>821</v>
      </c>
      <c r="B55" s="260">
        <v>5752150</v>
      </c>
      <c r="C55" s="258">
        <v>4492777</v>
      </c>
      <c r="D55" s="258">
        <v>299315</v>
      </c>
      <c r="E55" s="258">
        <v>31471</v>
      </c>
      <c r="F55" s="258">
        <v>777238</v>
      </c>
      <c r="G55" s="258">
        <v>151349</v>
      </c>
    </row>
    <row r="56" spans="1:8" ht="12" customHeight="1">
      <c r="A56" s="140" t="s">
        <v>822</v>
      </c>
      <c r="B56" s="260">
        <f>SUM(C56:G56)</f>
        <v>5842817</v>
      </c>
      <c r="C56" s="258">
        <f>SUM(C58:C69)</f>
        <v>4515771</v>
      </c>
      <c r="D56" s="258">
        <f>SUM(D58:D69)</f>
        <v>323805</v>
      </c>
      <c r="E56" s="258">
        <f>SUM(E58:E69)</f>
        <v>29521</v>
      </c>
      <c r="F56" s="258">
        <f>SUM(F58:F69)</f>
        <v>800688</v>
      </c>
      <c r="G56" s="258">
        <f>SUM(G58:G69)</f>
        <v>173032</v>
      </c>
      <c r="H56" s="407"/>
    </row>
    <row r="57" spans="1:7" ht="3" customHeight="1">
      <c r="A57" s="45"/>
      <c r="B57" s="260"/>
      <c r="C57" s="258"/>
      <c r="D57" s="258"/>
      <c r="E57" s="258"/>
      <c r="F57" s="258"/>
      <c r="G57" s="258"/>
    </row>
    <row r="58" spans="1:8" ht="12" customHeight="1">
      <c r="A58" s="140" t="s">
        <v>823</v>
      </c>
      <c r="B58" s="260">
        <f aca="true" t="shared" si="2" ref="B58:B69">SUM(C58:G58)</f>
        <v>470328</v>
      </c>
      <c r="C58" s="258">
        <v>365079</v>
      </c>
      <c r="D58" s="258">
        <v>25504</v>
      </c>
      <c r="E58" s="258">
        <v>2387</v>
      </c>
      <c r="F58" s="258">
        <v>63811</v>
      </c>
      <c r="G58" s="258">
        <v>13547</v>
      </c>
      <c r="H58" s="407"/>
    </row>
    <row r="59" spans="1:8" ht="12" customHeight="1">
      <c r="A59" s="140" t="s">
        <v>212</v>
      </c>
      <c r="B59" s="260">
        <f t="shared" si="2"/>
        <v>479355</v>
      </c>
      <c r="C59" s="258">
        <v>372538</v>
      </c>
      <c r="D59" s="258">
        <v>26161</v>
      </c>
      <c r="E59" s="258">
        <v>2645</v>
      </c>
      <c r="F59" s="258">
        <v>64071</v>
      </c>
      <c r="G59" s="258">
        <v>13940</v>
      </c>
      <c r="H59" s="407"/>
    </row>
    <row r="60" spans="1:8" ht="12" customHeight="1">
      <c r="A60" s="140" t="s">
        <v>213</v>
      </c>
      <c r="B60" s="260">
        <f t="shared" si="2"/>
        <v>469098</v>
      </c>
      <c r="C60" s="258">
        <v>361712</v>
      </c>
      <c r="D60" s="258">
        <v>25661</v>
      </c>
      <c r="E60" s="258">
        <v>2555</v>
      </c>
      <c r="F60" s="258">
        <v>64232</v>
      </c>
      <c r="G60" s="258">
        <v>14938</v>
      </c>
      <c r="H60" s="407"/>
    </row>
    <row r="61" spans="1:8" ht="12" customHeight="1">
      <c r="A61" s="140" t="s">
        <v>214</v>
      </c>
      <c r="B61" s="260">
        <f t="shared" si="2"/>
        <v>499941</v>
      </c>
      <c r="C61" s="258">
        <v>386408</v>
      </c>
      <c r="D61" s="258">
        <v>26699</v>
      </c>
      <c r="E61" s="258">
        <v>2505</v>
      </c>
      <c r="F61" s="258">
        <v>69813</v>
      </c>
      <c r="G61" s="258">
        <v>14516</v>
      </c>
      <c r="H61" s="407"/>
    </row>
    <row r="62" spans="1:8" ht="12" customHeight="1">
      <c r="A62" s="140" t="s">
        <v>215</v>
      </c>
      <c r="B62" s="260">
        <f t="shared" si="2"/>
        <v>526427</v>
      </c>
      <c r="C62" s="258">
        <v>407595</v>
      </c>
      <c r="D62" s="258">
        <v>28335</v>
      </c>
      <c r="E62" s="258">
        <v>2145</v>
      </c>
      <c r="F62" s="258">
        <v>72098</v>
      </c>
      <c r="G62" s="258">
        <v>16254</v>
      </c>
      <c r="H62" s="407"/>
    </row>
    <row r="63" spans="1:8" ht="12" customHeight="1">
      <c r="A63" s="140" t="s">
        <v>216</v>
      </c>
      <c r="B63" s="260">
        <f t="shared" si="2"/>
        <v>477996</v>
      </c>
      <c r="C63" s="258">
        <v>368694</v>
      </c>
      <c r="D63" s="258">
        <v>26323</v>
      </c>
      <c r="E63" s="258">
        <v>2293</v>
      </c>
      <c r="F63" s="258">
        <v>65234</v>
      </c>
      <c r="G63" s="258">
        <v>15452</v>
      </c>
      <c r="H63" s="407"/>
    </row>
    <row r="64" spans="1:8" ht="12" customHeight="1">
      <c r="A64" s="140" t="s">
        <v>217</v>
      </c>
      <c r="B64" s="260">
        <f t="shared" si="2"/>
        <v>496694</v>
      </c>
      <c r="C64" s="258">
        <v>383103</v>
      </c>
      <c r="D64" s="258">
        <v>27305</v>
      </c>
      <c r="E64" s="258">
        <v>3190</v>
      </c>
      <c r="F64" s="258">
        <v>67188</v>
      </c>
      <c r="G64" s="258">
        <v>15908</v>
      </c>
      <c r="H64" s="407"/>
    </row>
    <row r="65" spans="1:8" ht="12" customHeight="1">
      <c r="A65" s="140" t="s">
        <v>218</v>
      </c>
      <c r="B65" s="260">
        <f t="shared" si="2"/>
        <v>487559</v>
      </c>
      <c r="C65" s="258">
        <v>376381</v>
      </c>
      <c r="D65" s="258">
        <v>27068</v>
      </c>
      <c r="E65" s="258">
        <v>3309</v>
      </c>
      <c r="F65" s="258">
        <v>65771</v>
      </c>
      <c r="G65" s="258">
        <v>15030</v>
      </c>
      <c r="H65" s="407"/>
    </row>
    <row r="66" spans="1:8" ht="12" customHeight="1">
      <c r="A66" s="140" t="s">
        <v>219</v>
      </c>
      <c r="B66" s="260">
        <f t="shared" si="2"/>
        <v>500301</v>
      </c>
      <c r="C66" s="258">
        <v>386504</v>
      </c>
      <c r="D66" s="258">
        <v>27897</v>
      </c>
      <c r="E66" s="258">
        <v>2137</v>
      </c>
      <c r="F66" s="258">
        <v>70788</v>
      </c>
      <c r="G66" s="258">
        <v>12975</v>
      </c>
      <c r="H66" s="407"/>
    </row>
    <row r="67" spans="1:8" ht="12" customHeight="1">
      <c r="A67" s="140" t="s">
        <v>824</v>
      </c>
      <c r="B67" s="260">
        <f t="shared" si="2"/>
        <v>453457</v>
      </c>
      <c r="C67" s="258">
        <v>349414</v>
      </c>
      <c r="D67" s="258">
        <v>26359</v>
      </c>
      <c r="E67" s="258">
        <v>1821</v>
      </c>
      <c r="F67" s="258">
        <v>63131</v>
      </c>
      <c r="G67" s="258">
        <v>12732</v>
      </c>
      <c r="H67" s="407"/>
    </row>
    <row r="68" spans="1:8" ht="12" customHeight="1">
      <c r="A68" s="140" t="s">
        <v>220</v>
      </c>
      <c r="B68" s="260">
        <f t="shared" si="2"/>
        <v>439437</v>
      </c>
      <c r="C68" s="258">
        <v>337837</v>
      </c>
      <c r="D68" s="258">
        <v>25651</v>
      </c>
      <c r="E68" s="258">
        <v>2180</v>
      </c>
      <c r="F68" s="258">
        <v>60791</v>
      </c>
      <c r="G68" s="258">
        <v>12978</v>
      </c>
      <c r="H68" s="407"/>
    </row>
    <row r="69" spans="1:8" ht="12" customHeight="1">
      <c r="A69" s="141" t="s">
        <v>221</v>
      </c>
      <c r="B69" s="261">
        <f t="shared" si="2"/>
        <v>542224</v>
      </c>
      <c r="C69" s="275">
        <v>420506</v>
      </c>
      <c r="D69" s="275">
        <v>30842</v>
      </c>
      <c r="E69" s="275">
        <v>2354</v>
      </c>
      <c r="F69" s="275">
        <v>73760</v>
      </c>
      <c r="G69" s="275">
        <v>14762</v>
      </c>
      <c r="H69" s="407"/>
    </row>
    <row r="70" spans="1:7" ht="12" customHeight="1">
      <c r="A70" s="39" t="s">
        <v>331</v>
      </c>
      <c r="E70" s="41"/>
      <c r="F70" s="41"/>
      <c r="G70" s="41"/>
    </row>
    <row r="71" spans="1:7" ht="11.25">
      <c r="A71" s="39"/>
      <c r="E71" s="41"/>
      <c r="F71" s="41"/>
      <c r="G71" s="41"/>
    </row>
  </sheetData>
  <printOptions/>
  <pageMargins left="0.6" right="0.59" top="0.52" bottom="0.61" header="0.4" footer="0.21"/>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9.00390625" defaultRowHeight="12.75"/>
  <cols>
    <col min="1" max="1" width="12.375" style="33" customWidth="1"/>
    <col min="2" max="7" width="14.25390625" style="33" customWidth="1"/>
    <col min="8" max="16384" width="8.875" style="33" customWidth="1"/>
  </cols>
  <sheetData>
    <row r="1" spans="1:7" ht="14.25">
      <c r="A1" s="159" t="s">
        <v>694</v>
      </c>
      <c r="B1" s="27"/>
      <c r="C1" s="27"/>
      <c r="D1" s="27"/>
      <c r="E1" s="27"/>
      <c r="F1" s="27"/>
      <c r="G1" s="27"/>
    </row>
    <row r="2" spans="1:7" ht="12" customHeight="1">
      <c r="A2" s="178" t="s">
        <v>0</v>
      </c>
      <c r="B2" s="163" t="s">
        <v>207</v>
      </c>
      <c r="C2" s="163" t="s">
        <v>320</v>
      </c>
      <c r="D2" s="163" t="s">
        <v>329</v>
      </c>
      <c r="E2" s="163" t="s">
        <v>330</v>
      </c>
      <c r="F2" s="173" t="s">
        <v>321</v>
      </c>
      <c r="G2" s="163" t="s">
        <v>322</v>
      </c>
    </row>
    <row r="3" spans="1:7" ht="12" customHeight="1">
      <c r="A3" s="400" t="s">
        <v>807</v>
      </c>
      <c r="B3" s="260">
        <v>9130356</v>
      </c>
      <c r="C3" s="258">
        <v>7395064</v>
      </c>
      <c r="D3" s="258">
        <v>240638</v>
      </c>
      <c r="E3" s="258">
        <v>9564</v>
      </c>
      <c r="F3" s="258">
        <v>1302260</v>
      </c>
      <c r="G3" s="258">
        <v>182830</v>
      </c>
    </row>
    <row r="4" spans="1:7" ht="12" customHeight="1">
      <c r="A4" s="140" t="s">
        <v>819</v>
      </c>
      <c r="B4" s="260">
        <v>8667829</v>
      </c>
      <c r="C4" s="258">
        <v>6976304</v>
      </c>
      <c r="D4" s="258">
        <v>225781</v>
      </c>
      <c r="E4" s="258">
        <v>8179</v>
      </c>
      <c r="F4" s="258">
        <v>1285122</v>
      </c>
      <c r="G4" s="258">
        <v>172443</v>
      </c>
    </row>
    <row r="5" spans="1:7" ht="12" customHeight="1">
      <c r="A5" s="140" t="s">
        <v>820</v>
      </c>
      <c r="B5" s="260">
        <v>8262574</v>
      </c>
      <c r="C5" s="258">
        <v>6522538</v>
      </c>
      <c r="D5" s="258">
        <v>237384</v>
      </c>
      <c r="E5" s="258">
        <v>8000</v>
      </c>
      <c r="F5" s="258">
        <v>1306483</v>
      </c>
      <c r="G5" s="258">
        <v>188169</v>
      </c>
    </row>
    <row r="6" spans="1:7" ht="12" customHeight="1">
      <c r="A6" s="140" t="s">
        <v>821</v>
      </c>
      <c r="B6" s="260">
        <v>7883585</v>
      </c>
      <c r="C6" s="258">
        <v>6138955</v>
      </c>
      <c r="D6" s="258">
        <v>255599</v>
      </c>
      <c r="E6" s="258">
        <v>7596</v>
      </c>
      <c r="F6" s="258">
        <v>1291706</v>
      </c>
      <c r="G6" s="258">
        <v>189729</v>
      </c>
    </row>
    <row r="7" spans="1:8" ht="12" customHeight="1">
      <c r="A7" s="140" t="s">
        <v>822</v>
      </c>
      <c r="B7" s="260">
        <f>SUM(C7:G7)</f>
        <v>7620126</v>
      </c>
      <c r="C7" s="258">
        <f>SUM(C9:C20)</f>
        <v>5890953</v>
      </c>
      <c r="D7" s="258">
        <f>SUM(D9:D20)</f>
        <v>247858</v>
      </c>
      <c r="E7" s="258">
        <f>SUM(E9:E20)</f>
        <v>8377</v>
      </c>
      <c r="F7" s="258">
        <f>SUM(F9:F20)</f>
        <v>1285118</v>
      </c>
      <c r="G7" s="258">
        <f>SUM(G9:G20)</f>
        <v>187820</v>
      </c>
      <c r="H7" s="407"/>
    </row>
    <row r="8" spans="1:8" ht="12" customHeight="1">
      <c r="A8" s="45"/>
      <c r="B8" s="260"/>
      <c r="C8" s="258"/>
      <c r="D8" s="258"/>
      <c r="E8" s="258"/>
      <c r="F8" s="258"/>
      <c r="G8" s="258"/>
      <c r="H8" s="407"/>
    </row>
    <row r="9" spans="1:8" ht="12" customHeight="1">
      <c r="A9" s="140" t="s">
        <v>823</v>
      </c>
      <c r="B9" s="260">
        <f aca="true" t="shared" si="0" ref="B9:B20">SUM(C9:G9)</f>
        <v>636757</v>
      </c>
      <c r="C9" s="258">
        <v>490697</v>
      </c>
      <c r="D9" s="258">
        <v>21452</v>
      </c>
      <c r="E9" s="258">
        <v>722</v>
      </c>
      <c r="F9" s="258">
        <v>107605</v>
      </c>
      <c r="G9" s="258">
        <v>16281</v>
      </c>
      <c r="H9" s="407"/>
    </row>
    <row r="10" spans="1:8" ht="12" customHeight="1">
      <c r="A10" s="140" t="s">
        <v>212</v>
      </c>
      <c r="B10" s="260">
        <f t="shared" si="0"/>
        <v>631330</v>
      </c>
      <c r="C10" s="258">
        <v>489123</v>
      </c>
      <c r="D10" s="258">
        <v>19764</v>
      </c>
      <c r="E10" s="258">
        <v>719</v>
      </c>
      <c r="F10" s="258">
        <v>104871</v>
      </c>
      <c r="G10" s="258">
        <v>16853</v>
      </c>
      <c r="H10" s="407"/>
    </row>
    <row r="11" spans="1:8" ht="12" customHeight="1">
      <c r="A11" s="140" t="s">
        <v>213</v>
      </c>
      <c r="B11" s="260">
        <f t="shared" si="0"/>
        <v>612925</v>
      </c>
      <c r="C11" s="258">
        <v>470602</v>
      </c>
      <c r="D11" s="258">
        <v>18904</v>
      </c>
      <c r="E11" s="258">
        <v>586</v>
      </c>
      <c r="F11" s="258">
        <v>105046</v>
      </c>
      <c r="G11" s="258">
        <v>17787</v>
      </c>
      <c r="H11" s="407"/>
    </row>
    <row r="12" spans="1:8" ht="12" customHeight="1">
      <c r="A12" s="140" t="s">
        <v>214</v>
      </c>
      <c r="B12" s="260">
        <f t="shared" si="0"/>
        <v>651142</v>
      </c>
      <c r="C12" s="258">
        <v>503644</v>
      </c>
      <c r="D12" s="258">
        <v>20634</v>
      </c>
      <c r="E12" s="258">
        <v>650</v>
      </c>
      <c r="F12" s="258">
        <v>109654</v>
      </c>
      <c r="G12" s="258">
        <v>16560</v>
      </c>
      <c r="H12" s="407"/>
    </row>
    <row r="13" spans="1:8" ht="12" customHeight="1">
      <c r="A13" s="140" t="s">
        <v>215</v>
      </c>
      <c r="B13" s="260">
        <f t="shared" si="0"/>
        <v>691864</v>
      </c>
      <c r="C13" s="258">
        <v>539948</v>
      </c>
      <c r="D13" s="258">
        <v>21205</v>
      </c>
      <c r="E13" s="258">
        <v>688</v>
      </c>
      <c r="F13" s="258">
        <v>112275</v>
      </c>
      <c r="G13" s="258">
        <v>17748</v>
      </c>
      <c r="H13" s="407"/>
    </row>
    <row r="14" spans="1:8" ht="12" customHeight="1">
      <c r="A14" s="140" t="s">
        <v>216</v>
      </c>
      <c r="B14" s="260">
        <f t="shared" si="0"/>
        <v>629481</v>
      </c>
      <c r="C14" s="258">
        <v>487803</v>
      </c>
      <c r="D14" s="258">
        <v>18569</v>
      </c>
      <c r="E14" s="258">
        <v>558</v>
      </c>
      <c r="F14" s="258">
        <v>105306</v>
      </c>
      <c r="G14" s="258">
        <v>17245</v>
      </c>
      <c r="H14" s="407"/>
    </row>
    <row r="15" spans="1:8" ht="12" customHeight="1">
      <c r="A15" s="140" t="s">
        <v>217</v>
      </c>
      <c r="B15" s="260">
        <f t="shared" si="0"/>
        <v>641650</v>
      </c>
      <c r="C15" s="258">
        <v>495245</v>
      </c>
      <c r="D15" s="258">
        <v>19754</v>
      </c>
      <c r="E15" s="258">
        <v>858</v>
      </c>
      <c r="F15" s="258">
        <v>108637</v>
      </c>
      <c r="G15" s="258">
        <v>17156</v>
      </c>
      <c r="H15" s="407"/>
    </row>
    <row r="16" spans="1:8" ht="12" customHeight="1">
      <c r="A16" s="140" t="s">
        <v>218</v>
      </c>
      <c r="B16" s="260">
        <f t="shared" si="0"/>
        <v>628736</v>
      </c>
      <c r="C16" s="258">
        <v>483274</v>
      </c>
      <c r="D16" s="258">
        <v>20729</v>
      </c>
      <c r="E16" s="258">
        <v>829</v>
      </c>
      <c r="F16" s="258">
        <v>107620</v>
      </c>
      <c r="G16" s="258">
        <v>16284</v>
      </c>
      <c r="H16" s="407"/>
    </row>
    <row r="17" spans="1:8" ht="12" customHeight="1">
      <c r="A17" s="140" t="s">
        <v>219</v>
      </c>
      <c r="B17" s="260">
        <f t="shared" si="0"/>
        <v>654477</v>
      </c>
      <c r="C17" s="258">
        <v>507973</v>
      </c>
      <c r="D17" s="258">
        <v>23286</v>
      </c>
      <c r="E17" s="258">
        <v>705</v>
      </c>
      <c r="F17" s="258">
        <v>109694</v>
      </c>
      <c r="G17" s="258">
        <v>12819</v>
      </c>
      <c r="H17" s="407"/>
    </row>
    <row r="18" spans="1:8" ht="12" customHeight="1">
      <c r="A18" s="140" t="s">
        <v>824</v>
      </c>
      <c r="B18" s="260">
        <f t="shared" si="0"/>
        <v>591113</v>
      </c>
      <c r="C18" s="258">
        <v>459712</v>
      </c>
      <c r="D18" s="258">
        <v>20323</v>
      </c>
      <c r="E18" s="258">
        <v>600</v>
      </c>
      <c r="F18" s="258">
        <v>98180</v>
      </c>
      <c r="G18" s="258">
        <v>12298</v>
      </c>
      <c r="H18" s="407"/>
    </row>
    <row r="19" spans="1:8" ht="12" customHeight="1">
      <c r="A19" s="140" t="s">
        <v>220</v>
      </c>
      <c r="B19" s="260">
        <f t="shared" si="0"/>
        <v>570201</v>
      </c>
      <c r="C19" s="258">
        <v>437806</v>
      </c>
      <c r="D19" s="258">
        <v>20632</v>
      </c>
      <c r="E19" s="258">
        <v>679</v>
      </c>
      <c r="F19" s="258">
        <v>98490</v>
      </c>
      <c r="G19" s="258">
        <v>12594</v>
      </c>
      <c r="H19" s="407"/>
    </row>
    <row r="20" spans="1:8" ht="12" customHeight="1">
      <c r="A20" s="141" t="s">
        <v>221</v>
      </c>
      <c r="B20" s="261">
        <f t="shared" si="0"/>
        <v>680450</v>
      </c>
      <c r="C20" s="275">
        <v>525126</v>
      </c>
      <c r="D20" s="275">
        <v>22606</v>
      </c>
      <c r="E20" s="275">
        <v>783</v>
      </c>
      <c r="F20" s="275">
        <v>117740</v>
      </c>
      <c r="G20" s="275">
        <v>14195</v>
      </c>
      <c r="H20" s="407"/>
    </row>
    <row r="21" spans="1:7" ht="12" customHeight="1">
      <c r="A21" s="39" t="s">
        <v>331</v>
      </c>
      <c r="B21" s="41"/>
      <c r="C21" s="41"/>
      <c r="D21" s="41"/>
      <c r="E21" s="41"/>
      <c r="F21" s="41"/>
      <c r="G21" s="41"/>
    </row>
    <row r="22" spans="1:7" ht="11.25">
      <c r="A22" s="39"/>
      <c r="B22" s="41"/>
      <c r="C22" s="41"/>
      <c r="D22" s="41"/>
      <c r="E22" s="41"/>
      <c r="F22" s="41"/>
      <c r="G22" s="41"/>
    </row>
    <row r="23" spans="1:7" ht="14.25">
      <c r="A23" s="159" t="s">
        <v>767</v>
      </c>
      <c r="B23" s="27"/>
      <c r="C23" s="27"/>
      <c r="D23" s="27"/>
      <c r="E23" s="27"/>
      <c r="F23" s="27"/>
      <c r="G23" s="27"/>
    </row>
    <row r="24" spans="1:7" ht="12" customHeight="1">
      <c r="A24" s="178" t="s">
        <v>0</v>
      </c>
      <c r="B24" s="163" t="s">
        <v>207</v>
      </c>
      <c r="C24" s="163" t="s">
        <v>320</v>
      </c>
      <c r="D24" s="163" t="s">
        <v>329</v>
      </c>
      <c r="E24" s="163" t="s">
        <v>330</v>
      </c>
      <c r="F24" s="173" t="s">
        <v>321</v>
      </c>
      <c r="G24" s="163" t="s">
        <v>322</v>
      </c>
    </row>
    <row r="25" spans="1:7" ht="12" customHeight="1">
      <c r="A25" s="400" t="s">
        <v>807</v>
      </c>
      <c r="B25" s="260">
        <v>6636271</v>
      </c>
      <c r="C25" s="258">
        <v>5529890</v>
      </c>
      <c r="D25" s="258">
        <v>202690</v>
      </c>
      <c r="E25" s="258">
        <v>27509</v>
      </c>
      <c r="F25" s="258">
        <v>855890</v>
      </c>
      <c r="G25" s="258">
        <v>20292</v>
      </c>
    </row>
    <row r="26" spans="1:7" ht="12" customHeight="1">
      <c r="A26" s="140" t="s">
        <v>819</v>
      </c>
      <c r="B26" s="260">
        <v>6464969</v>
      </c>
      <c r="C26" s="258">
        <v>5313193</v>
      </c>
      <c r="D26" s="258">
        <v>193194</v>
      </c>
      <c r="E26" s="258">
        <v>30367</v>
      </c>
      <c r="F26" s="258">
        <v>909038</v>
      </c>
      <c r="G26" s="258">
        <v>19177</v>
      </c>
    </row>
    <row r="27" spans="1:7" ht="12" customHeight="1">
      <c r="A27" s="140" t="s">
        <v>820</v>
      </c>
      <c r="B27" s="260">
        <v>6045702</v>
      </c>
      <c r="C27" s="258">
        <v>4835686</v>
      </c>
      <c r="D27" s="258">
        <v>219790</v>
      </c>
      <c r="E27" s="258">
        <v>28752</v>
      </c>
      <c r="F27" s="258">
        <v>939549</v>
      </c>
      <c r="G27" s="258">
        <v>21925</v>
      </c>
    </row>
    <row r="28" spans="1:7" ht="12" customHeight="1">
      <c r="A28" s="140" t="s">
        <v>821</v>
      </c>
      <c r="B28" s="260">
        <v>6057975</v>
      </c>
      <c r="C28" s="258">
        <v>4802076</v>
      </c>
      <c r="D28" s="258">
        <v>210917</v>
      </c>
      <c r="E28" s="258">
        <v>30196</v>
      </c>
      <c r="F28" s="258">
        <v>987078</v>
      </c>
      <c r="G28" s="258">
        <v>27708</v>
      </c>
    </row>
    <row r="29" spans="1:8" ht="12" customHeight="1">
      <c r="A29" s="140" t="s">
        <v>822</v>
      </c>
      <c r="B29" s="260">
        <f>SUM(C29:G29)</f>
        <v>6200371</v>
      </c>
      <c r="C29" s="258">
        <f>SUM(C31:C42)</f>
        <v>4862182</v>
      </c>
      <c r="D29" s="258">
        <f>SUM(D31:D42)</f>
        <v>248477</v>
      </c>
      <c r="E29" s="258">
        <f>SUM(E31:E42)</f>
        <v>32045</v>
      </c>
      <c r="F29" s="258">
        <f>SUM(F31:F42)</f>
        <v>1029545</v>
      </c>
      <c r="G29" s="258">
        <f>SUM(G31:G42)</f>
        <v>28122</v>
      </c>
      <c r="H29" s="407"/>
    </row>
    <row r="30" spans="1:8" ht="12" customHeight="1">
      <c r="A30" s="45"/>
      <c r="B30" s="260"/>
      <c r="C30" s="258"/>
      <c r="D30" s="258"/>
      <c r="E30" s="258"/>
      <c r="F30" s="258"/>
      <c r="G30" s="258"/>
      <c r="H30" s="407"/>
    </row>
    <row r="31" spans="1:8" ht="12" customHeight="1">
      <c r="A31" s="140" t="s">
        <v>823</v>
      </c>
      <c r="B31" s="260">
        <f aca="true" t="shared" si="1" ref="B31:B42">SUM(C31:G31)</f>
        <v>513644</v>
      </c>
      <c r="C31" s="258">
        <v>405562</v>
      </c>
      <c r="D31" s="258">
        <v>19390</v>
      </c>
      <c r="E31" s="258">
        <v>2243</v>
      </c>
      <c r="F31" s="258">
        <v>84176</v>
      </c>
      <c r="G31" s="258">
        <v>2273</v>
      </c>
      <c r="H31" s="407"/>
    </row>
    <row r="32" spans="1:8" ht="12" customHeight="1">
      <c r="A32" s="140" t="s">
        <v>212</v>
      </c>
      <c r="B32" s="260">
        <f t="shared" si="1"/>
        <v>542018</v>
      </c>
      <c r="C32" s="258">
        <v>430589</v>
      </c>
      <c r="D32" s="258">
        <v>18606</v>
      </c>
      <c r="E32" s="258">
        <v>2554</v>
      </c>
      <c r="F32" s="258">
        <v>87719</v>
      </c>
      <c r="G32" s="258">
        <v>2550</v>
      </c>
      <c r="H32" s="407"/>
    </row>
    <row r="33" spans="1:8" ht="12" customHeight="1">
      <c r="A33" s="140" t="s">
        <v>213</v>
      </c>
      <c r="B33" s="260">
        <f t="shared" si="1"/>
        <v>511438</v>
      </c>
      <c r="C33" s="258">
        <v>399038</v>
      </c>
      <c r="D33" s="258">
        <v>20174</v>
      </c>
      <c r="E33" s="258">
        <v>2569</v>
      </c>
      <c r="F33" s="258">
        <v>86907</v>
      </c>
      <c r="G33" s="258">
        <v>2750</v>
      </c>
      <c r="H33" s="407"/>
    </row>
    <row r="34" spans="1:8" ht="12" customHeight="1">
      <c r="A34" s="140" t="s">
        <v>214</v>
      </c>
      <c r="B34" s="260">
        <f t="shared" si="1"/>
        <v>533467</v>
      </c>
      <c r="C34" s="258">
        <v>419716</v>
      </c>
      <c r="D34" s="258">
        <v>19555</v>
      </c>
      <c r="E34" s="258">
        <v>2478</v>
      </c>
      <c r="F34" s="258">
        <v>89187</v>
      </c>
      <c r="G34" s="258">
        <v>2531</v>
      </c>
      <c r="H34" s="407"/>
    </row>
    <row r="35" spans="1:8" ht="12" customHeight="1">
      <c r="A35" s="140" t="s">
        <v>215</v>
      </c>
      <c r="B35" s="260">
        <f t="shared" si="1"/>
        <v>578179</v>
      </c>
      <c r="C35" s="258">
        <v>459550</v>
      </c>
      <c r="D35" s="258">
        <v>21618</v>
      </c>
      <c r="E35" s="258">
        <v>2585</v>
      </c>
      <c r="F35" s="258">
        <v>91585</v>
      </c>
      <c r="G35" s="258">
        <v>2841</v>
      </c>
      <c r="H35" s="407"/>
    </row>
    <row r="36" spans="1:8" ht="12" customHeight="1">
      <c r="A36" s="140" t="s">
        <v>216</v>
      </c>
      <c r="B36" s="260">
        <f t="shared" si="1"/>
        <v>522534</v>
      </c>
      <c r="C36" s="258">
        <v>410933</v>
      </c>
      <c r="D36" s="258">
        <v>20199</v>
      </c>
      <c r="E36" s="258">
        <v>2505</v>
      </c>
      <c r="F36" s="258">
        <v>86165</v>
      </c>
      <c r="G36" s="258">
        <v>2732</v>
      </c>
      <c r="H36" s="407"/>
    </row>
    <row r="37" spans="1:8" ht="12" customHeight="1">
      <c r="A37" s="140" t="s">
        <v>217</v>
      </c>
      <c r="B37" s="260">
        <f t="shared" si="1"/>
        <v>546062</v>
      </c>
      <c r="C37" s="258">
        <v>430245</v>
      </c>
      <c r="D37" s="258">
        <v>19836</v>
      </c>
      <c r="E37" s="258">
        <v>3853</v>
      </c>
      <c r="F37" s="258">
        <v>89508</v>
      </c>
      <c r="G37" s="258">
        <v>2620</v>
      </c>
      <c r="H37" s="407"/>
    </row>
    <row r="38" spans="1:8" ht="12" customHeight="1">
      <c r="A38" s="140" t="s">
        <v>218</v>
      </c>
      <c r="B38" s="260">
        <f t="shared" si="1"/>
        <v>536190</v>
      </c>
      <c r="C38" s="258">
        <v>420619</v>
      </c>
      <c r="D38" s="258">
        <v>21492</v>
      </c>
      <c r="E38" s="258">
        <v>3698</v>
      </c>
      <c r="F38" s="258">
        <v>87913</v>
      </c>
      <c r="G38" s="258">
        <v>2468</v>
      </c>
      <c r="H38" s="407"/>
    </row>
    <row r="39" spans="1:8" ht="12" customHeight="1">
      <c r="A39" s="140" t="s">
        <v>219</v>
      </c>
      <c r="B39" s="260">
        <f t="shared" si="1"/>
        <v>477619</v>
      </c>
      <c r="C39" s="258">
        <v>368117</v>
      </c>
      <c r="D39" s="258">
        <v>23558</v>
      </c>
      <c r="E39" s="258">
        <v>2492</v>
      </c>
      <c r="F39" s="258">
        <v>81748</v>
      </c>
      <c r="G39" s="258">
        <v>1704</v>
      </c>
      <c r="H39" s="407"/>
    </row>
    <row r="40" spans="1:8" ht="12" customHeight="1">
      <c r="A40" s="140" t="s">
        <v>824</v>
      </c>
      <c r="B40" s="260">
        <f t="shared" si="1"/>
        <v>450187</v>
      </c>
      <c r="C40" s="258">
        <v>349998</v>
      </c>
      <c r="D40" s="258">
        <v>19312</v>
      </c>
      <c r="E40" s="258">
        <v>2020</v>
      </c>
      <c r="F40" s="258">
        <v>77093</v>
      </c>
      <c r="G40" s="258">
        <v>1764</v>
      </c>
      <c r="H40" s="407"/>
    </row>
    <row r="41" spans="1:8" ht="12" customHeight="1">
      <c r="A41" s="140" t="s">
        <v>220</v>
      </c>
      <c r="B41" s="260">
        <f t="shared" si="1"/>
        <v>438096</v>
      </c>
      <c r="C41" s="258">
        <v>337182</v>
      </c>
      <c r="D41" s="258">
        <v>20664</v>
      </c>
      <c r="E41" s="258">
        <v>2436</v>
      </c>
      <c r="F41" s="258">
        <v>76019</v>
      </c>
      <c r="G41" s="258">
        <v>1795</v>
      </c>
      <c r="H41" s="407"/>
    </row>
    <row r="42" spans="1:8" ht="12" customHeight="1">
      <c r="A42" s="141" t="s">
        <v>221</v>
      </c>
      <c r="B42" s="261">
        <f t="shared" si="1"/>
        <v>550937</v>
      </c>
      <c r="C42" s="275">
        <v>430633</v>
      </c>
      <c r="D42" s="275">
        <v>24073</v>
      </c>
      <c r="E42" s="275">
        <v>2612</v>
      </c>
      <c r="F42" s="275">
        <v>91525</v>
      </c>
      <c r="G42" s="275">
        <v>2094</v>
      </c>
      <c r="H42" s="407"/>
    </row>
    <row r="43" spans="1:7" ht="12" customHeight="1">
      <c r="A43" s="39" t="s">
        <v>331</v>
      </c>
      <c r="B43" s="41"/>
      <c r="C43" s="41"/>
      <c r="D43" s="41"/>
      <c r="E43" s="41"/>
      <c r="F43" s="41"/>
      <c r="G43" s="41"/>
    </row>
    <row r="44" spans="1:7" ht="11.25">
      <c r="A44" s="39"/>
      <c r="B44" s="41"/>
      <c r="C44" s="41"/>
      <c r="D44" s="41"/>
      <c r="E44" s="41"/>
      <c r="F44" s="41"/>
      <c r="G44" s="41"/>
    </row>
    <row r="45" spans="1:7" ht="14.25">
      <c r="A45" s="159" t="s">
        <v>768</v>
      </c>
      <c r="B45" s="27"/>
      <c r="C45" s="27"/>
      <c r="D45" s="27"/>
      <c r="E45" s="27"/>
      <c r="F45" s="27"/>
      <c r="G45" s="27"/>
    </row>
    <row r="46" spans="1:7" ht="12" customHeight="1">
      <c r="A46" s="178" t="s">
        <v>0</v>
      </c>
      <c r="B46" s="175" t="s">
        <v>207</v>
      </c>
      <c r="C46" s="167" t="s">
        <v>320</v>
      </c>
      <c r="D46" s="167" t="s">
        <v>329</v>
      </c>
      <c r="E46" s="167" t="s">
        <v>330</v>
      </c>
      <c r="F46" s="168" t="s">
        <v>321</v>
      </c>
      <c r="G46" s="169" t="s">
        <v>322</v>
      </c>
    </row>
    <row r="47" spans="1:7" ht="12" customHeight="1">
      <c r="A47" s="400" t="s">
        <v>807</v>
      </c>
      <c r="B47" s="260">
        <v>3867740</v>
      </c>
      <c r="C47" s="258">
        <v>3299351</v>
      </c>
      <c r="D47" s="258">
        <v>126171</v>
      </c>
      <c r="E47" s="258">
        <v>24716</v>
      </c>
      <c r="F47" s="258">
        <v>412710</v>
      </c>
      <c r="G47" s="258">
        <v>4792</v>
      </c>
    </row>
    <row r="48" spans="1:7" ht="12" customHeight="1">
      <c r="A48" s="140" t="s">
        <v>819</v>
      </c>
      <c r="B48" s="260">
        <v>3709948</v>
      </c>
      <c r="C48" s="258">
        <v>3141156</v>
      </c>
      <c r="D48" s="258">
        <v>123131</v>
      </c>
      <c r="E48" s="258">
        <v>25216</v>
      </c>
      <c r="F48" s="258">
        <v>416013</v>
      </c>
      <c r="G48" s="258">
        <v>4432</v>
      </c>
    </row>
    <row r="49" spans="1:7" ht="12" customHeight="1">
      <c r="A49" s="140" t="s">
        <v>820</v>
      </c>
      <c r="B49" s="260">
        <v>3687711</v>
      </c>
      <c r="C49" s="258">
        <v>3094475</v>
      </c>
      <c r="D49" s="258">
        <v>137119</v>
      </c>
      <c r="E49" s="258">
        <v>26412</v>
      </c>
      <c r="F49" s="258">
        <v>425508</v>
      </c>
      <c r="G49" s="258">
        <v>4197</v>
      </c>
    </row>
    <row r="50" spans="1:7" ht="12" customHeight="1">
      <c r="A50" s="140" t="s">
        <v>821</v>
      </c>
      <c r="B50" s="260">
        <v>3781260</v>
      </c>
      <c r="C50" s="258">
        <v>3141455</v>
      </c>
      <c r="D50" s="258">
        <v>155645</v>
      </c>
      <c r="E50" s="258">
        <v>28695</v>
      </c>
      <c r="F50" s="258">
        <v>451740</v>
      </c>
      <c r="G50" s="258">
        <v>3725</v>
      </c>
    </row>
    <row r="51" spans="1:8" ht="12" customHeight="1">
      <c r="A51" s="140" t="s">
        <v>822</v>
      </c>
      <c r="B51" s="260">
        <f>SUM(C51:G51)</f>
        <v>3983320</v>
      </c>
      <c r="C51" s="258">
        <f>SUM(C53:C64)</f>
        <v>3251522</v>
      </c>
      <c r="D51" s="258">
        <f>SUM(D53:D64)</f>
        <v>197110</v>
      </c>
      <c r="E51" s="258">
        <f>SUM(E53:E64)</f>
        <v>32124</v>
      </c>
      <c r="F51" s="258">
        <f>SUM(F53:F64)</f>
        <v>497155</v>
      </c>
      <c r="G51" s="258">
        <f>SUM(G53:G64)</f>
        <v>5409</v>
      </c>
      <c r="H51" s="407"/>
    </row>
    <row r="52" spans="1:8" ht="12" customHeight="1">
      <c r="A52" s="45"/>
      <c r="B52" s="260"/>
      <c r="C52" s="258"/>
      <c r="D52" s="258"/>
      <c r="E52" s="258"/>
      <c r="F52" s="258"/>
      <c r="G52" s="258"/>
      <c r="H52" s="407"/>
    </row>
    <row r="53" spans="1:8" ht="12" customHeight="1">
      <c r="A53" s="140" t="s">
        <v>823</v>
      </c>
      <c r="B53" s="260">
        <f aca="true" t="shared" si="2" ref="B53:B64">SUM(C53:G53)</f>
        <v>326593</v>
      </c>
      <c r="C53" s="258">
        <v>268870</v>
      </c>
      <c r="D53" s="258">
        <v>15667</v>
      </c>
      <c r="E53" s="258">
        <v>2176</v>
      </c>
      <c r="F53" s="258">
        <v>39522</v>
      </c>
      <c r="G53" s="258">
        <v>358</v>
      </c>
      <c r="H53" s="407"/>
    </row>
    <row r="54" spans="1:8" ht="12" customHeight="1">
      <c r="A54" s="140" t="s">
        <v>212</v>
      </c>
      <c r="B54" s="260">
        <f t="shared" si="2"/>
        <v>352892</v>
      </c>
      <c r="C54" s="258">
        <v>293220</v>
      </c>
      <c r="D54" s="258">
        <v>14213</v>
      </c>
      <c r="E54" s="258">
        <v>2685</v>
      </c>
      <c r="F54" s="258">
        <v>42265</v>
      </c>
      <c r="G54" s="258">
        <v>509</v>
      </c>
      <c r="H54" s="407"/>
    </row>
    <row r="55" spans="1:8" ht="12" customHeight="1">
      <c r="A55" s="140" t="s">
        <v>213</v>
      </c>
      <c r="B55" s="260">
        <f t="shared" si="2"/>
        <v>321194</v>
      </c>
      <c r="C55" s="258">
        <v>261869</v>
      </c>
      <c r="D55" s="258">
        <v>14897</v>
      </c>
      <c r="E55" s="258">
        <v>2593</v>
      </c>
      <c r="F55" s="258">
        <v>41278</v>
      </c>
      <c r="G55" s="258">
        <v>557</v>
      </c>
      <c r="H55" s="407"/>
    </row>
    <row r="56" spans="1:8" ht="12" customHeight="1">
      <c r="A56" s="140" t="s">
        <v>214</v>
      </c>
      <c r="B56" s="260">
        <f t="shared" si="2"/>
        <v>340001</v>
      </c>
      <c r="C56" s="258">
        <v>278873</v>
      </c>
      <c r="D56" s="258">
        <v>15537</v>
      </c>
      <c r="E56" s="258">
        <v>2382</v>
      </c>
      <c r="F56" s="258">
        <v>42705</v>
      </c>
      <c r="G56" s="258">
        <v>504</v>
      </c>
      <c r="H56" s="407"/>
    </row>
    <row r="57" spans="1:8" ht="12" customHeight="1">
      <c r="A57" s="140" t="s">
        <v>215</v>
      </c>
      <c r="B57" s="260">
        <f t="shared" si="2"/>
        <v>387625</v>
      </c>
      <c r="C57" s="258">
        <v>319789</v>
      </c>
      <c r="D57" s="258">
        <v>18377</v>
      </c>
      <c r="E57" s="258">
        <v>2501</v>
      </c>
      <c r="F57" s="258">
        <v>46363</v>
      </c>
      <c r="G57" s="258">
        <v>595</v>
      </c>
      <c r="H57" s="407"/>
    </row>
    <row r="58" spans="1:8" ht="12" customHeight="1">
      <c r="A58" s="140" t="s">
        <v>216</v>
      </c>
      <c r="B58" s="260">
        <f t="shared" si="2"/>
        <v>338342</v>
      </c>
      <c r="C58" s="258">
        <v>276690</v>
      </c>
      <c r="D58" s="258">
        <v>16024</v>
      </c>
      <c r="E58" s="258">
        <v>2572</v>
      </c>
      <c r="F58" s="258">
        <v>42486</v>
      </c>
      <c r="G58" s="258">
        <v>570</v>
      </c>
      <c r="H58" s="407"/>
    </row>
    <row r="59" spans="1:8" ht="12" customHeight="1">
      <c r="A59" s="140" t="s">
        <v>217</v>
      </c>
      <c r="B59" s="260">
        <f t="shared" si="2"/>
        <v>352634</v>
      </c>
      <c r="C59" s="258">
        <v>288352</v>
      </c>
      <c r="D59" s="258">
        <v>16320</v>
      </c>
      <c r="E59" s="258">
        <v>4001</v>
      </c>
      <c r="F59" s="258">
        <v>43400</v>
      </c>
      <c r="G59" s="258">
        <v>561</v>
      </c>
      <c r="H59" s="407"/>
    </row>
    <row r="60" spans="1:8" ht="12" customHeight="1">
      <c r="A60" s="140" t="s">
        <v>218</v>
      </c>
      <c r="B60" s="260">
        <f t="shared" si="2"/>
        <v>343450</v>
      </c>
      <c r="C60" s="258">
        <v>280350</v>
      </c>
      <c r="D60" s="258">
        <v>16836</v>
      </c>
      <c r="E60" s="258">
        <v>3813</v>
      </c>
      <c r="F60" s="258">
        <v>41958</v>
      </c>
      <c r="G60" s="258">
        <v>493</v>
      </c>
      <c r="H60" s="407"/>
    </row>
    <row r="61" spans="1:8" ht="12" customHeight="1">
      <c r="A61" s="140" t="s">
        <v>219</v>
      </c>
      <c r="B61" s="260">
        <f t="shared" si="2"/>
        <v>296053</v>
      </c>
      <c r="C61" s="258">
        <v>237253</v>
      </c>
      <c r="D61" s="258">
        <v>17946</v>
      </c>
      <c r="E61" s="258">
        <v>2418</v>
      </c>
      <c r="F61" s="258">
        <v>38138</v>
      </c>
      <c r="G61" s="258">
        <v>298</v>
      </c>
      <c r="H61" s="407"/>
    </row>
    <row r="62" spans="1:8" ht="12" customHeight="1">
      <c r="A62" s="140" t="s">
        <v>824</v>
      </c>
      <c r="B62" s="260">
        <f t="shared" si="2"/>
        <v>285598</v>
      </c>
      <c r="C62" s="258">
        <v>231300</v>
      </c>
      <c r="D62" s="258">
        <v>15116</v>
      </c>
      <c r="E62" s="258">
        <v>1952</v>
      </c>
      <c r="F62" s="258">
        <v>36952</v>
      </c>
      <c r="G62" s="258">
        <v>278</v>
      </c>
      <c r="H62" s="407"/>
    </row>
    <row r="63" spans="1:8" ht="12" customHeight="1">
      <c r="A63" s="140" t="s">
        <v>220</v>
      </c>
      <c r="B63" s="260">
        <f t="shared" si="2"/>
        <v>276315</v>
      </c>
      <c r="C63" s="258">
        <v>220514</v>
      </c>
      <c r="D63" s="258">
        <v>16594</v>
      </c>
      <c r="E63" s="258">
        <v>2417</v>
      </c>
      <c r="F63" s="258">
        <v>36474</v>
      </c>
      <c r="G63" s="258">
        <v>316</v>
      </c>
      <c r="H63" s="407"/>
    </row>
    <row r="64" spans="1:8" ht="12" customHeight="1">
      <c r="A64" s="141" t="s">
        <v>221</v>
      </c>
      <c r="B64" s="261">
        <f t="shared" si="2"/>
        <v>362623</v>
      </c>
      <c r="C64" s="275">
        <v>294442</v>
      </c>
      <c r="D64" s="275">
        <v>19583</v>
      </c>
      <c r="E64" s="275">
        <v>2614</v>
      </c>
      <c r="F64" s="275">
        <v>45614</v>
      </c>
      <c r="G64" s="275">
        <v>370</v>
      </c>
      <c r="H64" s="407"/>
    </row>
    <row r="65" ht="12" customHeight="1">
      <c r="A65" s="39" t="s">
        <v>331</v>
      </c>
    </row>
    <row r="66" ht="11.25">
      <c r="A66" s="39"/>
    </row>
  </sheetData>
  <printOptions/>
  <pageMargins left="0.58" right="0.61" top="0.5905511811023623" bottom="0.6" header="0.29" footer="0.2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00390625" defaultRowHeight="12.75"/>
  <cols>
    <col min="1" max="1" width="10.75390625" style="33" customWidth="1"/>
    <col min="2" max="7" width="14.25390625" style="33" customWidth="1"/>
    <col min="8" max="16384" width="8.875" style="33" customWidth="1"/>
  </cols>
  <sheetData>
    <row r="1" spans="1:7" ht="14.25">
      <c r="A1" s="159" t="s">
        <v>695</v>
      </c>
      <c r="B1" s="27"/>
      <c r="C1" s="27"/>
      <c r="D1" s="27"/>
      <c r="E1" s="27"/>
      <c r="F1" s="27"/>
      <c r="G1" s="27"/>
    </row>
    <row r="2" spans="1:7" ht="12" customHeight="1">
      <c r="A2" s="178" t="s">
        <v>0</v>
      </c>
      <c r="B2" s="167" t="s">
        <v>207</v>
      </c>
      <c r="C2" s="167" t="s">
        <v>320</v>
      </c>
      <c r="D2" s="167" t="s">
        <v>329</v>
      </c>
      <c r="E2" s="167" t="s">
        <v>330</v>
      </c>
      <c r="F2" s="168" t="s">
        <v>321</v>
      </c>
      <c r="G2" s="169" t="s">
        <v>322</v>
      </c>
    </row>
    <row r="3" spans="1:7" ht="12" customHeight="1">
      <c r="A3" s="102" t="s">
        <v>825</v>
      </c>
      <c r="B3" s="262">
        <v>1191393</v>
      </c>
      <c r="C3" s="274">
        <v>999309</v>
      </c>
      <c r="D3" s="274">
        <v>13932</v>
      </c>
      <c r="E3" s="274">
        <v>7833</v>
      </c>
      <c r="F3" s="274">
        <v>155871</v>
      </c>
      <c r="G3" s="274">
        <v>14448</v>
      </c>
    </row>
    <row r="4" spans="1:7" ht="12" customHeight="1">
      <c r="A4" s="102" t="s">
        <v>594</v>
      </c>
      <c r="B4" s="262">
        <v>190195</v>
      </c>
      <c r="C4" s="274">
        <v>158533</v>
      </c>
      <c r="D4" s="274">
        <v>2171</v>
      </c>
      <c r="E4" s="274">
        <v>1062</v>
      </c>
      <c r="F4" s="274">
        <v>26107</v>
      </c>
      <c r="G4" s="274">
        <v>2322</v>
      </c>
    </row>
    <row r="5" spans="1:7" ht="12" customHeight="1">
      <c r="A5" s="106" t="s">
        <v>610</v>
      </c>
      <c r="B5" s="270" t="s">
        <v>427</v>
      </c>
      <c r="C5" s="271" t="s">
        <v>427</v>
      </c>
      <c r="D5" s="271" t="s">
        <v>427</v>
      </c>
      <c r="E5" s="271" t="s">
        <v>427</v>
      </c>
      <c r="F5" s="271" t="s">
        <v>427</v>
      </c>
      <c r="G5" s="271" t="s">
        <v>427</v>
      </c>
    </row>
    <row r="6" ht="12" customHeight="1">
      <c r="A6" s="39" t="s">
        <v>331</v>
      </c>
    </row>
    <row r="7" spans="1:7" s="2" customFormat="1" ht="12" customHeight="1">
      <c r="A7" s="13" t="s">
        <v>604</v>
      </c>
      <c r="B7" s="34"/>
      <c r="C7" s="34"/>
      <c r="D7" s="34"/>
      <c r="E7" s="34"/>
      <c r="F7" s="34"/>
      <c r="G7" s="34"/>
    </row>
    <row r="8" ht="11.25">
      <c r="A8" s="39"/>
    </row>
    <row r="9" spans="1:7" ht="14.25">
      <c r="A9" s="159" t="s">
        <v>696</v>
      </c>
      <c r="B9" s="27"/>
      <c r="C9" s="27"/>
      <c r="D9" s="27"/>
      <c r="E9" s="27"/>
      <c r="F9" s="27"/>
      <c r="G9" s="27"/>
    </row>
    <row r="10" spans="1:7" ht="12" customHeight="1">
      <c r="A10" s="178" t="s">
        <v>0</v>
      </c>
      <c r="B10" s="175" t="s">
        <v>207</v>
      </c>
      <c r="C10" s="167" t="s">
        <v>320</v>
      </c>
      <c r="D10" s="167" t="s">
        <v>329</v>
      </c>
      <c r="E10" s="167" t="s">
        <v>330</v>
      </c>
      <c r="F10" s="168" t="s">
        <v>321</v>
      </c>
      <c r="G10" s="169" t="s">
        <v>322</v>
      </c>
    </row>
    <row r="11" spans="1:7" ht="12" customHeight="1">
      <c r="A11" s="102" t="s">
        <v>825</v>
      </c>
      <c r="B11" s="262">
        <v>221924</v>
      </c>
      <c r="C11" s="274">
        <v>188810</v>
      </c>
      <c r="D11" s="274">
        <v>1828</v>
      </c>
      <c r="E11" s="274">
        <v>3433</v>
      </c>
      <c r="F11" s="274">
        <v>26598</v>
      </c>
      <c r="G11" s="274">
        <v>1255</v>
      </c>
    </row>
    <row r="12" spans="1:7" ht="12" customHeight="1">
      <c r="A12" s="102" t="s">
        <v>594</v>
      </c>
      <c r="B12" s="262">
        <v>39347</v>
      </c>
      <c r="C12" s="274">
        <v>33458</v>
      </c>
      <c r="D12" s="274">
        <v>364</v>
      </c>
      <c r="E12" s="274">
        <v>563</v>
      </c>
      <c r="F12" s="274">
        <v>4860</v>
      </c>
      <c r="G12" s="274">
        <v>102</v>
      </c>
    </row>
    <row r="13" spans="1:7" ht="12" customHeight="1">
      <c r="A13" s="106" t="s">
        <v>610</v>
      </c>
      <c r="B13" s="270" t="s">
        <v>427</v>
      </c>
      <c r="C13" s="271" t="s">
        <v>427</v>
      </c>
      <c r="D13" s="271" t="s">
        <v>427</v>
      </c>
      <c r="E13" s="271" t="s">
        <v>427</v>
      </c>
      <c r="F13" s="271" t="s">
        <v>427</v>
      </c>
      <c r="G13" s="271" t="s">
        <v>427</v>
      </c>
    </row>
    <row r="14" ht="12" customHeight="1">
      <c r="A14" s="39" t="s">
        <v>331</v>
      </c>
    </row>
    <row r="15" spans="1:7" s="2" customFormat="1" ht="12" customHeight="1">
      <c r="A15" s="13" t="s">
        <v>603</v>
      </c>
      <c r="B15" s="34"/>
      <c r="C15" s="34"/>
      <c r="D15" s="34"/>
      <c r="E15" s="34"/>
      <c r="F15" s="34"/>
      <c r="G15" s="34"/>
    </row>
    <row r="16" ht="11.25">
      <c r="A16" s="39"/>
    </row>
    <row r="17" spans="1:7" ht="14.25">
      <c r="A17" s="159" t="s">
        <v>697</v>
      </c>
      <c r="B17" s="27"/>
      <c r="C17" s="27"/>
      <c r="D17" s="27"/>
      <c r="E17" s="27"/>
      <c r="F17" s="27"/>
      <c r="G17" s="27"/>
    </row>
    <row r="18" spans="1:7" ht="12" customHeight="1">
      <c r="A18" s="178" t="s">
        <v>0</v>
      </c>
      <c r="B18" s="175" t="s">
        <v>207</v>
      </c>
      <c r="C18" s="167" t="s">
        <v>320</v>
      </c>
      <c r="D18" s="167" t="s">
        <v>329</v>
      </c>
      <c r="E18" s="167" t="s">
        <v>330</v>
      </c>
      <c r="F18" s="168" t="s">
        <v>321</v>
      </c>
      <c r="G18" s="169" t="s">
        <v>322</v>
      </c>
    </row>
    <row r="19" spans="1:7" ht="12" customHeight="1">
      <c r="A19" s="400" t="s">
        <v>807</v>
      </c>
      <c r="B19" s="262">
        <v>7149443</v>
      </c>
      <c r="C19" s="274">
        <v>5683934</v>
      </c>
      <c r="D19" s="274">
        <v>268453</v>
      </c>
      <c r="E19" s="274">
        <v>34926</v>
      </c>
      <c r="F19" s="274">
        <v>1099807</v>
      </c>
      <c r="G19" s="274">
        <v>62323</v>
      </c>
    </row>
    <row r="20" spans="1:7" ht="12" customHeight="1">
      <c r="A20" s="140" t="s">
        <v>819</v>
      </c>
      <c r="B20" s="262">
        <v>7230697</v>
      </c>
      <c r="C20" s="274">
        <v>5709979</v>
      </c>
      <c r="D20" s="274">
        <v>253993</v>
      </c>
      <c r="E20" s="274">
        <v>33986</v>
      </c>
      <c r="F20" s="274">
        <v>1169539</v>
      </c>
      <c r="G20" s="274">
        <v>63200</v>
      </c>
    </row>
    <row r="21" spans="1:7" ht="12" customHeight="1">
      <c r="A21" s="140" t="s">
        <v>820</v>
      </c>
      <c r="B21" s="262">
        <v>7391147</v>
      </c>
      <c r="C21" s="274">
        <v>5751763</v>
      </c>
      <c r="D21" s="274">
        <v>277249</v>
      </c>
      <c r="E21" s="274">
        <v>33334</v>
      </c>
      <c r="F21" s="274">
        <v>1259326</v>
      </c>
      <c r="G21" s="274">
        <v>69475</v>
      </c>
    </row>
    <row r="22" spans="1:7" ht="12" customHeight="1">
      <c r="A22" s="140" t="s">
        <v>821</v>
      </c>
      <c r="B22" s="262">
        <v>7228693</v>
      </c>
      <c r="C22" s="274">
        <v>5626838</v>
      </c>
      <c r="D22" s="274">
        <v>244579</v>
      </c>
      <c r="E22" s="274">
        <v>33506</v>
      </c>
      <c r="F22" s="274">
        <v>1240622</v>
      </c>
      <c r="G22" s="274">
        <v>83148</v>
      </c>
    </row>
    <row r="23" spans="1:7" ht="12" customHeight="1">
      <c r="A23" s="140" t="s">
        <v>822</v>
      </c>
      <c r="B23" s="260">
        <f>SUM(C23:G23)</f>
        <v>7221973</v>
      </c>
      <c r="C23" s="258">
        <f>SUM(C25:C36)</f>
        <v>5515806</v>
      </c>
      <c r="D23" s="258">
        <f>SUM(D25:D36)</f>
        <v>288966</v>
      </c>
      <c r="E23" s="258">
        <f>SUM(E25:E36)</f>
        <v>34888</v>
      </c>
      <c r="F23" s="258">
        <f>SUM(F25:F36)</f>
        <v>1298262</v>
      </c>
      <c r="G23" s="258">
        <f>SUM(G25:G36)</f>
        <v>84051</v>
      </c>
    </row>
    <row r="24" spans="1:7" ht="12" customHeight="1">
      <c r="A24" s="45"/>
      <c r="B24" s="260"/>
      <c r="C24" s="258"/>
      <c r="D24" s="258"/>
      <c r="E24" s="258"/>
      <c r="F24" s="258"/>
      <c r="G24" s="258"/>
    </row>
    <row r="25" spans="1:7" ht="12" customHeight="1">
      <c r="A25" s="140" t="s">
        <v>823</v>
      </c>
      <c r="B25" s="260">
        <f aca="true" t="shared" si="0" ref="B25:B36">SUM(C25:G25)</f>
        <v>609625</v>
      </c>
      <c r="C25" s="258">
        <v>468717</v>
      </c>
      <c r="D25" s="258">
        <v>24294</v>
      </c>
      <c r="E25" s="258">
        <v>2993</v>
      </c>
      <c r="F25" s="258">
        <v>106167</v>
      </c>
      <c r="G25" s="258">
        <v>7454</v>
      </c>
    </row>
    <row r="26" spans="1:7" ht="12" customHeight="1">
      <c r="A26" s="140" t="s">
        <v>212</v>
      </c>
      <c r="B26" s="260">
        <f t="shared" si="0"/>
        <v>624621</v>
      </c>
      <c r="C26" s="258">
        <v>483923</v>
      </c>
      <c r="D26" s="258">
        <v>20978</v>
      </c>
      <c r="E26" s="258">
        <v>3065</v>
      </c>
      <c r="F26" s="258">
        <v>108448</v>
      </c>
      <c r="G26" s="258">
        <v>8207</v>
      </c>
    </row>
    <row r="27" spans="1:7" ht="12" customHeight="1">
      <c r="A27" s="140" t="s">
        <v>213</v>
      </c>
      <c r="B27" s="260">
        <f t="shared" si="0"/>
        <v>607517</v>
      </c>
      <c r="C27" s="258">
        <v>461682</v>
      </c>
      <c r="D27" s="258">
        <v>24539</v>
      </c>
      <c r="E27" s="258">
        <v>3062</v>
      </c>
      <c r="F27" s="258">
        <v>109748</v>
      </c>
      <c r="G27" s="258">
        <v>8486</v>
      </c>
    </row>
    <row r="28" spans="1:7" ht="12" customHeight="1">
      <c r="A28" s="140" t="s">
        <v>214</v>
      </c>
      <c r="B28" s="260">
        <f>SUM(C28:G28)</f>
        <v>624543</v>
      </c>
      <c r="C28" s="258">
        <v>479456</v>
      </c>
      <c r="D28" s="258">
        <v>21799</v>
      </c>
      <c r="E28" s="258">
        <v>2925</v>
      </c>
      <c r="F28" s="258">
        <v>112360</v>
      </c>
      <c r="G28" s="258">
        <v>8003</v>
      </c>
    </row>
    <row r="29" spans="1:7" ht="12" customHeight="1">
      <c r="A29" s="140" t="s">
        <v>215</v>
      </c>
      <c r="B29" s="260">
        <f t="shared" si="0"/>
        <v>661775</v>
      </c>
      <c r="C29" s="258">
        <v>512386</v>
      </c>
      <c r="D29" s="258">
        <v>23929</v>
      </c>
      <c r="E29" s="258">
        <v>2901</v>
      </c>
      <c r="F29" s="258">
        <v>114359</v>
      </c>
      <c r="G29" s="258">
        <v>8200</v>
      </c>
    </row>
    <row r="30" spans="1:7" ht="12" customHeight="1">
      <c r="A30" s="140" t="s">
        <v>216</v>
      </c>
      <c r="B30" s="260">
        <f t="shared" si="0"/>
        <v>607596</v>
      </c>
      <c r="C30" s="258">
        <v>464557</v>
      </c>
      <c r="D30" s="258">
        <v>22717</v>
      </c>
      <c r="E30" s="258">
        <v>2825</v>
      </c>
      <c r="F30" s="258">
        <v>109179</v>
      </c>
      <c r="G30" s="258">
        <v>8318</v>
      </c>
    </row>
    <row r="31" spans="1:7" ht="12" customHeight="1">
      <c r="A31" s="140" t="s">
        <v>217</v>
      </c>
      <c r="B31" s="260">
        <f t="shared" si="0"/>
        <v>629681</v>
      </c>
      <c r="C31" s="258">
        <v>481892</v>
      </c>
      <c r="D31" s="258">
        <v>23052</v>
      </c>
      <c r="E31" s="258">
        <v>3365</v>
      </c>
      <c r="F31" s="258">
        <v>113515</v>
      </c>
      <c r="G31" s="258">
        <v>7857</v>
      </c>
    </row>
    <row r="32" spans="1:7" ht="12" customHeight="1">
      <c r="A32" s="140" t="s">
        <v>218</v>
      </c>
      <c r="B32" s="260">
        <f t="shared" si="0"/>
        <v>619574</v>
      </c>
      <c r="C32" s="258">
        <v>470364</v>
      </c>
      <c r="D32" s="258">
        <v>26820</v>
      </c>
      <c r="E32" s="258">
        <v>3335</v>
      </c>
      <c r="F32" s="258">
        <v>111474</v>
      </c>
      <c r="G32" s="258">
        <v>7581</v>
      </c>
    </row>
    <row r="33" spans="1:7" ht="12" customHeight="1">
      <c r="A33" s="140" t="s">
        <v>219</v>
      </c>
      <c r="B33" s="260">
        <f t="shared" si="0"/>
        <v>552159</v>
      </c>
      <c r="C33" s="258">
        <v>415332</v>
      </c>
      <c r="D33" s="258">
        <v>27942</v>
      </c>
      <c r="E33" s="258">
        <v>2774</v>
      </c>
      <c r="F33" s="258">
        <v>100912</v>
      </c>
      <c r="G33" s="258">
        <v>5199</v>
      </c>
    </row>
    <row r="34" spans="1:7" ht="12" customHeight="1">
      <c r="A34" s="140" t="s">
        <v>824</v>
      </c>
      <c r="B34" s="260">
        <f t="shared" si="0"/>
        <v>537451</v>
      </c>
      <c r="C34" s="258">
        <v>407909</v>
      </c>
      <c r="D34" s="258">
        <v>23432</v>
      </c>
      <c r="E34" s="258">
        <v>2324</v>
      </c>
      <c r="F34" s="258">
        <v>99109</v>
      </c>
      <c r="G34" s="258">
        <v>4677</v>
      </c>
    </row>
    <row r="35" spans="1:7" ht="12" customHeight="1">
      <c r="A35" s="140" t="s">
        <v>220</v>
      </c>
      <c r="B35" s="260">
        <f t="shared" si="0"/>
        <v>519913</v>
      </c>
      <c r="C35" s="258">
        <v>391456</v>
      </c>
      <c r="D35" s="258">
        <v>23465</v>
      </c>
      <c r="E35" s="258">
        <v>2403</v>
      </c>
      <c r="F35" s="258">
        <v>97935</v>
      </c>
      <c r="G35" s="258">
        <v>4654</v>
      </c>
    </row>
    <row r="36" spans="1:7" ht="12" customHeight="1">
      <c r="A36" s="141" t="s">
        <v>221</v>
      </c>
      <c r="B36" s="261">
        <f t="shared" si="0"/>
        <v>627518</v>
      </c>
      <c r="C36" s="275">
        <v>478132</v>
      </c>
      <c r="D36" s="275">
        <v>25999</v>
      </c>
      <c r="E36" s="275">
        <v>2916</v>
      </c>
      <c r="F36" s="275">
        <v>115056</v>
      </c>
      <c r="G36" s="275">
        <v>5415</v>
      </c>
    </row>
    <row r="37" ht="12" customHeight="1">
      <c r="A37" s="39" t="s">
        <v>331</v>
      </c>
    </row>
    <row r="38" ht="11.25">
      <c r="A38" s="39"/>
    </row>
  </sheetData>
  <printOptions/>
  <pageMargins left="0.5905511811023623" right="0.59" top="0.5905511811023623" bottom="0.6" header="0.5118110236220472" footer="0.3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C80"/>
  <sheetViews>
    <sheetView workbookViewId="0" topLeftCell="A1">
      <selection activeCell="A1" sqref="A1"/>
    </sheetView>
  </sheetViews>
  <sheetFormatPr defaultColWidth="9.00390625" defaultRowHeight="12.75"/>
  <cols>
    <col min="1" max="1" width="13.75390625" style="33" customWidth="1"/>
    <col min="2" max="7" width="7.75390625" style="46" customWidth="1"/>
    <col min="8" max="13" width="7.75390625" style="33" customWidth="1"/>
    <col min="14" max="16" width="8.75390625" style="33" customWidth="1"/>
    <col min="17" max="16384" width="8.875" style="33" customWidth="1"/>
  </cols>
  <sheetData>
    <row r="1" spans="1:2" ht="18.75">
      <c r="A1" s="311" t="s">
        <v>698</v>
      </c>
      <c r="B1" s="2"/>
    </row>
    <row r="2" spans="1:7" ht="1.5" customHeight="1">
      <c r="A2" s="5"/>
      <c r="B2" s="115"/>
      <c r="C2" s="115"/>
      <c r="D2" s="115"/>
      <c r="E2" s="115"/>
      <c r="F2" s="115"/>
      <c r="G2" s="188"/>
    </row>
    <row r="3" spans="1:13" ht="12" customHeight="1">
      <c r="A3" s="184"/>
      <c r="B3" s="135"/>
      <c r="C3" s="299" t="s">
        <v>516</v>
      </c>
      <c r="D3" s="299" t="s">
        <v>515</v>
      </c>
      <c r="E3" s="295"/>
      <c r="F3" s="296"/>
      <c r="G3" s="299" t="s">
        <v>517</v>
      </c>
      <c r="H3" s="157" t="s">
        <v>518</v>
      </c>
      <c r="I3" s="295"/>
      <c r="J3" s="296"/>
      <c r="K3" s="157" t="s">
        <v>519</v>
      </c>
      <c r="L3" s="157" t="s">
        <v>520</v>
      </c>
      <c r="M3" s="103"/>
    </row>
    <row r="4" spans="1:13" ht="12" customHeight="1">
      <c r="A4" s="205" t="s">
        <v>0</v>
      </c>
      <c r="B4" s="294"/>
      <c r="C4" s="298" t="s">
        <v>332</v>
      </c>
      <c r="D4" s="116"/>
      <c r="E4" s="298" t="s">
        <v>333</v>
      </c>
      <c r="F4" s="116"/>
      <c r="G4" s="298" t="s">
        <v>332</v>
      </c>
      <c r="H4" s="116"/>
      <c r="I4" s="298" t="s">
        <v>333</v>
      </c>
      <c r="J4" s="97"/>
      <c r="K4" s="298" t="s">
        <v>332</v>
      </c>
      <c r="L4" s="97"/>
      <c r="M4" s="297" t="s">
        <v>333</v>
      </c>
    </row>
    <row r="5" spans="1:13" ht="12" customHeight="1">
      <c r="A5" s="140" t="s">
        <v>826</v>
      </c>
      <c r="C5" s="34">
        <v>776</v>
      </c>
      <c r="E5" s="274">
        <v>1363607</v>
      </c>
      <c r="G5" s="34">
        <v>775</v>
      </c>
      <c r="H5" s="46"/>
      <c r="I5" s="274">
        <v>1363487</v>
      </c>
      <c r="K5" s="34">
        <v>1</v>
      </c>
      <c r="M5" s="34">
        <v>120</v>
      </c>
    </row>
    <row r="6" spans="1:13" ht="12" customHeight="1">
      <c r="A6" s="140" t="s">
        <v>599</v>
      </c>
      <c r="C6" s="34">
        <v>733</v>
      </c>
      <c r="E6" s="274">
        <v>1368440</v>
      </c>
      <c r="G6" s="34">
        <v>733</v>
      </c>
      <c r="H6" s="46"/>
      <c r="I6" s="274">
        <v>1368440</v>
      </c>
      <c r="K6" s="34">
        <v>0</v>
      </c>
      <c r="M6" s="34">
        <v>0</v>
      </c>
    </row>
    <row r="7" spans="1:13" ht="12" customHeight="1">
      <c r="A7" s="140" t="s">
        <v>639</v>
      </c>
      <c r="C7" s="34">
        <v>678</v>
      </c>
      <c r="E7" s="274">
        <v>1328967</v>
      </c>
      <c r="G7" s="34">
        <v>678</v>
      </c>
      <c r="H7" s="46"/>
      <c r="I7" s="274">
        <v>1328967</v>
      </c>
      <c r="K7" s="34">
        <v>0</v>
      </c>
      <c r="M7" s="34">
        <v>0</v>
      </c>
    </row>
    <row r="8" spans="1:13" ht="12" customHeight="1">
      <c r="A8" s="140" t="s">
        <v>736</v>
      </c>
      <c r="C8" s="34">
        <v>637</v>
      </c>
      <c r="E8" s="274">
        <v>1309910</v>
      </c>
      <c r="G8" s="34">
        <v>637</v>
      </c>
      <c r="H8" s="46"/>
      <c r="I8" s="274">
        <v>1309910</v>
      </c>
      <c r="K8" s="34">
        <v>0</v>
      </c>
      <c r="M8" s="34">
        <v>0</v>
      </c>
    </row>
    <row r="9" spans="1:13" ht="12" customHeight="1">
      <c r="A9" s="140" t="s">
        <v>827</v>
      </c>
      <c r="C9" s="456">
        <v>607</v>
      </c>
      <c r="D9" s="457"/>
      <c r="E9" s="274">
        <v>1408242</v>
      </c>
      <c r="F9" s="457"/>
      <c r="G9" s="456">
        <v>607</v>
      </c>
      <c r="H9" s="457"/>
      <c r="I9" s="274">
        <v>1408242</v>
      </c>
      <c r="J9" s="458"/>
      <c r="K9" s="456">
        <v>0</v>
      </c>
      <c r="L9" s="458"/>
      <c r="M9" s="456">
        <v>0</v>
      </c>
    </row>
    <row r="10" spans="1:13" ht="4.5" customHeight="1">
      <c r="A10" s="45"/>
      <c r="C10" s="456"/>
      <c r="D10" s="457"/>
      <c r="E10" s="274"/>
      <c r="F10" s="457"/>
      <c r="G10" s="456"/>
      <c r="H10" s="457"/>
      <c r="I10" s="274"/>
      <c r="J10" s="458"/>
      <c r="K10" s="456"/>
      <c r="L10" s="458"/>
      <c r="M10" s="456"/>
    </row>
    <row r="11" spans="1:13" ht="12" customHeight="1">
      <c r="A11" s="195" t="s">
        <v>334</v>
      </c>
      <c r="C11" s="456">
        <v>605</v>
      </c>
      <c r="D11" s="457"/>
      <c r="E11" s="274">
        <v>1408163</v>
      </c>
      <c r="F11" s="457"/>
      <c r="G11" s="456">
        <v>605</v>
      </c>
      <c r="H11" s="457"/>
      <c r="I11" s="274">
        <v>1408163</v>
      </c>
      <c r="J11" s="458"/>
      <c r="K11" s="456">
        <v>0</v>
      </c>
      <c r="L11" s="458"/>
      <c r="M11" s="456">
        <v>0</v>
      </c>
    </row>
    <row r="12" spans="1:13" ht="12" customHeight="1">
      <c r="A12" s="140" t="s">
        <v>335</v>
      </c>
      <c r="C12" s="456">
        <v>453</v>
      </c>
      <c r="D12" s="457"/>
      <c r="E12" s="274">
        <v>1398018</v>
      </c>
      <c r="F12" s="457"/>
      <c r="G12" s="456">
        <v>453</v>
      </c>
      <c r="H12" s="457"/>
      <c r="I12" s="274">
        <v>1398018</v>
      </c>
      <c r="J12" s="458"/>
      <c r="K12" s="456">
        <v>0</v>
      </c>
      <c r="L12" s="458"/>
      <c r="M12" s="456">
        <v>0</v>
      </c>
    </row>
    <row r="13" spans="1:13" ht="12" customHeight="1">
      <c r="A13" s="140" t="s">
        <v>336</v>
      </c>
      <c r="C13" s="456">
        <v>152</v>
      </c>
      <c r="D13" s="457"/>
      <c r="E13" s="274">
        <v>10145</v>
      </c>
      <c r="F13" s="457"/>
      <c r="G13" s="456">
        <v>152</v>
      </c>
      <c r="H13" s="457"/>
      <c r="I13" s="274">
        <v>10145</v>
      </c>
      <c r="J13" s="458"/>
      <c r="K13" s="456">
        <v>0</v>
      </c>
      <c r="L13" s="458"/>
      <c r="M13" s="456">
        <v>0</v>
      </c>
    </row>
    <row r="14" spans="1:13" ht="4.5" customHeight="1">
      <c r="A14" s="30"/>
      <c r="C14" s="34"/>
      <c r="E14" s="34"/>
      <c r="G14" s="34"/>
      <c r="H14" s="46"/>
      <c r="I14" s="34"/>
      <c r="K14" s="34"/>
      <c r="M14" s="34"/>
    </row>
    <row r="15" spans="1:13" ht="12" customHeight="1">
      <c r="A15" s="195" t="s">
        <v>337</v>
      </c>
      <c r="C15" s="34">
        <v>2</v>
      </c>
      <c r="E15" s="34">
        <v>79</v>
      </c>
      <c r="G15" s="34">
        <v>2</v>
      </c>
      <c r="H15" s="46"/>
      <c r="I15" s="34">
        <v>79</v>
      </c>
      <c r="K15" s="34">
        <v>0</v>
      </c>
      <c r="M15" s="34">
        <v>0</v>
      </c>
    </row>
    <row r="16" spans="1:13" ht="12" customHeight="1">
      <c r="A16" s="140" t="s">
        <v>335</v>
      </c>
      <c r="C16" s="34">
        <v>0</v>
      </c>
      <c r="E16" s="34">
        <v>0</v>
      </c>
      <c r="G16" s="34">
        <v>0</v>
      </c>
      <c r="H16" s="46"/>
      <c r="I16" s="34">
        <v>0</v>
      </c>
      <c r="K16" s="34">
        <v>0</v>
      </c>
      <c r="M16" s="34">
        <v>0</v>
      </c>
    </row>
    <row r="17" spans="1:13" ht="12" customHeight="1">
      <c r="A17" s="193" t="s">
        <v>336</v>
      </c>
      <c r="B17" s="294"/>
      <c r="C17" s="10">
        <v>2</v>
      </c>
      <c r="D17" s="294"/>
      <c r="E17" s="10">
        <v>79</v>
      </c>
      <c r="F17" s="294"/>
      <c r="G17" s="10">
        <v>2</v>
      </c>
      <c r="H17" s="294"/>
      <c r="I17" s="10">
        <v>79</v>
      </c>
      <c r="J17" s="4"/>
      <c r="K17" s="10">
        <v>0</v>
      </c>
      <c r="L17" s="4"/>
      <c r="M17" s="10">
        <v>0</v>
      </c>
    </row>
    <row r="18" ht="12" customHeight="1">
      <c r="A18" s="12" t="s">
        <v>531</v>
      </c>
    </row>
    <row r="19" ht="4.5" customHeight="1"/>
    <row r="20" spans="1:21" ht="17.25" customHeight="1">
      <c r="A20" s="312" t="s">
        <v>699</v>
      </c>
      <c r="B20" s="47"/>
      <c r="C20" s="47"/>
      <c r="D20" s="47"/>
      <c r="E20" s="47"/>
      <c r="F20" s="47"/>
      <c r="G20" s="47"/>
      <c r="H20" s="47"/>
      <c r="I20" s="47"/>
      <c r="J20" s="47"/>
      <c r="K20" s="47"/>
      <c r="L20" s="47"/>
      <c r="M20" s="47"/>
      <c r="N20" s="47"/>
      <c r="O20" s="47"/>
      <c r="P20" s="47"/>
      <c r="Q20" s="47"/>
      <c r="R20" s="47"/>
      <c r="S20" s="47"/>
      <c r="T20" s="47"/>
      <c r="U20" s="47"/>
    </row>
    <row r="21" spans="1:21" ht="1.5" customHeight="1" hidden="1">
      <c r="A21" s="5"/>
      <c r="B21" s="189"/>
      <c r="C21" s="189"/>
      <c r="D21" s="189"/>
      <c r="E21" s="189"/>
      <c r="F21" s="189"/>
      <c r="G21" s="189"/>
      <c r="H21" s="189"/>
      <c r="I21" s="190"/>
      <c r="J21" s="189"/>
      <c r="K21" s="189"/>
      <c r="L21" s="189"/>
      <c r="M21" s="190"/>
      <c r="N21" s="189"/>
      <c r="O21" s="189"/>
      <c r="P21" s="189"/>
      <c r="Q21" s="190"/>
      <c r="R21" s="189"/>
      <c r="S21" s="189"/>
      <c r="T21" s="189"/>
      <c r="U21" s="190"/>
    </row>
    <row r="22" spans="1:29" ht="12" customHeight="1">
      <c r="A22" s="103"/>
      <c r="B22" s="48" t="s">
        <v>640</v>
      </c>
      <c r="C22" s="49"/>
      <c r="D22" s="49"/>
      <c r="E22" s="49"/>
      <c r="F22" s="48" t="s">
        <v>737</v>
      </c>
      <c r="G22" s="49"/>
      <c r="H22" s="49"/>
      <c r="I22" s="49"/>
      <c r="J22" s="48" t="s">
        <v>828</v>
      </c>
      <c r="K22" s="49"/>
      <c r="L22" s="49"/>
      <c r="M22" s="49"/>
      <c r="N22" s="5"/>
      <c r="O22" s="5"/>
      <c r="P22" s="5"/>
      <c r="Q22" s="5"/>
      <c r="R22" s="5"/>
      <c r="S22" s="5"/>
      <c r="T22" s="5"/>
      <c r="U22" s="5"/>
      <c r="V22" s="5"/>
      <c r="W22" s="5"/>
      <c r="X22" s="5"/>
      <c r="Y22" s="5"/>
      <c r="Z22" s="5"/>
      <c r="AA22" s="5"/>
      <c r="AB22" s="5"/>
      <c r="AC22" s="5"/>
    </row>
    <row r="23" spans="1:13" ht="12" customHeight="1">
      <c r="A23" s="199"/>
      <c r="B23" s="48" t="s">
        <v>533</v>
      </c>
      <c r="C23" s="50"/>
      <c r="D23" s="48" t="s">
        <v>534</v>
      </c>
      <c r="E23" s="49"/>
      <c r="F23" s="48" t="s">
        <v>533</v>
      </c>
      <c r="G23" s="50"/>
      <c r="H23" s="48" t="s">
        <v>534</v>
      </c>
      <c r="I23" s="49"/>
      <c r="J23" s="48" t="s">
        <v>533</v>
      </c>
      <c r="K23" s="50"/>
      <c r="L23" s="48" t="s">
        <v>534</v>
      </c>
      <c r="M23" s="49"/>
    </row>
    <row r="24" spans="1:13" ht="12" customHeight="1">
      <c r="A24" s="206" t="s">
        <v>0</v>
      </c>
      <c r="B24" s="201" t="s">
        <v>332</v>
      </c>
      <c r="C24" s="202" t="s">
        <v>338</v>
      </c>
      <c r="D24" s="201" t="s">
        <v>332</v>
      </c>
      <c r="E24" s="203" t="s">
        <v>339</v>
      </c>
      <c r="F24" s="201" t="s">
        <v>332</v>
      </c>
      <c r="G24" s="202" t="s">
        <v>338</v>
      </c>
      <c r="H24" s="201" t="s">
        <v>332</v>
      </c>
      <c r="I24" s="203" t="s">
        <v>339</v>
      </c>
      <c r="J24" s="201" t="s">
        <v>332</v>
      </c>
      <c r="K24" s="202" t="s">
        <v>338</v>
      </c>
      <c r="L24" s="201" t="s">
        <v>332</v>
      </c>
      <c r="M24" s="203" t="s">
        <v>339</v>
      </c>
    </row>
    <row r="25" spans="1:13" ht="12" customHeight="1">
      <c r="A25" s="199" t="s">
        <v>340</v>
      </c>
      <c r="B25" s="6">
        <v>165</v>
      </c>
      <c r="C25" s="274">
        <v>73890</v>
      </c>
      <c r="D25" s="34">
        <v>64</v>
      </c>
      <c r="E25" s="274">
        <v>20970</v>
      </c>
      <c r="F25" s="6">
        <v>154</v>
      </c>
      <c r="G25" s="274">
        <v>70210</v>
      </c>
      <c r="H25" s="34">
        <v>64</v>
      </c>
      <c r="I25" s="274">
        <v>21495</v>
      </c>
      <c r="J25" s="459">
        <v>148</v>
      </c>
      <c r="K25" s="274">
        <v>67870</v>
      </c>
      <c r="L25" s="456">
        <v>61</v>
      </c>
      <c r="M25" s="274">
        <v>20085</v>
      </c>
    </row>
    <row r="26" spans="1:13" ht="12" customHeight="1">
      <c r="A26" s="197" t="s">
        <v>341</v>
      </c>
      <c r="B26" s="6">
        <v>163</v>
      </c>
      <c r="C26" s="274">
        <v>73260</v>
      </c>
      <c r="D26" s="34">
        <v>0</v>
      </c>
      <c r="E26" s="34">
        <v>0</v>
      </c>
      <c r="F26" s="6">
        <v>152</v>
      </c>
      <c r="G26" s="274">
        <v>69580</v>
      </c>
      <c r="H26" s="34">
        <v>0</v>
      </c>
      <c r="I26" s="34">
        <v>0</v>
      </c>
      <c r="J26" s="459">
        <v>146</v>
      </c>
      <c r="K26" s="274">
        <v>67240</v>
      </c>
      <c r="L26" s="456">
        <v>0</v>
      </c>
      <c r="M26" s="456">
        <v>0</v>
      </c>
    </row>
    <row r="27" spans="1:13" ht="12" customHeight="1">
      <c r="A27" s="197" t="s">
        <v>342</v>
      </c>
      <c r="B27" s="6">
        <v>2</v>
      </c>
      <c r="C27" s="274">
        <v>630</v>
      </c>
      <c r="D27" s="34">
        <v>64</v>
      </c>
      <c r="E27" s="274">
        <v>20970</v>
      </c>
      <c r="F27" s="6">
        <v>2</v>
      </c>
      <c r="G27" s="274">
        <v>630</v>
      </c>
      <c r="H27" s="34">
        <v>64</v>
      </c>
      <c r="I27" s="274">
        <v>21495</v>
      </c>
      <c r="J27" s="459">
        <v>2</v>
      </c>
      <c r="K27" s="274">
        <v>630</v>
      </c>
      <c r="L27" s="456">
        <v>61</v>
      </c>
      <c r="M27" s="274">
        <v>20085</v>
      </c>
    </row>
    <row r="28" spans="1:13" ht="9.75" customHeight="1">
      <c r="A28" s="197"/>
      <c r="B28" s="6"/>
      <c r="C28" s="274"/>
      <c r="D28" s="34"/>
      <c r="E28" s="274"/>
      <c r="F28" s="6"/>
      <c r="G28" s="274"/>
      <c r="H28" s="34"/>
      <c r="I28" s="274"/>
      <c r="J28" s="459"/>
      <c r="K28" s="274"/>
      <c r="L28" s="456"/>
      <c r="M28" s="274"/>
    </row>
    <row r="29" spans="1:13" ht="12" customHeight="1">
      <c r="A29" s="200" t="s">
        <v>343</v>
      </c>
      <c r="B29" s="6"/>
      <c r="C29" s="274"/>
      <c r="D29" s="34"/>
      <c r="E29" s="274"/>
      <c r="F29" s="6"/>
      <c r="G29" s="274"/>
      <c r="H29" s="34"/>
      <c r="I29" s="274"/>
      <c r="J29" s="459"/>
      <c r="K29" s="274"/>
      <c r="L29" s="456"/>
      <c r="M29" s="274"/>
    </row>
    <row r="30" spans="1:13" ht="12" customHeight="1">
      <c r="A30" s="197" t="s">
        <v>344</v>
      </c>
      <c r="B30" s="6">
        <v>134</v>
      </c>
      <c r="C30" s="274">
        <v>59210</v>
      </c>
      <c r="D30" s="34">
        <v>0</v>
      </c>
      <c r="E30" s="34">
        <v>0</v>
      </c>
      <c r="F30" s="6">
        <v>125</v>
      </c>
      <c r="G30" s="274">
        <v>55980</v>
      </c>
      <c r="H30" s="34">
        <v>0</v>
      </c>
      <c r="I30" s="34">
        <v>0</v>
      </c>
      <c r="J30" s="459">
        <v>119</v>
      </c>
      <c r="K30" s="274">
        <v>53640</v>
      </c>
      <c r="L30" s="456">
        <v>0</v>
      </c>
      <c r="M30" s="456">
        <v>0</v>
      </c>
    </row>
    <row r="31" spans="1:13" ht="12" customHeight="1">
      <c r="A31" s="197" t="s">
        <v>345</v>
      </c>
      <c r="B31" s="6">
        <v>2</v>
      </c>
      <c r="C31" s="274">
        <v>630</v>
      </c>
      <c r="D31" s="34">
        <v>49</v>
      </c>
      <c r="E31" s="274">
        <v>17085</v>
      </c>
      <c r="F31" s="6">
        <v>2</v>
      </c>
      <c r="G31" s="274">
        <v>630</v>
      </c>
      <c r="H31" s="34">
        <v>49</v>
      </c>
      <c r="I31" s="274">
        <v>17535</v>
      </c>
      <c r="J31" s="459">
        <v>2</v>
      </c>
      <c r="K31" s="274">
        <v>630</v>
      </c>
      <c r="L31" s="456">
        <v>46</v>
      </c>
      <c r="M31" s="280">
        <v>16125</v>
      </c>
    </row>
    <row r="32" spans="1:13" ht="4.5" customHeight="1">
      <c r="A32" s="197"/>
      <c r="B32" s="6"/>
      <c r="C32" s="274"/>
      <c r="D32" s="34"/>
      <c r="E32" s="274"/>
      <c r="F32" s="6"/>
      <c r="G32" s="274"/>
      <c r="H32" s="34"/>
      <c r="I32" s="274"/>
      <c r="J32" s="459"/>
      <c r="K32" s="274"/>
      <c r="L32" s="456"/>
      <c r="M32" s="274"/>
    </row>
    <row r="33" spans="1:13" ht="12" customHeight="1">
      <c r="A33" s="200" t="s">
        <v>346</v>
      </c>
      <c r="B33" s="6"/>
      <c r="C33" s="274"/>
      <c r="D33" s="34"/>
      <c r="E33" s="34"/>
      <c r="F33" s="6"/>
      <c r="G33" s="274"/>
      <c r="H33" s="34"/>
      <c r="I33" s="34"/>
      <c r="J33" s="459"/>
      <c r="K33" s="274"/>
      <c r="L33" s="456"/>
      <c r="M33" s="456"/>
    </row>
    <row r="34" spans="1:13" ht="12" customHeight="1">
      <c r="A34" s="197" t="s">
        <v>344</v>
      </c>
      <c r="B34" s="6">
        <v>11</v>
      </c>
      <c r="C34" s="274">
        <v>3010</v>
      </c>
      <c r="D34" s="34">
        <v>0</v>
      </c>
      <c r="E34" s="34">
        <v>0</v>
      </c>
      <c r="F34" s="6">
        <v>11</v>
      </c>
      <c r="G34" s="274">
        <v>3410</v>
      </c>
      <c r="H34" s="34">
        <v>0</v>
      </c>
      <c r="I34" s="34">
        <v>0</v>
      </c>
      <c r="J34" s="459">
        <v>11</v>
      </c>
      <c r="K34" s="274">
        <v>3410</v>
      </c>
      <c r="L34" s="456">
        <v>0</v>
      </c>
      <c r="M34" s="456">
        <v>0</v>
      </c>
    </row>
    <row r="35" spans="1:13" ht="12" customHeight="1">
      <c r="A35" s="197" t="s">
        <v>345</v>
      </c>
      <c r="B35" s="6">
        <v>0</v>
      </c>
      <c r="C35" s="34">
        <v>0</v>
      </c>
      <c r="D35" s="34">
        <v>3</v>
      </c>
      <c r="E35" s="34">
        <v>435</v>
      </c>
      <c r="F35" s="6">
        <v>0</v>
      </c>
      <c r="G35" s="34">
        <v>0</v>
      </c>
      <c r="H35" s="34">
        <v>3</v>
      </c>
      <c r="I35" s="34">
        <v>510</v>
      </c>
      <c r="J35" s="459">
        <v>0</v>
      </c>
      <c r="K35" s="456">
        <v>0</v>
      </c>
      <c r="L35" s="456">
        <v>3</v>
      </c>
      <c r="M35" s="456">
        <v>510</v>
      </c>
    </row>
    <row r="36" spans="1:13" ht="4.5" customHeight="1">
      <c r="A36" s="197"/>
      <c r="B36" s="6"/>
      <c r="C36" s="274"/>
      <c r="D36" s="34"/>
      <c r="E36" s="34"/>
      <c r="F36" s="6"/>
      <c r="G36" s="274"/>
      <c r="H36" s="34"/>
      <c r="I36" s="34"/>
      <c r="J36" s="459"/>
      <c r="K36" s="274"/>
      <c r="L36" s="456"/>
      <c r="M36" s="456"/>
    </row>
    <row r="37" spans="1:13" ht="12" customHeight="1">
      <c r="A37" s="200" t="s">
        <v>347</v>
      </c>
      <c r="B37" s="6"/>
      <c r="C37" s="274"/>
      <c r="D37" s="34"/>
      <c r="E37" s="34"/>
      <c r="F37" s="6"/>
      <c r="G37" s="274"/>
      <c r="H37" s="34"/>
      <c r="I37" s="34"/>
      <c r="J37" s="459"/>
      <c r="K37" s="274"/>
      <c r="L37" s="456"/>
      <c r="M37" s="456"/>
    </row>
    <row r="38" spans="1:13" ht="12" customHeight="1">
      <c r="A38" s="197" t="s">
        <v>344</v>
      </c>
      <c r="B38" s="6">
        <v>9</v>
      </c>
      <c r="C38" s="274">
        <v>5310</v>
      </c>
      <c r="D38" s="34">
        <v>0</v>
      </c>
      <c r="E38" s="34">
        <v>0</v>
      </c>
      <c r="F38" s="6">
        <v>8</v>
      </c>
      <c r="G38" s="274">
        <v>4810</v>
      </c>
      <c r="H38" s="34">
        <v>0</v>
      </c>
      <c r="I38" s="34">
        <v>0</v>
      </c>
      <c r="J38" s="459">
        <v>8</v>
      </c>
      <c r="K38" s="274">
        <v>4810</v>
      </c>
      <c r="L38" s="456">
        <v>0</v>
      </c>
      <c r="M38" s="456">
        <v>0</v>
      </c>
    </row>
    <row r="39" spans="1:13" ht="12" customHeight="1">
      <c r="A39" s="197" t="s">
        <v>345</v>
      </c>
      <c r="B39" s="6">
        <v>0</v>
      </c>
      <c r="C39" s="34">
        <v>0</v>
      </c>
      <c r="D39" s="34">
        <v>10</v>
      </c>
      <c r="E39" s="274">
        <v>2100</v>
      </c>
      <c r="F39" s="6">
        <v>0</v>
      </c>
      <c r="G39" s="34">
        <v>0</v>
      </c>
      <c r="H39" s="34">
        <v>10</v>
      </c>
      <c r="I39" s="274">
        <v>2100</v>
      </c>
      <c r="J39" s="459">
        <v>0</v>
      </c>
      <c r="K39" s="456">
        <v>0</v>
      </c>
      <c r="L39" s="456">
        <v>10</v>
      </c>
      <c r="M39" s="274">
        <v>2100</v>
      </c>
    </row>
    <row r="40" spans="1:13" ht="4.5" customHeight="1">
      <c r="A40" s="197"/>
      <c r="B40" s="6" t="s">
        <v>759</v>
      </c>
      <c r="C40" s="274"/>
      <c r="D40" s="34"/>
      <c r="E40" s="274"/>
      <c r="F40" s="6" t="s">
        <v>759</v>
      </c>
      <c r="G40" s="274"/>
      <c r="H40" s="34"/>
      <c r="I40" s="274"/>
      <c r="J40" s="459" t="s">
        <v>759</v>
      </c>
      <c r="K40" s="274"/>
      <c r="L40" s="456"/>
      <c r="M40" s="274"/>
    </row>
    <row r="41" spans="1:13" ht="12" customHeight="1">
      <c r="A41" s="199" t="s">
        <v>348</v>
      </c>
      <c r="B41" s="6"/>
      <c r="C41" s="274"/>
      <c r="D41" s="34"/>
      <c r="E41" s="274"/>
      <c r="F41" s="6"/>
      <c r="G41" s="274"/>
      <c r="H41" s="34"/>
      <c r="I41" s="274"/>
      <c r="J41" s="459"/>
      <c r="K41" s="274"/>
      <c r="L41" s="456"/>
      <c r="M41" s="274"/>
    </row>
    <row r="42" spans="1:13" ht="12" customHeight="1">
      <c r="A42" s="197" t="s">
        <v>344</v>
      </c>
      <c r="B42" s="6">
        <v>9</v>
      </c>
      <c r="C42" s="274">
        <v>5730</v>
      </c>
      <c r="D42" s="34">
        <v>0</v>
      </c>
      <c r="E42" s="34">
        <v>0</v>
      </c>
      <c r="F42" s="6">
        <v>8</v>
      </c>
      <c r="G42" s="274">
        <v>5380</v>
      </c>
      <c r="H42" s="34">
        <v>0</v>
      </c>
      <c r="I42" s="34">
        <v>0</v>
      </c>
      <c r="J42" s="459">
        <v>8</v>
      </c>
      <c r="K42" s="274">
        <v>5380</v>
      </c>
      <c r="L42" s="456">
        <v>0</v>
      </c>
      <c r="M42" s="456">
        <v>0</v>
      </c>
    </row>
    <row r="43" spans="1:13" ht="12" customHeight="1">
      <c r="A43" s="198" t="s">
        <v>345</v>
      </c>
      <c r="B43" s="9">
        <v>0</v>
      </c>
      <c r="C43" s="10">
        <v>0</v>
      </c>
      <c r="D43" s="10">
        <v>2</v>
      </c>
      <c r="E43" s="266">
        <v>1350</v>
      </c>
      <c r="F43" s="9">
        <v>0</v>
      </c>
      <c r="G43" s="10">
        <v>0</v>
      </c>
      <c r="H43" s="10">
        <v>2</v>
      </c>
      <c r="I43" s="266">
        <v>1350</v>
      </c>
      <c r="J43" s="460">
        <v>0</v>
      </c>
      <c r="K43" s="461">
        <v>0</v>
      </c>
      <c r="L43" s="461">
        <v>2</v>
      </c>
      <c r="M43" s="266">
        <v>1350</v>
      </c>
    </row>
    <row r="44" spans="1:21" ht="12" customHeight="1">
      <c r="A44" s="12" t="s">
        <v>531</v>
      </c>
      <c r="B44" s="47"/>
      <c r="C44" s="47"/>
      <c r="D44" s="47"/>
      <c r="E44" s="47"/>
      <c r="F44" s="47"/>
      <c r="G44" s="47"/>
      <c r="H44" s="47"/>
      <c r="I44" s="47"/>
      <c r="J44" s="47"/>
      <c r="K44" s="47"/>
      <c r="L44" s="47"/>
      <c r="M44" s="47"/>
      <c r="N44" s="47"/>
      <c r="O44" s="47"/>
      <c r="P44" s="47"/>
      <c r="Q44" s="47"/>
      <c r="R44" s="47"/>
      <c r="S44" s="47"/>
      <c r="T44" s="47"/>
      <c r="U44" s="47"/>
    </row>
    <row r="45" spans="1:21" ht="7.5" customHeight="1">
      <c r="A45" s="424"/>
      <c r="B45" s="47"/>
      <c r="C45" s="47"/>
      <c r="D45" s="47"/>
      <c r="E45" s="47"/>
      <c r="F45" s="47"/>
      <c r="G45" s="47"/>
      <c r="H45" s="47"/>
      <c r="I45" s="47"/>
      <c r="J45" s="47"/>
      <c r="K45" s="47"/>
      <c r="L45" s="47"/>
      <c r="M45" s="47"/>
      <c r="N45" s="47"/>
      <c r="O45" s="47"/>
      <c r="P45" s="47"/>
      <c r="Q45" s="47"/>
      <c r="R45" s="47"/>
      <c r="S45" s="47"/>
      <c r="T45" s="47"/>
      <c r="U45" s="47"/>
    </row>
    <row r="46" spans="1:21" ht="17.25" customHeight="1">
      <c r="A46" s="312" t="s">
        <v>700</v>
      </c>
      <c r="B46" s="2"/>
      <c r="C46" s="33"/>
      <c r="D46" s="33"/>
      <c r="E46" s="33"/>
      <c r="F46" s="33"/>
      <c r="G46" s="33"/>
      <c r="P46" s="47"/>
      <c r="Q46" s="47"/>
      <c r="R46" s="47"/>
      <c r="S46" s="47"/>
      <c r="T46" s="47"/>
      <c r="U46" s="47"/>
    </row>
    <row r="47" spans="1:21" ht="1.5" customHeight="1" hidden="1">
      <c r="A47" s="5"/>
      <c r="B47" s="5"/>
      <c r="C47" s="5"/>
      <c r="D47" s="5"/>
      <c r="E47" s="5"/>
      <c r="F47" s="5"/>
      <c r="G47" s="5"/>
      <c r="H47" s="5"/>
      <c r="I47" s="5"/>
      <c r="J47" s="5"/>
      <c r="K47" s="5"/>
      <c r="L47" s="5"/>
      <c r="M47" s="102"/>
      <c r="P47" s="47"/>
      <c r="Q47" s="47"/>
      <c r="R47" s="47"/>
      <c r="S47" s="47"/>
      <c r="T47" s="47"/>
      <c r="U47" s="47"/>
    </row>
    <row r="48" spans="1:13" ht="12" customHeight="1">
      <c r="A48" s="191"/>
      <c r="B48" s="192" t="s">
        <v>535</v>
      </c>
      <c r="C48" s="187"/>
      <c r="D48" s="192" t="s">
        <v>536</v>
      </c>
      <c r="E48" s="187"/>
      <c r="F48" s="192" t="s">
        <v>537</v>
      </c>
      <c r="G48" s="187"/>
      <c r="H48" s="192" t="s">
        <v>538</v>
      </c>
      <c r="I48" s="187"/>
      <c r="J48" s="192" t="s">
        <v>539</v>
      </c>
      <c r="K48" s="187"/>
      <c r="L48" s="192" t="s">
        <v>540</v>
      </c>
      <c r="M48" s="97"/>
    </row>
    <row r="49" spans="1:13" ht="12" customHeight="1">
      <c r="A49" s="195"/>
      <c r="B49" s="195"/>
      <c r="C49" s="195" t="s">
        <v>350</v>
      </c>
      <c r="D49" s="195"/>
      <c r="E49" s="195" t="s">
        <v>350</v>
      </c>
      <c r="F49" s="195"/>
      <c r="G49" s="195" t="s">
        <v>350</v>
      </c>
      <c r="H49" s="195"/>
      <c r="I49" s="195" t="s">
        <v>350</v>
      </c>
      <c r="J49" s="195"/>
      <c r="K49" s="195" t="s">
        <v>350</v>
      </c>
      <c r="L49" s="195"/>
      <c r="M49" s="204" t="s">
        <v>350</v>
      </c>
    </row>
    <row r="50" spans="1:13" ht="12" customHeight="1">
      <c r="A50" s="205" t="s">
        <v>0</v>
      </c>
      <c r="B50" s="205" t="s">
        <v>349</v>
      </c>
      <c r="C50" s="205" t="s">
        <v>351</v>
      </c>
      <c r="D50" s="205" t="s">
        <v>349</v>
      </c>
      <c r="E50" s="205" t="s">
        <v>351</v>
      </c>
      <c r="F50" s="205" t="s">
        <v>349</v>
      </c>
      <c r="G50" s="205" t="s">
        <v>351</v>
      </c>
      <c r="H50" s="205" t="s">
        <v>349</v>
      </c>
      <c r="I50" s="205" t="s">
        <v>351</v>
      </c>
      <c r="J50" s="205" t="s">
        <v>349</v>
      </c>
      <c r="K50" s="205" t="s">
        <v>351</v>
      </c>
      <c r="L50" s="205" t="s">
        <v>349</v>
      </c>
      <c r="M50" s="206" t="s">
        <v>351</v>
      </c>
    </row>
    <row r="51" spans="1:13" ht="7.5" customHeight="1">
      <c r="A51" s="156"/>
      <c r="B51" s="258"/>
      <c r="C51" s="258"/>
      <c r="D51" s="258"/>
      <c r="E51" s="258"/>
      <c r="F51" s="258"/>
      <c r="G51" s="258"/>
      <c r="H51" s="258"/>
      <c r="I51" s="258"/>
      <c r="J51" s="258"/>
      <c r="K51" s="258"/>
      <c r="L51" s="258"/>
      <c r="M51" s="258"/>
    </row>
    <row r="52" spans="1:13" ht="12" customHeight="1">
      <c r="A52" s="488" t="s">
        <v>1011</v>
      </c>
      <c r="B52" s="258">
        <v>6081</v>
      </c>
      <c r="C52" s="258"/>
      <c r="D52" s="258">
        <v>1044</v>
      </c>
      <c r="E52" s="258"/>
      <c r="F52" s="258">
        <v>1213</v>
      </c>
      <c r="G52" s="258"/>
      <c r="H52" s="258">
        <v>139</v>
      </c>
      <c r="I52" s="258"/>
      <c r="J52" s="258">
        <v>3680</v>
      </c>
      <c r="K52" s="258"/>
      <c r="L52" s="258">
        <v>5</v>
      </c>
      <c r="M52" s="258"/>
    </row>
    <row r="53" spans="1:13" ht="12" customHeight="1">
      <c r="A53" s="156" t="s">
        <v>352</v>
      </c>
      <c r="B53" s="258"/>
      <c r="C53" s="258">
        <v>697</v>
      </c>
      <c r="D53" s="258"/>
      <c r="E53" s="258">
        <v>0</v>
      </c>
      <c r="F53" s="258"/>
      <c r="G53" s="258">
        <v>506</v>
      </c>
      <c r="H53" s="258"/>
      <c r="I53" s="258">
        <v>0</v>
      </c>
      <c r="J53" s="258"/>
      <c r="K53" s="258">
        <v>191</v>
      </c>
      <c r="L53" s="258"/>
      <c r="M53" s="258">
        <v>0</v>
      </c>
    </row>
    <row r="54" spans="1:13" ht="12" customHeight="1">
      <c r="A54" s="156" t="s">
        <v>600</v>
      </c>
      <c r="B54" s="258"/>
      <c r="C54" s="258">
        <v>411</v>
      </c>
      <c r="D54" s="258"/>
      <c r="E54" s="258">
        <v>0</v>
      </c>
      <c r="F54" s="258"/>
      <c r="G54" s="258">
        <v>126</v>
      </c>
      <c r="H54" s="258"/>
      <c r="I54" s="258">
        <v>0</v>
      </c>
      <c r="J54" s="258"/>
      <c r="K54" s="258">
        <v>285</v>
      </c>
      <c r="L54" s="258"/>
      <c r="M54" s="258">
        <v>0</v>
      </c>
    </row>
    <row r="55" spans="1:13" ht="12" customHeight="1">
      <c r="A55" s="488" t="s">
        <v>1012</v>
      </c>
      <c r="B55" s="258">
        <v>6053</v>
      </c>
      <c r="C55" s="258"/>
      <c r="D55" s="258">
        <v>1038</v>
      </c>
      <c r="E55" s="258"/>
      <c r="F55" s="258">
        <v>1221</v>
      </c>
      <c r="G55" s="258"/>
      <c r="H55" s="258">
        <v>132</v>
      </c>
      <c r="I55" s="258"/>
      <c r="J55" s="258">
        <v>3662</v>
      </c>
      <c r="K55" s="258"/>
      <c r="L55" s="258">
        <v>0</v>
      </c>
      <c r="M55" s="258"/>
    </row>
    <row r="56" spans="1:13" ht="12" customHeight="1">
      <c r="A56" s="156" t="s">
        <v>352</v>
      </c>
      <c r="B56" s="258"/>
      <c r="C56" s="258">
        <v>2101</v>
      </c>
      <c r="D56" s="258"/>
      <c r="E56" s="258">
        <v>0</v>
      </c>
      <c r="F56" s="258"/>
      <c r="G56" s="258">
        <v>1327</v>
      </c>
      <c r="H56" s="258"/>
      <c r="I56" s="258">
        <v>0</v>
      </c>
      <c r="J56" s="258"/>
      <c r="K56" s="258">
        <v>774</v>
      </c>
      <c r="L56" s="258"/>
      <c r="M56" s="258">
        <v>0</v>
      </c>
    </row>
    <row r="57" spans="1:13" ht="12" customHeight="1">
      <c r="A57" s="156" t="s">
        <v>600</v>
      </c>
      <c r="B57" s="258"/>
      <c r="C57" s="258">
        <v>757</v>
      </c>
      <c r="D57" s="258"/>
      <c r="E57" s="258">
        <v>0</v>
      </c>
      <c r="F57" s="258"/>
      <c r="G57" s="258">
        <v>48</v>
      </c>
      <c r="H57" s="258"/>
      <c r="I57" s="258">
        <v>0</v>
      </c>
      <c r="J57" s="258"/>
      <c r="K57" s="258">
        <v>709</v>
      </c>
      <c r="L57" s="258"/>
      <c r="M57" s="258">
        <v>0</v>
      </c>
    </row>
    <row r="58" spans="1:13" ht="12" customHeight="1">
      <c r="A58" s="488" t="s">
        <v>1013</v>
      </c>
      <c r="B58" s="258">
        <v>5940</v>
      </c>
      <c r="C58" s="258"/>
      <c r="D58" s="258">
        <v>972</v>
      </c>
      <c r="E58" s="258"/>
      <c r="F58" s="258">
        <v>1185</v>
      </c>
      <c r="G58" s="258"/>
      <c r="H58" s="258">
        <v>125</v>
      </c>
      <c r="I58" s="258"/>
      <c r="J58" s="258">
        <v>3658</v>
      </c>
      <c r="K58" s="258"/>
      <c r="L58" s="258">
        <v>0</v>
      </c>
      <c r="M58" s="258"/>
    </row>
    <row r="59" spans="1:13" ht="12" customHeight="1">
      <c r="A59" s="156" t="s">
        <v>352</v>
      </c>
      <c r="B59" s="258"/>
      <c r="C59" s="258">
        <v>5525</v>
      </c>
      <c r="D59" s="258"/>
      <c r="E59" s="258">
        <v>0</v>
      </c>
      <c r="F59" s="258"/>
      <c r="G59" s="258">
        <v>3439</v>
      </c>
      <c r="H59" s="258"/>
      <c r="I59" s="258">
        <v>0</v>
      </c>
      <c r="J59" s="258"/>
      <c r="K59" s="258">
        <v>2086</v>
      </c>
      <c r="L59" s="258"/>
      <c r="M59" s="258">
        <v>0</v>
      </c>
    </row>
    <row r="60" spans="1:13" ht="12" customHeight="1">
      <c r="A60" s="156" t="s">
        <v>600</v>
      </c>
      <c r="B60" s="258"/>
      <c r="C60" s="258">
        <v>618</v>
      </c>
      <c r="D60" s="258"/>
      <c r="E60" s="258">
        <v>0</v>
      </c>
      <c r="F60" s="258"/>
      <c r="G60" s="258">
        <v>34</v>
      </c>
      <c r="H60" s="258"/>
      <c r="I60" s="258">
        <v>0</v>
      </c>
      <c r="J60" s="258"/>
      <c r="K60" s="258">
        <v>584</v>
      </c>
      <c r="L60" s="258"/>
      <c r="M60" s="258">
        <v>0</v>
      </c>
    </row>
    <row r="61" spans="1:13" ht="12" customHeight="1">
      <c r="A61" s="488" t="s">
        <v>1014</v>
      </c>
      <c r="B61" s="258">
        <v>5938</v>
      </c>
      <c r="C61" s="258"/>
      <c r="D61" s="258"/>
      <c r="E61" s="258"/>
      <c r="F61" s="258">
        <v>1226</v>
      </c>
      <c r="G61" s="258"/>
      <c r="H61" s="258"/>
      <c r="I61" s="258"/>
      <c r="J61" s="258">
        <v>3634</v>
      </c>
      <c r="K61" s="258"/>
      <c r="L61" s="258">
        <v>0</v>
      </c>
      <c r="M61" s="258"/>
    </row>
    <row r="62" spans="1:13" ht="12" customHeight="1">
      <c r="A62" s="156" t="s">
        <v>352</v>
      </c>
      <c r="B62" s="258"/>
      <c r="C62" s="258">
        <v>8291</v>
      </c>
      <c r="D62" s="258">
        <v>952</v>
      </c>
      <c r="E62" s="258">
        <v>0</v>
      </c>
      <c r="F62" s="258"/>
      <c r="G62" s="258">
        <v>5349</v>
      </c>
      <c r="H62" s="258">
        <v>126</v>
      </c>
      <c r="I62" s="258">
        <v>0</v>
      </c>
      <c r="J62" s="258"/>
      <c r="K62" s="258">
        <v>2942</v>
      </c>
      <c r="L62" s="258"/>
      <c r="M62" s="258">
        <v>0</v>
      </c>
    </row>
    <row r="63" spans="1:13" ht="12" customHeight="1">
      <c r="A63" s="156" t="s">
        <v>600</v>
      </c>
      <c r="B63" s="258"/>
      <c r="C63" s="258">
        <v>1852</v>
      </c>
      <c r="D63" s="258"/>
      <c r="E63" s="258">
        <v>0</v>
      </c>
      <c r="F63" s="258"/>
      <c r="G63" s="258">
        <v>47</v>
      </c>
      <c r="H63" s="258"/>
      <c r="I63" s="258">
        <v>0</v>
      </c>
      <c r="J63" s="258"/>
      <c r="K63" s="258">
        <v>1805</v>
      </c>
      <c r="L63" s="258"/>
      <c r="M63" s="258">
        <v>0</v>
      </c>
    </row>
    <row r="64" spans="1:13" ht="12" customHeight="1">
      <c r="A64" s="488" t="s">
        <v>1015</v>
      </c>
      <c r="B64" s="462">
        <v>6116</v>
      </c>
      <c r="C64" s="462"/>
      <c r="D64" s="462"/>
      <c r="E64" s="462"/>
      <c r="F64" s="462">
        <v>1323</v>
      </c>
      <c r="G64" s="462"/>
      <c r="H64" s="462"/>
      <c r="I64" s="462"/>
      <c r="J64" s="462">
        <v>3718</v>
      </c>
      <c r="K64" s="462"/>
      <c r="L64" s="462">
        <v>0</v>
      </c>
      <c r="M64" s="462"/>
    </row>
    <row r="65" spans="1:13" ht="12" customHeight="1">
      <c r="A65" s="156" t="s">
        <v>352</v>
      </c>
      <c r="B65" s="462"/>
      <c r="C65" s="462">
        <v>7816</v>
      </c>
      <c r="D65" s="462">
        <v>951</v>
      </c>
      <c r="E65" s="462">
        <v>0</v>
      </c>
      <c r="F65" s="462"/>
      <c r="G65" s="462">
        <v>4719</v>
      </c>
      <c r="H65" s="462">
        <v>124</v>
      </c>
      <c r="I65" s="462">
        <v>0</v>
      </c>
      <c r="J65" s="462"/>
      <c r="K65" s="462">
        <v>3097</v>
      </c>
      <c r="L65" s="462"/>
      <c r="M65" s="462">
        <v>0</v>
      </c>
    </row>
    <row r="66" spans="1:13" ht="12" customHeight="1">
      <c r="A66" s="156" t="s">
        <v>600</v>
      </c>
      <c r="B66" s="462"/>
      <c r="C66" s="462">
        <v>1700</v>
      </c>
      <c r="D66" s="462"/>
      <c r="E66" s="462">
        <v>0</v>
      </c>
      <c r="F66" s="462"/>
      <c r="G66" s="462">
        <v>13</v>
      </c>
      <c r="H66" s="462"/>
      <c r="I66" s="462">
        <v>0</v>
      </c>
      <c r="J66" s="462"/>
      <c r="K66" s="462">
        <v>1687</v>
      </c>
      <c r="L66" s="462"/>
      <c r="M66" s="462">
        <v>0</v>
      </c>
    </row>
    <row r="67" spans="1:13" ht="12" customHeight="1">
      <c r="A67" s="156"/>
      <c r="B67" s="462"/>
      <c r="C67" s="462"/>
      <c r="D67" s="462"/>
      <c r="E67" s="457"/>
      <c r="F67" s="462"/>
      <c r="G67" s="462"/>
      <c r="H67" s="462"/>
      <c r="I67" s="462"/>
      <c r="J67" s="462"/>
      <c r="K67" s="462"/>
      <c r="L67" s="462"/>
      <c r="M67" s="462"/>
    </row>
    <row r="68" spans="1:13" ht="12" customHeight="1">
      <c r="A68" s="194" t="s">
        <v>343</v>
      </c>
      <c r="B68" s="462">
        <v>4766</v>
      </c>
      <c r="C68" s="462"/>
      <c r="D68" s="462">
        <v>871</v>
      </c>
      <c r="E68" s="462"/>
      <c r="F68" s="462">
        <v>875</v>
      </c>
      <c r="G68" s="462"/>
      <c r="H68" s="462">
        <v>106</v>
      </c>
      <c r="I68" s="462"/>
      <c r="J68" s="462">
        <v>2914</v>
      </c>
      <c r="K68" s="462"/>
      <c r="L68" s="462">
        <v>0</v>
      </c>
      <c r="M68" s="462"/>
    </row>
    <row r="69" spans="1:13" ht="12" customHeight="1">
      <c r="A69" s="156" t="s">
        <v>352</v>
      </c>
      <c r="B69" s="462"/>
      <c r="C69" s="462">
        <v>5616</v>
      </c>
      <c r="D69" s="462"/>
      <c r="E69" s="462">
        <v>0</v>
      </c>
      <c r="F69" s="462"/>
      <c r="G69" s="462">
        <v>3030</v>
      </c>
      <c r="H69" s="462"/>
      <c r="I69" s="462">
        <v>0</v>
      </c>
      <c r="J69" s="462"/>
      <c r="K69" s="462">
        <v>2586</v>
      </c>
      <c r="L69" s="462"/>
      <c r="M69" s="462">
        <v>0</v>
      </c>
    </row>
    <row r="70" spans="1:13" ht="12" customHeight="1">
      <c r="A70" s="156" t="s">
        <v>600</v>
      </c>
      <c r="B70" s="462"/>
      <c r="C70" s="462">
        <v>1700</v>
      </c>
      <c r="D70" s="462"/>
      <c r="E70" s="462">
        <v>0</v>
      </c>
      <c r="F70" s="462"/>
      <c r="G70" s="462">
        <v>13</v>
      </c>
      <c r="H70" s="462"/>
      <c r="I70" s="462">
        <v>0</v>
      </c>
      <c r="J70" s="462"/>
      <c r="K70" s="462">
        <v>1687</v>
      </c>
      <c r="L70" s="462"/>
      <c r="M70" s="462">
        <v>0</v>
      </c>
    </row>
    <row r="71" spans="1:13" ht="9.75" customHeight="1">
      <c r="A71" s="156"/>
      <c r="B71" s="462"/>
      <c r="C71" s="462"/>
      <c r="D71" s="462"/>
      <c r="E71" s="462"/>
      <c r="F71" s="462"/>
      <c r="G71" s="462"/>
      <c r="H71" s="462"/>
      <c r="I71" s="462"/>
      <c r="J71" s="462"/>
      <c r="K71" s="462"/>
      <c r="L71" s="462"/>
      <c r="M71" s="462"/>
    </row>
    <row r="72" spans="1:13" ht="12" customHeight="1">
      <c r="A72" s="195" t="s">
        <v>346</v>
      </c>
      <c r="B72" s="462">
        <v>319</v>
      </c>
      <c r="C72" s="462">
        <v>0</v>
      </c>
      <c r="D72" s="462">
        <v>14</v>
      </c>
      <c r="E72" s="462">
        <v>0</v>
      </c>
      <c r="F72" s="462">
        <v>76</v>
      </c>
      <c r="G72" s="462">
        <v>0</v>
      </c>
      <c r="H72" s="462">
        <v>5</v>
      </c>
      <c r="I72" s="462">
        <v>0</v>
      </c>
      <c r="J72" s="462">
        <v>224</v>
      </c>
      <c r="K72" s="462">
        <v>0</v>
      </c>
      <c r="L72" s="462">
        <v>0</v>
      </c>
      <c r="M72" s="462">
        <v>0</v>
      </c>
    </row>
    <row r="73" spans="1:13" ht="9.75" customHeight="1">
      <c r="A73" s="140"/>
      <c r="B73" s="462"/>
      <c r="C73" s="462"/>
      <c r="D73" s="462"/>
      <c r="E73" s="462"/>
      <c r="F73" s="462"/>
      <c r="G73" s="462"/>
      <c r="H73" s="462"/>
      <c r="I73" s="462"/>
      <c r="J73" s="462"/>
      <c r="K73" s="462"/>
      <c r="L73" s="462"/>
      <c r="M73" s="462"/>
    </row>
    <row r="74" spans="1:13" ht="12" customHeight="1">
      <c r="A74" s="195" t="s">
        <v>347</v>
      </c>
      <c r="B74" s="462">
        <v>514</v>
      </c>
      <c r="C74" s="462">
        <v>1333</v>
      </c>
      <c r="D74" s="462">
        <v>43</v>
      </c>
      <c r="E74" s="462">
        <v>0</v>
      </c>
      <c r="F74" s="462">
        <v>187</v>
      </c>
      <c r="G74" s="462">
        <v>923</v>
      </c>
      <c r="H74" s="462">
        <v>3</v>
      </c>
      <c r="I74" s="462">
        <v>0</v>
      </c>
      <c r="J74" s="462">
        <v>281</v>
      </c>
      <c r="K74" s="462">
        <v>410</v>
      </c>
      <c r="L74" s="462">
        <v>0</v>
      </c>
      <c r="M74" s="462">
        <v>0</v>
      </c>
    </row>
    <row r="75" spans="1:13" ht="9.75" customHeight="1">
      <c r="A75" s="140"/>
      <c r="B75" s="462"/>
      <c r="C75" s="462"/>
      <c r="D75" s="462"/>
      <c r="E75" s="462"/>
      <c r="F75" s="462"/>
      <c r="G75" s="462"/>
      <c r="H75" s="462"/>
      <c r="I75" s="462"/>
      <c r="J75" s="462"/>
      <c r="K75" s="462"/>
      <c r="L75" s="462"/>
      <c r="M75" s="462"/>
    </row>
    <row r="76" spans="1:13" ht="12" customHeight="1">
      <c r="A76" s="196" t="s">
        <v>348</v>
      </c>
      <c r="B76" s="463">
        <v>517</v>
      </c>
      <c r="C76" s="463">
        <v>867</v>
      </c>
      <c r="D76" s="463">
        <v>23</v>
      </c>
      <c r="E76" s="463">
        <v>0</v>
      </c>
      <c r="F76" s="463">
        <v>185</v>
      </c>
      <c r="G76" s="463">
        <v>766</v>
      </c>
      <c r="H76" s="463">
        <v>10</v>
      </c>
      <c r="I76" s="463">
        <v>0</v>
      </c>
      <c r="J76" s="463">
        <v>299</v>
      </c>
      <c r="K76" s="463">
        <v>101</v>
      </c>
      <c r="L76" s="463">
        <v>0</v>
      </c>
      <c r="M76" s="463">
        <v>0</v>
      </c>
    </row>
    <row r="77" spans="1:13" ht="12" customHeight="1">
      <c r="A77" s="11" t="s">
        <v>532</v>
      </c>
      <c r="B77" s="7"/>
      <c r="C77" s="7"/>
      <c r="D77" s="7"/>
      <c r="E77" s="80"/>
      <c r="F77" s="7"/>
      <c r="G77" s="7"/>
      <c r="H77" s="7"/>
      <c r="I77" s="80"/>
      <c r="J77" s="7"/>
      <c r="K77" s="7"/>
      <c r="L77" s="7"/>
      <c r="M77" s="25"/>
    </row>
    <row r="78" spans="1:7" ht="12" customHeight="1">
      <c r="A78" s="12" t="s">
        <v>353</v>
      </c>
      <c r="B78" s="33"/>
      <c r="C78" s="33"/>
      <c r="D78" s="33"/>
      <c r="E78" s="33"/>
      <c r="F78" s="33"/>
      <c r="G78" s="33"/>
    </row>
    <row r="79" spans="1:7" ht="11.25">
      <c r="A79" s="464" t="s">
        <v>888</v>
      </c>
      <c r="B79" s="33"/>
      <c r="C79" s="33"/>
      <c r="D79" s="33"/>
      <c r="E79" s="33"/>
      <c r="F79" s="33"/>
      <c r="G79" s="33"/>
    </row>
    <row r="80" ht="11.25">
      <c r="A80" s="465" t="s">
        <v>889</v>
      </c>
    </row>
  </sheetData>
  <printOptions/>
  <pageMargins left="0.5905511811023623" right="0.57" top="0.47" bottom="0.22" header="0.41" footer="0.21"/>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00390625" defaultRowHeight="12.75"/>
  <cols>
    <col min="1" max="1" width="17.75390625" style="34" customWidth="1"/>
    <col min="2" max="7" width="13.75390625" style="34" customWidth="1"/>
    <col min="8" max="16384" width="8.875" style="34" customWidth="1"/>
  </cols>
  <sheetData>
    <row r="1" spans="1:2" ht="17.25">
      <c r="A1" s="71" t="s">
        <v>701</v>
      </c>
      <c r="B1" s="23"/>
    </row>
    <row r="2" spans="1:7" ht="4.5" customHeight="1">
      <c r="A2" s="7"/>
      <c r="B2" s="7"/>
      <c r="C2" s="7"/>
      <c r="D2" s="7"/>
      <c r="E2" s="7"/>
      <c r="F2" s="7"/>
      <c r="G2" s="161"/>
    </row>
    <row r="3" spans="1:7" ht="12" customHeight="1">
      <c r="A3" s="211"/>
      <c r="B3" s="144" t="s">
        <v>556</v>
      </c>
      <c r="C3" s="207"/>
      <c r="D3" s="144" t="s">
        <v>557</v>
      </c>
      <c r="E3" s="207"/>
      <c r="F3" s="144" t="s">
        <v>558</v>
      </c>
      <c r="G3" s="143"/>
    </row>
    <row r="4" spans="1:7" ht="12" customHeight="1">
      <c r="A4" s="212" t="s">
        <v>0</v>
      </c>
      <c r="B4" s="164" t="s">
        <v>332</v>
      </c>
      <c r="C4" s="213" t="s">
        <v>333</v>
      </c>
      <c r="D4" s="164" t="s">
        <v>332</v>
      </c>
      <c r="E4" s="213" t="s">
        <v>333</v>
      </c>
      <c r="F4" s="164" t="s">
        <v>332</v>
      </c>
      <c r="G4" s="165" t="s">
        <v>333</v>
      </c>
    </row>
    <row r="5" spans="1:7" ht="13.5" customHeight="1">
      <c r="A5" s="208" t="s">
        <v>829</v>
      </c>
      <c r="B5" s="258">
        <v>333025</v>
      </c>
      <c r="C5" s="258">
        <v>332482195</v>
      </c>
      <c r="D5" s="258">
        <v>10280</v>
      </c>
      <c r="E5" s="258">
        <v>176353292</v>
      </c>
      <c r="F5" s="258">
        <v>322745</v>
      </c>
      <c r="G5" s="258">
        <v>156128903</v>
      </c>
    </row>
    <row r="6" spans="1:7" ht="13.5" customHeight="1">
      <c r="A6" s="208" t="s">
        <v>598</v>
      </c>
      <c r="B6" s="258">
        <v>312525</v>
      </c>
      <c r="C6" s="258">
        <v>326790534</v>
      </c>
      <c r="D6" s="258">
        <v>10087</v>
      </c>
      <c r="E6" s="258">
        <v>172902421</v>
      </c>
      <c r="F6" s="258">
        <v>302438</v>
      </c>
      <c r="G6" s="258">
        <v>153888113</v>
      </c>
    </row>
    <row r="7" spans="1:7" ht="13.5" customHeight="1">
      <c r="A7" s="208" t="s">
        <v>641</v>
      </c>
      <c r="B7" s="258">
        <v>308504</v>
      </c>
      <c r="C7" s="258">
        <v>320354308</v>
      </c>
      <c r="D7" s="258">
        <v>10222</v>
      </c>
      <c r="E7" s="258">
        <v>166744650</v>
      </c>
      <c r="F7" s="258">
        <v>298282</v>
      </c>
      <c r="G7" s="258">
        <v>153609658</v>
      </c>
    </row>
    <row r="8" spans="1:7" ht="13.5" customHeight="1">
      <c r="A8" s="208" t="s">
        <v>738</v>
      </c>
      <c r="B8" s="258">
        <v>310301</v>
      </c>
      <c r="C8" s="258">
        <v>319576163</v>
      </c>
      <c r="D8" s="258">
        <v>10078</v>
      </c>
      <c r="E8" s="258">
        <v>164283288</v>
      </c>
      <c r="F8" s="258">
        <v>300223</v>
      </c>
      <c r="G8" s="258">
        <v>155292875</v>
      </c>
    </row>
    <row r="9" spans="1:7" ht="13.5" customHeight="1">
      <c r="A9" s="208" t="s">
        <v>831</v>
      </c>
      <c r="B9" s="258">
        <f aca="true" t="shared" si="0" ref="B9:G9">SUM(B11,B12,B18,B22,B29:B40,B44:B58)</f>
        <v>294650</v>
      </c>
      <c r="C9" s="258">
        <f t="shared" si="0"/>
        <v>314017586</v>
      </c>
      <c r="D9" s="258">
        <f t="shared" si="0"/>
        <v>10161</v>
      </c>
      <c r="E9" s="258">
        <f t="shared" si="0"/>
        <v>161659526</v>
      </c>
      <c r="F9" s="258">
        <f t="shared" si="0"/>
        <v>284489</v>
      </c>
      <c r="G9" s="258">
        <f t="shared" si="0"/>
        <v>152358060</v>
      </c>
    </row>
    <row r="10" spans="1:7" ht="9.75" customHeight="1">
      <c r="A10" s="40"/>
      <c r="B10" s="258"/>
      <c r="C10" s="258"/>
      <c r="D10" s="258"/>
      <c r="E10" s="258"/>
      <c r="F10" s="258"/>
      <c r="G10" s="258"/>
    </row>
    <row r="11" spans="1:7" ht="13.5" customHeight="1">
      <c r="A11" s="209" t="s">
        <v>946</v>
      </c>
      <c r="B11" s="258">
        <f>SUM(D11,F11)</f>
        <v>38856</v>
      </c>
      <c r="C11" s="258">
        <f>SUM(E11,G11)</f>
        <v>185781089</v>
      </c>
      <c r="D11" s="258">
        <v>7843</v>
      </c>
      <c r="E11" s="258">
        <v>131876297</v>
      </c>
      <c r="F11" s="258">
        <v>31013</v>
      </c>
      <c r="G11" s="258">
        <v>53904792</v>
      </c>
    </row>
    <row r="12" spans="1:7" ht="13.5" customHeight="1">
      <c r="A12" s="209" t="s">
        <v>355</v>
      </c>
      <c r="B12" s="258">
        <f aca="true" t="shared" si="1" ref="B12:B58">SUM(D12,F12)</f>
        <v>36577</v>
      </c>
      <c r="C12" s="258">
        <f aca="true" t="shared" si="2" ref="C12:C58">SUM(E12,G12)</f>
        <v>22835621</v>
      </c>
      <c r="D12" s="258">
        <f>SUM(D13:D17)</f>
        <v>1009</v>
      </c>
      <c r="E12" s="258">
        <f>SUM(E13:E17)</f>
        <v>12714820</v>
      </c>
      <c r="F12" s="258">
        <f>SUM(F13:F17)</f>
        <v>35568</v>
      </c>
      <c r="G12" s="258">
        <f>SUM(G13:G17)</f>
        <v>10120801</v>
      </c>
    </row>
    <row r="13" spans="1:7" ht="13.5" customHeight="1">
      <c r="A13" s="208" t="s">
        <v>356</v>
      </c>
      <c r="B13" s="258">
        <f t="shared" si="1"/>
        <v>126</v>
      </c>
      <c r="C13" s="258">
        <f t="shared" si="2"/>
        <v>7809920</v>
      </c>
      <c r="D13" s="258">
        <v>79</v>
      </c>
      <c r="E13" s="258">
        <v>7762352</v>
      </c>
      <c r="F13" s="258">
        <v>47</v>
      </c>
      <c r="G13" s="258">
        <v>47568</v>
      </c>
    </row>
    <row r="14" spans="1:7" ht="13.5" customHeight="1">
      <c r="A14" s="208" t="s">
        <v>357</v>
      </c>
      <c r="B14" s="258">
        <f t="shared" si="1"/>
        <v>26847</v>
      </c>
      <c r="C14" s="258">
        <f t="shared" si="2"/>
        <v>8996533</v>
      </c>
      <c r="D14" s="258">
        <v>581</v>
      </c>
      <c r="E14" s="258">
        <v>2362809</v>
      </c>
      <c r="F14" s="258">
        <v>26266</v>
      </c>
      <c r="G14" s="258">
        <v>6633724</v>
      </c>
    </row>
    <row r="15" spans="1:7" ht="13.5" customHeight="1">
      <c r="A15" s="208" t="s">
        <v>358</v>
      </c>
      <c r="B15" s="258">
        <f t="shared" si="1"/>
        <v>6064</v>
      </c>
      <c r="C15" s="258">
        <f t="shared" si="2"/>
        <v>4588974</v>
      </c>
      <c r="D15" s="258">
        <v>258</v>
      </c>
      <c r="E15" s="258">
        <v>2458131</v>
      </c>
      <c r="F15" s="258">
        <v>5806</v>
      </c>
      <c r="G15" s="258">
        <v>2130843</v>
      </c>
    </row>
    <row r="16" spans="1:7" ht="13.5" customHeight="1">
      <c r="A16" s="208" t="s">
        <v>359</v>
      </c>
      <c r="B16" s="258">
        <f t="shared" si="1"/>
        <v>3017</v>
      </c>
      <c r="C16" s="258">
        <f t="shared" si="2"/>
        <v>1162593</v>
      </c>
      <c r="D16" s="258">
        <v>33</v>
      </c>
      <c r="E16" s="258">
        <v>25953</v>
      </c>
      <c r="F16" s="258">
        <v>2984</v>
      </c>
      <c r="G16" s="258">
        <v>1136640</v>
      </c>
    </row>
    <row r="17" spans="1:7" ht="13.5" customHeight="1">
      <c r="A17" s="208" t="s">
        <v>360</v>
      </c>
      <c r="B17" s="258">
        <f t="shared" si="1"/>
        <v>523</v>
      </c>
      <c r="C17" s="258">
        <f t="shared" si="2"/>
        <v>277601</v>
      </c>
      <c r="D17" s="258">
        <v>58</v>
      </c>
      <c r="E17" s="258">
        <v>105575</v>
      </c>
      <c r="F17" s="258">
        <v>465</v>
      </c>
      <c r="G17" s="258">
        <v>172026</v>
      </c>
    </row>
    <row r="18" spans="1:7" ht="13.5" customHeight="1">
      <c r="A18" s="209" t="s">
        <v>361</v>
      </c>
      <c r="B18" s="258">
        <f t="shared" si="1"/>
        <v>7716</v>
      </c>
      <c r="C18" s="258">
        <f t="shared" si="2"/>
        <v>4597265</v>
      </c>
      <c r="D18" s="258">
        <f>SUM(D19:D21)</f>
        <v>221</v>
      </c>
      <c r="E18" s="258">
        <f>SUM(E19:E21)</f>
        <v>403600</v>
      </c>
      <c r="F18" s="258">
        <f>SUM(F19:F21)</f>
        <v>7495</v>
      </c>
      <c r="G18" s="258">
        <f>SUM(G19:G21)</f>
        <v>4193665</v>
      </c>
    </row>
    <row r="19" spans="1:7" ht="13.5" customHeight="1">
      <c r="A19" s="208" t="s">
        <v>362</v>
      </c>
      <c r="B19" s="258">
        <f t="shared" si="1"/>
        <v>6464</v>
      </c>
      <c r="C19" s="258">
        <f t="shared" si="2"/>
        <v>3847834</v>
      </c>
      <c r="D19" s="258">
        <v>206</v>
      </c>
      <c r="E19" s="258">
        <v>385996</v>
      </c>
      <c r="F19" s="258">
        <v>6258</v>
      </c>
      <c r="G19" s="258">
        <v>3461838</v>
      </c>
    </row>
    <row r="20" spans="1:7" ht="13.5" customHeight="1">
      <c r="A20" s="208" t="s">
        <v>363</v>
      </c>
      <c r="B20" s="258">
        <f t="shared" si="1"/>
        <v>1252</v>
      </c>
      <c r="C20" s="258">
        <f t="shared" si="2"/>
        <v>749431</v>
      </c>
      <c r="D20" s="258">
        <v>15</v>
      </c>
      <c r="E20" s="258">
        <v>17604</v>
      </c>
      <c r="F20" s="258">
        <v>1237</v>
      </c>
      <c r="G20" s="258">
        <v>731827</v>
      </c>
    </row>
    <row r="21" spans="1:7" ht="13.5" customHeight="1">
      <c r="A21" s="208" t="s">
        <v>364</v>
      </c>
      <c r="B21" s="258">
        <f t="shared" si="1"/>
        <v>0</v>
      </c>
      <c r="C21" s="258">
        <f t="shared" si="2"/>
        <v>0</v>
      </c>
      <c r="D21" s="258">
        <v>0</v>
      </c>
      <c r="E21" s="258">
        <v>0</v>
      </c>
      <c r="F21" s="258">
        <v>0</v>
      </c>
      <c r="G21" s="258">
        <v>0</v>
      </c>
    </row>
    <row r="22" spans="1:7" ht="13.5" customHeight="1">
      <c r="A22" s="210" t="s">
        <v>365</v>
      </c>
      <c r="B22" s="258">
        <f t="shared" si="1"/>
        <v>19161</v>
      </c>
      <c r="C22" s="258">
        <f t="shared" si="2"/>
        <v>24898901</v>
      </c>
      <c r="D22" s="258">
        <f>SUM(D23:D28)</f>
        <v>1023</v>
      </c>
      <c r="E22" s="258">
        <f>SUM(E23:E28)</f>
        <v>15975418</v>
      </c>
      <c r="F22" s="258">
        <f>SUM(F23:F28)</f>
        <v>18138</v>
      </c>
      <c r="G22" s="258">
        <f>SUM(G23:G28)</f>
        <v>8923483</v>
      </c>
    </row>
    <row r="23" spans="1:7" ht="13.5" customHeight="1">
      <c r="A23" s="208" t="s">
        <v>366</v>
      </c>
      <c r="B23" s="258">
        <f t="shared" si="1"/>
        <v>4</v>
      </c>
      <c r="C23" s="258">
        <f t="shared" si="2"/>
        <v>1996</v>
      </c>
      <c r="D23" s="258">
        <v>0</v>
      </c>
      <c r="E23" s="258">
        <v>0</v>
      </c>
      <c r="F23" s="258">
        <v>4</v>
      </c>
      <c r="G23" s="258">
        <v>1996</v>
      </c>
    </row>
    <row r="24" spans="1:7" ht="13.5" customHeight="1">
      <c r="A24" s="208" t="s">
        <v>367</v>
      </c>
      <c r="B24" s="258">
        <f t="shared" si="1"/>
        <v>6558</v>
      </c>
      <c r="C24" s="258">
        <f t="shared" si="2"/>
        <v>17953264</v>
      </c>
      <c r="D24" s="258">
        <v>577</v>
      </c>
      <c r="E24" s="258">
        <v>13773410</v>
      </c>
      <c r="F24" s="258">
        <v>5981</v>
      </c>
      <c r="G24" s="258">
        <v>4179854</v>
      </c>
    </row>
    <row r="25" spans="1:7" ht="13.5" customHeight="1">
      <c r="A25" s="208" t="s">
        <v>368</v>
      </c>
      <c r="B25" s="258">
        <f t="shared" si="1"/>
        <v>5785</v>
      </c>
      <c r="C25" s="258">
        <f t="shared" si="2"/>
        <v>3566251</v>
      </c>
      <c r="D25" s="258">
        <v>380</v>
      </c>
      <c r="E25" s="258">
        <v>2037708</v>
      </c>
      <c r="F25" s="258">
        <v>5405</v>
      </c>
      <c r="G25" s="258">
        <v>1528543</v>
      </c>
    </row>
    <row r="26" spans="1:7" ht="13.5" customHeight="1">
      <c r="A26" s="208" t="s">
        <v>369</v>
      </c>
      <c r="B26" s="258">
        <f t="shared" si="1"/>
        <v>3960</v>
      </c>
      <c r="C26" s="258">
        <f t="shared" si="2"/>
        <v>1774090</v>
      </c>
      <c r="D26" s="258">
        <v>58</v>
      </c>
      <c r="E26" s="258">
        <v>160608</v>
      </c>
      <c r="F26" s="258">
        <v>3902</v>
      </c>
      <c r="G26" s="258">
        <v>1613482</v>
      </c>
    </row>
    <row r="27" spans="1:7" ht="13.5" customHeight="1">
      <c r="A27" s="208" t="s">
        <v>370</v>
      </c>
      <c r="B27" s="258">
        <f t="shared" si="1"/>
        <v>1784</v>
      </c>
      <c r="C27" s="258">
        <f t="shared" si="2"/>
        <v>1254771</v>
      </c>
      <c r="D27" s="258">
        <v>8</v>
      </c>
      <c r="E27" s="258">
        <v>3692</v>
      </c>
      <c r="F27" s="258">
        <v>1776</v>
      </c>
      <c r="G27" s="258">
        <v>1251079</v>
      </c>
    </row>
    <row r="28" spans="1:7" ht="13.5" customHeight="1">
      <c r="A28" s="208" t="s">
        <v>371</v>
      </c>
      <c r="B28" s="258">
        <f t="shared" si="1"/>
        <v>1070</v>
      </c>
      <c r="C28" s="258">
        <f t="shared" si="2"/>
        <v>348529</v>
      </c>
      <c r="D28" s="258">
        <v>0</v>
      </c>
      <c r="E28" s="258">
        <v>0</v>
      </c>
      <c r="F28" s="258">
        <v>1070</v>
      </c>
      <c r="G28" s="258">
        <v>348529</v>
      </c>
    </row>
    <row r="29" spans="1:7" ht="13.5" customHeight="1">
      <c r="A29" s="209" t="s">
        <v>372</v>
      </c>
      <c r="B29" s="258">
        <f t="shared" si="1"/>
        <v>43230</v>
      </c>
      <c r="C29" s="258">
        <f t="shared" si="2"/>
        <v>22170062</v>
      </c>
      <c r="D29" s="258">
        <v>0</v>
      </c>
      <c r="E29" s="258">
        <v>0</v>
      </c>
      <c r="F29" s="258">
        <v>43230</v>
      </c>
      <c r="G29" s="258">
        <v>22170062</v>
      </c>
    </row>
    <row r="30" spans="1:7" ht="13.5" customHeight="1">
      <c r="A30" s="209" t="s">
        <v>373</v>
      </c>
      <c r="B30" s="258">
        <f t="shared" si="1"/>
        <v>457</v>
      </c>
      <c r="C30" s="258">
        <f t="shared" si="2"/>
        <v>3619</v>
      </c>
      <c r="D30" s="258">
        <v>0</v>
      </c>
      <c r="E30" s="258">
        <v>0</v>
      </c>
      <c r="F30" s="258">
        <v>457</v>
      </c>
      <c r="G30" s="258">
        <v>3619</v>
      </c>
    </row>
    <row r="31" spans="1:7" ht="13.5" customHeight="1">
      <c r="A31" s="209" t="s">
        <v>374</v>
      </c>
      <c r="B31" s="258">
        <f t="shared" si="1"/>
        <v>417</v>
      </c>
      <c r="C31" s="258">
        <f t="shared" si="2"/>
        <v>669406</v>
      </c>
      <c r="D31" s="258">
        <v>16</v>
      </c>
      <c r="E31" s="258">
        <v>225778</v>
      </c>
      <c r="F31" s="258">
        <v>401</v>
      </c>
      <c r="G31" s="258">
        <v>443628</v>
      </c>
    </row>
    <row r="32" spans="1:7" ht="13.5" customHeight="1">
      <c r="A32" s="209" t="s">
        <v>375</v>
      </c>
      <c r="B32" s="258">
        <f t="shared" si="1"/>
        <v>31</v>
      </c>
      <c r="C32" s="258">
        <f t="shared" si="2"/>
        <v>219</v>
      </c>
      <c r="D32" s="258">
        <v>0</v>
      </c>
      <c r="E32" s="258">
        <v>0</v>
      </c>
      <c r="F32" s="258">
        <v>31</v>
      </c>
      <c r="G32" s="258">
        <v>219</v>
      </c>
    </row>
    <row r="33" spans="1:7" ht="13.5" customHeight="1">
      <c r="A33" s="209" t="s">
        <v>376</v>
      </c>
      <c r="B33" s="258">
        <f t="shared" si="1"/>
        <v>4064</v>
      </c>
      <c r="C33" s="258">
        <f t="shared" si="2"/>
        <v>7722104</v>
      </c>
      <c r="D33" s="258">
        <v>49</v>
      </c>
      <c r="E33" s="258">
        <v>463613</v>
      </c>
      <c r="F33" s="258">
        <v>4015</v>
      </c>
      <c r="G33" s="258">
        <v>7258491</v>
      </c>
    </row>
    <row r="34" spans="1:7" ht="13.5" customHeight="1">
      <c r="A34" s="209" t="s">
        <v>377</v>
      </c>
      <c r="B34" s="258">
        <f t="shared" si="1"/>
        <v>116</v>
      </c>
      <c r="C34" s="258">
        <f t="shared" si="2"/>
        <v>1044</v>
      </c>
      <c r="D34" s="258">
        <v>0</v>
      </c>
      <c r="E34" s="258">
        <v>0</v>
      </c>
      <c r="F34" s="258">
        <v>116</v>
      </c>
      <c r="G34" s="258">
        <v>1044</v>
      </c>
    </row>
    <row r="35" spans="1:7" ht="13.5" customHeight="1">
      <c r="A35" s="209" t="s">
        <v>378</v>
      </c>
      <c r="B35" s="258">
        <f t="shared" si="1"/>
        <v>33115</v>
      </c>
      <c r="C35" s="258">
        <f t="shared" si="2"/>
        <v>10850449</v>
      </c>
      <c r="D35" s="258">
        <v>0</v>
      </c>
      <c r="E35" s="258">
        <v>0</v>
      </c>
      <c r="F35" s="258">
        <v>33115</v>
      </c>
      <c r="G35" s="258">
        <v>10850449</v>
      </c>
    </row>
    <row r="36" spans="1:7" ht="13.5" customHeight="1">
      <c r="A36" s="209" t="s">
        <v>379</v>
      </c>
      <c r="B36" s="258">
        <f t="shared" si="1"/>
        <v>17603</v>
      </c>
      <c r="C36" s="258">
        <f t="shared" si="2"/>
        <v>2746172</v>
      </c>
      <c r="D36" s="258">
        <v>0</v>
      </c>
      <c r="E36" s="258">
        <v>0</v>
      </c>
      <c r="F36" s="258">
        <v>17603</v>
      </c>
      <c r="G36" s="258">
        <v>2746172</v>
      </c>
    </row>
    <row r="37" spans="1:7" ht="13.5" customHeight="1">
      <c r="A37" s="209" t="s">
        <v>380</v>
      </c>
      <c r="B37" s="258">
        <f t="shared" si="1"/>
        <v>30059</v>
      </c>
      <c r="C37" s="258">
        <f t="shared" si="2"/>
        <v>21774543</v>
      </c>
      <c r="D37" s="258">
        <v>0</v>
      </c>
      <c r="E37" s="258">
        <v>0</v>
      </c>
      <c r="F37" s="258">
        <v>30059</v>
      </c>
      <c r="G37" s="258">
        <v>21774543</v>
      </c>
    </row>
    <row r="38" spans="1:7" ht="13.5" customHeight="1">
      <c r="A38" s="209" t="s">
        <v>571</v>
      </c>
      <c r="B38" s="258">
        <f t="shared" si="1"/>
        <v>424</v>
      </c>
      <c r="C38" s="258">
        <f t="shared" si="2"/>
        <v>12993</v>
      </c>
      <c r="D38" s="258">
        <v>0</v>
      </c>
      <c r="E38" s="258">
        <v>0</v>
      </c>
      <c r="F38" s="258">
        <v>424</v>
      </c>
      <c r="G38" s="258">
        <v>12993</v>
      </c>
    </row>
    <row r="39" spans="1:7" ht="13.5" customHeight="1">
      <c r="A39" s="209" t="s">
        <v>381</v>
      </c>
      <c r="B39" s="258">
        <f t="shared" si="1"/>
        <v>1017</v>
      </c>
      <c r="C39" s="258">
        <f t="shared" si="2"/>
        <v>187002</v>
      </c>
      <c r="D39" s="258">
        <v>0</v>
      </c>
      <c r="E39" s="258">
        <v>0</v>
      </c>
      <c r="F39" s="258">
        <v>1017</v>
      </c>
      <c r="G39" s="258">
        <v>187002</v>
      </c>
    </row>
    <row r="40" spans="1:7" ht="13.5" customHeight="1">
      <c r="A40" s="209" t="s">
        <v>382</v>
      </c>
      <c r="B40" s="258">
        <f t="shared" si="1"/>
        <v>16597</v>
      </c>
      <c r="C40" s="258">
        <f t="shared" si="2"/>
        <v>7521786</v>
      </c>
      <c r="D40" s="258">
        <f>SUM(D41:D43)</f>
        <v>0</v>
      </c>
      <c r="E40" s="258">
        <f>SUM(E41:E43)</f>
        <v>0</v>
      </c>
      <c r="F40" s="258">
        <f>SUM(F41:F43)</f>
        <v>16597</v>
      </c>
      <c r="G40" s="258">
        <f>SUM(G41:G43)</f>
        <v>7521786</v>
      </c>
    </row>
    <row r="41" spans="1:7" ht="13.5" customHeight="1">
      <c r="A41" s="208" t="s">
        <v>383</v>
      </c>
      <c r="B41" s="258">
        <f t="shared" si="1"/>
        <v>3548</v>
      </c>
      <c r="C41" s="258">
        <f t="shared" si="2"/>
        <v>18803</v>
      </c>
      <c r="D41" s="258">
        <v>0</v>
      </c>
      <c r="E41" s="258">
        <v>0</v>
      </c>
      <c r="F41" s="258">
        <v>3548</v>
      </c>
      <c r="G41" s="258">
        <v>18803</v>
      </c>
    </row>
    <row r="42" spans="1:7" ht="13.5" customHeight="1">
      <c r="A42" s="208" t="s">
        <v>384</v>
      </c>
      <c r="B42" s="258">
        <f t="shared" si="1"/>
        <v>4313</v>
      </c>
      <c r="C42" s="258">
        <f t="shared" si="2"/>
        <v>7456680</v>
      </c>
      <c r="D42" s="258">
        <v>0</v>
      </c>
      <c r="E42" s="258">
        <v>0</v>
      </c>
      <c r="F42" s="258">
        <v>4313</v>
      </c>
      <c r="G42" s="258">
        <v>7456680</v>
      </c>
    </row>
    <row r="43" spans="1:7" ht="13.5" customHeight="1">
      <c r="A43" s="208" t="s">
        <v>385</v>
      </c>
      <c r="B43" s="258">
        <f t="shared" si="1"/>
        <v>8736</v>
      </c>
      <c r="C43" s="258">
        <f t="shared" si="2"/>
        <v>46303</v>
      </c>
      <c r="D43" s="258">
        <v>0</v>
      </c>
      <c r="E43" s="258">
        <v>0</v>
      </c>
      <c r="F43" s="258">
        <v>8736</v>
      </c>
      <c r="G43" s="258">
        <v>46303</v>
      </c>
    </row>
    <row r="44" spans="1:7" ht="13.5" customHeight="1">
      <c r="A44" s="209" t="s">
        <v>386</v>
      </c>
      <c r="B44" s="258">
        <f t="shared" si="1"/>
        <v>29839</v>
      </c>
      <c r="C44" s="258">
        <f t="shared" si="2"/>
        <v>807229</v>
      </c>
      <c r="D44" s="258">
        <v>0</v>
      </c>
      <c r="E44" s="258">
        <v>0</v>
      </c>
      <c r="F44" s="258">
        <v>29839</v>
      </c>
      <c r="G44" s="258">
        <v>807229</v>
      </c>
    </row>
    <row r="45" spans="1:7" ht="13.5" customHeight="1">
      <c r="A45" s="209" t="s">
        <v>387</v>
      </c>
      <c r="B45" s="258">
        <f t="shared" si="1"/>
        <v>119</v>
      </c>
      <c r="C45" s="258">
        <f t="shared" si="2"/>
        <v>58959</v>
      </c>
      <c r="D45" s="258">
        <v>0</v>
      </c>
      <c r="E45" s="258">
        <v>0</v>
      </c>
      <c r="F45" s="258">
        <v>119</v>
      </c>
      <c r="G45" s="258">
        <v>58959</v>
      </c>
    </row>
    <row r="46" spans="1:7" ht="13.5" customHeight="1">
      <c r="A46" s="209" t="s">
        <v>388</v>
      </c>
      <c r="B46" s="258">
        <f t="shared" si="1"/>
        <v>290</v>
      </c>
      <c r="C46" s="258">
        <f t="shared" si="2"/>
        <v>5510</v>
      </c>
      <c r="D46" s="258">
        <v>0</v>
      </c>
      <c r="E46" s="258">
        <v>0</v>
      </c>
      <c r="F46" s="258">
        <v>290</v>
      </c>
      <c r="G46" s="258">
        <v>5510</v>
      </c>
    </row>
    <row r="47" spans="1:7" ht="13.5" customHeight="1">
      <c r="A47" s="209" t="s">
        <v>389</v>
      </c>
      <c r="B47" s="258">
        <f t="shared" si="1"/>
        <v>2547</v>
      </c>
      <c r="C47" s="258">
        <f t="shared" si="2"/>
        <v>877847</v>
      </c>
      <c r="D47" s="258">
        <v>0</v>
      </c>
      <c r="E47" s="258">
        <v>0</v>
      </c>
      <c r="F47" s="258">
        <v>2547</v>
      </c>
      <c r="G47" s="258">
        <v>877847</v>
      </c>
    </row>
    <row r="48" spans="1:7" ht="13.5" customHeight="1">
      <c r="A48" s="209" t="s">
        <v>390</v>
      </c>
      <c r="B48" s="258">
        <f t="shared" si="1"/>
        <v>0</v>
      </c>
      <c r="C48" s="258">
        <f t="shared" si="2"/>
        <v>0</v>
      </c>
      <c r="D48" s="258">
        <v>0</v>
      </c>
      <c r="E48" s="258">
        <v>0</v>
      </c>
      <c r="F48" s="258">
        <v>0</v>
      </c>
      <c r="G48" s="258">
        <v>0</v>
      </c>
    </row>
    <row r="49" spans="1:7" ht="13.5" customHeight="1">
      <c r="A49" s="209" t="s">
        <v>391</v>
      </c>
      <c r="B49" s="258">
        <f t="shared" si="1"/>
        <v>719</v>
      </c>
      <c r="C49" s="258">
        <f t="shared" si="2"/>
        <v>194649</v>
      </c>
      <c r="D49" s="258">
        <v>0</v>
      </c>
      <c r="E49" s="258">
        <v>0</v>
      </c>
      <c r="F49" s="258">
        <v>719</v>
      </c>
      <c r="G49" s="258">
        <v>194649</v>
      </c>
    </row>
    <row r="50" spans="1:7" ht="13.5" customHeight="1">
      <c r="A50" s="209" t="s">
        <v>392</v>
      </c>
      <c r="B50" s="258">
        <f t="shared" si="1"/>
        <v>120</v>
      </c>
      <c r="C50" s="258">
        <f t="shared" si="2"/>
        <v>52642</v>
      </c>
      <c r="D50" s="258">
        <v>0</v>
      </c>
      <c r="E50" s="258">
        <v>0</v>
      </c>
      <c r="F50" s="258">
        <v>120</v>
      </c>
      <c r="G50" s="258">
        <v>52642</v>
      </c>
    </row>
    <row r="51" spans="1:7" ht="13.5" customHeight="1">
      <c r="A51" s="209" t="s">
        <v>393</v>
      </c>
      <c r="B51" s="258">
        <f t="shared" si="1"/>
        <v>0</v>
      </c>
      <c r="C51" s="258">
        <f t="shared" si="2"/>
        <v>0</v>
      </c>
      <c r="D51" s="258">
        <v>0</v>
      </c>
      <c r="E51" s="258">
        <v>0</v>
      </c>
      <c r="F51" s="258">
        <v>0</v>
      </c>
      <c r="G51" s="258">
        <v>0</v>
      </c>
    </row>
    <row r="52" spans="1:7" ht="13.5" customHeight="1">
      <c r="A52" s="209" t="s">
        <v>394</v>
      </c>
      <c r="B52" s="258">
        <f t="shared" si="1"/>
        <v>6</v>
      </c>
      <c r="C52" s="258">
        <f t="shared" si="2"/>
        <v>42</v>
      </c>
      <c r="D52" s="258">
        <v>0</v>
      </c>
      <c r="E52" s="258">
        <v>0</v>
      </c>
      <c r="F52" s="258">
        <v>6</v>
      </c>
      <c r="G52" s="258">
        <v>42</v>
      </c>
    </row>
    <row r="53" spans="1:7" ht="13.5" customHeight="1">
      <c r="A53" s="209" t="s">
        <v>395</v>
      </c>
      <c r="B53" s="258">
        <f t="shared" si="1"/>
        <v>103</v>
      </c>
      <c r="C53" s="258">
        <f t="shared" si="2"/>
        <v>41688</v>
      </c>
      <c r="D53" s="258">
        <v>0</v>
      </c>
      <c r="E53" s="258">
        <v>0</v>
      </c>
      <c r="F53" s="258">
        <v>103</v>
      </c>
      <c r="G53" s="258">
        <v>41688</v>
      </c>
    </row>
    <row r="54" spans="1:7" ht="13.5" customHeight="1">
      <c r="A54" s="209" t="s">
        <v>396</v>
      </c>
      <c r="B54" s="258">
        <f t="shared" si="1"/>
        <v>3840</v>
      </c>
      <c r="C54" s="258">
        <f t="shared" si="2"/>
        <v>21120</v>
      </c>
      <c r="D54" s="258">
        <v>0</v>
      </c>
      <c r="E54" s="258">
        <v>0</v>
      </c>
      <c r="F54" s="258">
        <v>3840</v>
      </c>
      <c r="G54" s="258">
        <v>21120</v>
      </c>
    </row>
    <row r="55" spans="1:7" ht="13.5" customHeight="1">
      <c r="A55" s="210" t="s">
        <v>947</v>
      </c>
      <c r="B55" s="258">
        <f t="shared" si="1"/>
        <v>467</v>
      </c>
      <c r="C55" s="258">
        <f t="shared" si="2"/>
        <v>3342</v>
      </c>
      <c r="D55" s="258">
        <v>0</v>
      </c>
      <c r="E55" s="258">
        <v>0</v>
      </c>
      <c r="F55" s="258">
        <v>467</v>
      </c>
      <c r="G55" s="258">
        <v>3342</v>
      </c>
    </row>
    <row r="56" spans="1:7" ht="13.5" customHeight="1">
      <c r="A56" s="209" t="s">
        <v>398</v>
      </c>
      <c r="B56" s="258">
        <f t="shared" si="1"/>
        <v>2907</v>
      </c>
      <c r="C56" s="258">
        <f t="shared" si="2"/>
        <v>118149</v>
      </c>
      <c r="D56" s="258">
        <v>0</v>
      </c>
      <c r="E56" s="258">
        <v>0</v>
      </c>
      <c r="F56" s="258">
        <v>2907</v>
      </c>
      <c r="G56" s="258">
        <v>118149</v>
      </c>
    </row>
    <row r="57" spans="1:7" ht="13.5" customHeight="1">
      <c r="A57" s="209" t="s">
        <v>399</v>
      </c>
      <c r="B57" s="258">
        <f t="shared" si="1"/>
        <v>3275</v>
      </c>
      <c r="C57" s="258">
        <f t="shared" si="2"/>
        <v>20335</v>
      </c>
      <c r="D57" s="258">
        <v>0</v>
      </c>
      <c r="E57" s="258">
        <v>0</v>
      </c>
      <c r="F57" s="258">
        <v>3275</v>
      </c>
      <c r="G57" s="258">
        <v>20335</v>
      </c>
    </row>
    <row r="58" spans="1:7" ht="13.5" customHeight="1">
      <c r="A58" s="164" t="s">
        <v>400</v>
      </c>
      <c r="B58" s="275">
        <f t="shared" si="1"/>
        <v>978</v>
      </c>
      <c r="C58" s="275">
        <f t="shared" si="2"/>
        <v>43799</v>
      </c>
      <c r="D58" s="275">
        <v>0</v>
      </c>
      <c r="E58" s="275">
        <v>0</v>
      </c>
      <c r="F58" s="275">
        <v>978</v>
      </c>
      <c r="G58" s="275">
        <v>43799</v>
      </c>
    </row>
    <row r="59" ht="12" customHeight="1">
      <c r="A59" s="43" t="s">
        <v>497</v>
      </c>
    </row>
    <row r="60" ht="12" customHeight="1">
      <c r="A60" s="37" t="s">
        <v>559</v>
      </c>
    </row>
    <row r="61" ht="12" customHeight="1">
      <c r="A61" s="34" t="s">
        <v>560</v>
      </c>
    </row>
  </sheetData>
  <printOptions/>
  <pageMargins left="0.5905511811023623" right="0.59" top="0.58" bottom="0.6"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00390625" defaultRowHeight="12.75"/>
  <cols>
    <col min="1" max="1" width="13.00390625" style="34" customWidth="1"/>
    <col min="2" max="2" width="9.25390625" style="34" customWidth="1"/>
    <col min="3" max="5" width="8.75390625" style="34" customWidth="1"/>
    <col min="6" max="7" width="9.25390625" style="34" customWidth="1"/>
    <col min="8" max="10" width="8.75390625" style="34" customWidth="1"/>
    <col min="11" max="11" width="8.25390625" style="34" customWidth="1"/>
    <col min="12" max="12" width="9.75390625" style="34" customWidth="1"/>
    <col min="13" max="16384" width="8.875" style="34" customWidth="1"/>
  </cols>
  <sheetData>
    <row r="1" spans="1:2" ht="18" customHeight="1">
      <c r="A1" s="301" t="s">
        <v>702</v>
      </c>
      <c r="B1" s="23"/>
    </row>
    <row r="2" spans="1:12" ht="15">
      <c r="A2" s="300" t="s">
        <v>703</v>
      </c>
      <c r="B2" s="7"/>
      <c r="C2" s="7"/>
      <c r="D2" s="7"/>
      <c r="E2" s="7"/>
      <c r="F2" s="7"/>
      <c r="G2" s="7"/>
      <c r="H2" s="7"/>
      <c r="I2" s="7"/>
      <c r="J2" s="7"/>
      <c r="K2" s="36"/>
      <c r="L2" s="161"/>
    </row>
    <row r="3" spans="1:12" ht="13.5" customHeight="1">
      <c r="A3" s="211"/>
      <c r="B3" s="211"/>
      <c r="C3" s="211"/>
      <c r="D3" s="211"/>
      <c r="E3" s="211"/>
      <c r="F3" s="153" t="s">
        <v>499</v>
      </c>
      <c r="G3" s="211"/>
      <c r="H3" s="211"/>
      <c r="I3" s="211"/>
      <c r="J3" s="211"/>
      <c r="K3" s="153"/>
      <c r="L3" s="149"/>
    </row>
    <row r="4" spans="1:12" ht="13.5" customHeight="1">
      <c r="A4" s="212" t="s">
        <v>0</v>
      </c>
      <c r="B4" s="213" t="s">
        <v>207</v>
      </c>
      <c r="C4" s="213" t="s">
        <v>401</v>
      </c>
      <c r="D4" s="213" t="s">
        <v>402</v>
      </c>
      <c r="E4" s="213" t="s">
        <v>403</v>
      </c>
      <c r="F4" s="213" t="s">
        <v>498</v>
      </c>
      <c r="G4" s="213" t="s">
        <v>404</v>
      </c>
      <c r="H4" s="213" t="s">
        <v>405</v>
      </c>
      <c r="I4" s="213" t="s">
        <v>406</v>
      </c>
      <c r="J4" s="213" t="s">
        <v>407</v>
      </c>
      <c r="K4" s="213" t="s">
        <v>521</v>
      </c>
      <c r="L4" s="165" t="s">
        <v>408</v>
      </c>
    </row>
    <row r="5" spans="1:12" ht="15" customHeight="1">
      <c r="A5" s="208" t="s">
        <v>829</v>
      </c>
      <c r="B5" s="258">
        <v>18785605</v>
      </c>
      <c r="C5" s="258">
        <v>169057</v>
      </c>
      <c r="D5" s="258">
        <v>24662</v>
      </c>
      <c r="E5" s="258">
        <v>167070</v>
      </c>
      <c r="F5" s="258">
        <v>10345623</v>
      </c>
      <c r="G5" s="258">
        <v>3189081</v>
      </c>
      <c r="H5" s="258">
        <v>1885073</v>
      </c>
      <c r="I5" s="258">
        <v>1998299</v>
      </c>
      <c r="J5" s="258">
        <v>1006740</v>
      </c>
      <c r="K5" s="258">
        <v>0</v>
      </c>
      <c r="L5" s="258">
        <v>0</v>
      </c>
    </row>
    <row r="6" spans="1:12" ht="15" customHeight="1">
      <c r="A6" s="208" t="s">
        <v>832</v>
      </c>
      <c r="B6" s="258">
        <v>20506083</v>
      </c>
      <c r="C6" s="258">
        <v>132083</v>
      </c>
      <c r="D6" s="258">
        <v>22996</v>
      </c>
      <c r="E6" s="258">
        <v>627297</v>
      </c>
      <c r="F6" s="258">
        <v>11709271</v>
      </c>
      <c r="G6" s="258">
        <v>3388278</v>
      </c>
      <c r="H6" s="258">
        <v>1940661</v>
      </c>
      <c r="I6" s="258">
        <v>1731654</v>
      </c>
      <c r="J6" s="258">
        <v>953843</v>
      </c>
      <c r="K6" s="258">
        <v>0</v>
      </c>
      <c r="L6" s="258">
        <v>0</v>
      </c>
    </row>
    <row r="7" spans="1:12" ht="15" customHeight="1">
      <c r="A7" s="208" t="s">
        <v>833</v>
      </c>
      <c r="B7" s="258">
        <v>20487126</v>
      </c>
      <c r="C7" s="258">
        <v>126592</v>
      </c>
      <c r="D7" s="258">
        <v>23194</v>
      </c>
      <c r="E7" s="258">
        <v>467322</v>
      </c>
      <c r="F7" s="258">
        <v>12374906</v>
      </c>
      <c r="G7" s="258">
        <v>3323523</v>
      </c>
      <c r="H7" s="258">
        <v>1755037</v>
      </c>
      <c r="I7" s="258">
        <v>1377092</v>
      </c>
      <c r="J7" s="258">
        <v>1039460</v>
      </c>
      <c r="K7" s="258">
        <v>0</v>
      </c>
      <c r="L7" s="258">
        <v>0</v>
      </c>
    </row>
    <row r="8" spans="1:12" ht="15" customHeight="1">
      <c r="A8" s="341" t="s">
        <v>834</v>
      </c>
      <c r="B8" s="258">
        <v>22598888</v>
      </c>
      <c r="C8" s="258">
        <v>125296</v>
      </c>
      <c r="D8" s="258">
        <v>19149</v>
      </c>
      <c r="E8" s="258">
        <v>682119</v>
      </c>
      <c r="F8" s="258">
        <v>13486321</v>
      </c>
      <c r="G8" s="258">
        <v>3687849</v>
      </c>
      <c r="H8" s="258">
        <v>1764794</v>
      </c>
      <c r="I8" s="258">
        <v>1392092</v>
      </c>
      <c r="J8" s="258">
        <v>1441268</v>
      </c>
      <c r="K8" s="258">
        <v>0</v>
      </c>
      <c r="L8" s="258">
        <v>0</v>
      </c>
    </row>
    <row r="9" spans="1:12" ht="15" customHeight="1">
      <c r="A9" s="341" t="s">
        <v>830</v>
      </c>
      <c r="B9" s="258">
        <v>23660369</v>
      </c>
      <c r="C9" s="258">
        <v>160427</v>
      </c>
      <c r="D9" s="258">
        <v>22102</v>
      </c>
      <c r="E9" s="258">
        <v>936073</v>
      </c>
      <c r="F9" s="258">
        <v>13843112</v>
      </c>
      <c r="G9" s="258">
        <v>3739304</v>
      </c>
      <c r="H9" s="258">
        <v>1678819</v>
      </c>
      <c r="I9" s="258">
        <v>1536425</v>
      </c>
      <c r="J9" s="258">
        <v>1744107</v>
      </c>
      <c r="K9" s="258">
        <v>0</v>
      </c>
      <c r="L9" s="258">
        <v>0</v>
      </c>
    </row>
    <row r="10" spans="1:12" ht="12" customHeight="1">
      <c r="A10" s="40"/>
      <c r="B10" s="258"/>
      <c r="C10" s="258"/>
      <c r="D10" s="258"/>
      <c r="E10" s="258"/>
      <c r="F10" s="258"/>
      <c r="G10" s="258"/>
      <c r="H10" s="258"/>
      <c r="I10" s="258"/>
      <c r="J10" s="258"/>
      <c r="K10" s="258"/>
      <c r="L10" s="258"/>
    </row>
    <row r="11" spans="1:12" ht="15" customHeight="1">
      <c r="A11" s="209" t="s">
        <v>354</v>
      </c>
      <c r="B11" s="258">
        <v>20054755</v>
      </c>
      <c r="C11" s="258">
        <v>160427</v>
      </c>
      <c r="D11" s="258">
        <v>21614</v>
      </c>
      <c r="E11" s="258">
        <v>36553</v>
      </c>
      <c r="F11" s="258">
        <v>11581135</v>
      </c>
      <c r="G11" s="258">
        <v>3581104</v>
      </c>
      <c r="H11" s="258">
        <v>1678814</v>
      </c>
      <c r="I11" s="258">
        <v>1533253</v>
      </c>
      <c r="J11" s="258">
        <v>1461855</v>
      </c>
      <c r="K11" s="258">
        <v>0</v>
      </c>
      <c r="L11" s="258">
        <v>0</v>
      </c>
    </row>
    <row r="12" spans="1:12" ht="15" customHeight="1">
      <c r="A12" s="209" t="s">
        <v>355</v>
      </c>
      <c r="B12" s="258">
        <v>1153601</v>
      </c>
      <c r="C12" s="258">
        <v>0</v>
      </c>
      <c r="D12" s="258">
        <v>488</v>
      </c>
      <c r="E12" s="258">
        <v>40310</v>
      </c>
      <c r="F12" s="258">
        <v>878475</v>
      </c>
      <c r="G12" s="258">
        <v>33505</v>
      </c>
      <c r="H12" s="258">
        <v>5</v>
      </c>
      <c r="I12" s="258">
        <v>3172</v>
      </c>
      <c r="J12" s="258">
        <v>197646</v>
      </c>
      <c r="K12" s="258">
        <v>0</v>
      </c>
      <c r="L12" s="258">
        <v>0</v>
      </c>
    </row>
    <row r="13" spans="1:12" ht="15" customHeight="1">
      <c r="A13" s="208" t="s">
        <v>356</v>
      </c>
      <c r="B13" s="258">
        <v>0</v>
      </c>
      <c r="C13" s="258">
        <v>0</v>
      </c>
      <c r="D13" s="258">
        <v>0</v>
      </c>
      <c r="E13" s="258">
        <v>0</v>
      </c>
      <c r="F13" s="258">
        <v>0</v>
      </c>
      <c r="G13" s="258">
        <v>0</v>
      </c>
      <c r="H13" s="258">
        <v>0</v>
      </c>
      <c r="I13" s="258">
        <v>0</v>
      </c>
      <c r="J13" s="258">
        <v>0</v>
      </c>
      <c r="K13" s="258">
        <v>0</v>
      </c>
      <c r="L13" s="258">
        <v>0</v>
      </c>
    </row>
    <row r="14" spans="1:12" ht="15" customHeight="1">
      <c r="A14" s="208" t="s">
        <v>357</v>
      </c>
      <c r="B14" s="258">
        <v>422690</v>
      </c>
      <c r="C14" s="258">
        <v>0</v>
      </c>
      <c r="D14" s="258">
        <v>0</v>
      </c>
      <c r="E14" s="258">
        <v>34373</v>
      </c>
      <c r="F14" s="258">
        <v>210515</v>
      </c>
      <c r="G14" s="258">
        <v>20</v>
      </c>
      <c r="H14" s="258">
        <v>5</v>
      </c>
      <c r="I14" s="258">
        <v>3172</v>
      </c>
      <c r="J14" s="258">
        <v>174605</v>
      </c>
      <c r="K14" s="258">
        <v>0</v>
      </c>
      <c r="L14" s="258">
        <v>0</v>
      </c>
    </row>
    <row r="15" spans="1:12" ht="15" customHeight="1">
      <c r="A15" s="208" t="s">
        <v>358</v>
      </c>
      <c r="B15" s="258">
        <v>685586</v>
      </c>
      <c r="C15" s="258">
        <v>0</v>
      </c>
      <c r="D15" s="258">
        <v>0</v>
      </c>
      <c r="E15" s="258">
        <v>5937</v>
      </c>
      <c r="F15" s="258">
        <v>667960</v>
      </c>
      <c r="G15" s="258">
        <v>11689</v>
      </c>
      <c r="H15" s="258">
        <v>0</v>
      </c>
      <c r="I15" s="258">
        <v>0</v>
      </c>
      <c r="J15" s="258">
        <v>0</v>
      </c>
      <c r="K15" s="258">
        <v>0</v>
      </c>
      <c r="L15" s="258">
        <v>0</v>
      </c>
    </row>
    <row r="16" spans="1:12" ht="15" customHeight="1">
      <c r="A16" s="208" t="s">
        <v>359</v>
      </c>
      <c r="B16" s="258">
        <v>21796</v>
      </c>
      <c r="C16" s="258">
        <v>0</v>
      </c>
      <c r="D16" s="258">
        <v>0</v>
      </c>
      <c r="E16" s="258">
        <v>0</v>
      </c>
      <c r="F16" s="258">
        <v>0</v>
      </c>
      <c r="G16" s="258">
        <v>21796</v>
      </c>
      <c r="H16" s="258">
        <v>0</v>
      </c>
      <c r="I16" s="258">
        <v>0</v>
      </c>
      <c r="J16" s="258">
        <v>0</v>
      </c>
      <c r="K16" s="258">
        <v>0</v>
      </c>
      <c r="L16" s="258">
        <v>0</v>
      </c>
    </row>
    <row r="17" spans="1:12" ht="15" customHeight="1">
      <c r="A17" s="208" t="s">
        <v>360</v>
      </c>
      <c r="B17" s="258">
        <v>23529</v>
      </c>
      <c r="C17" s="258">
        <v>0</v>
      </c>
      <c r="D17" s="258">
        <v>488</v>
      </c>
      <c r="E17" s="258">
        <v>0</v>
      </c>
      <c r="F17" s="258">
        <v>0</v>
      </c>
      <c r="G17" s="258">
        <v>0</v>
      </c>
      <c r="H17" s="258">
        <v>0</v>
      </c>
      <c r="I17" s="258">
        <v>0</v>
      </c>
      <c r="J17" s="258">
        <v>23041</v>
      </c>
      <c r="K17" s="258">
        <v>0</v>
      </c>
      <c r="L17" s="258">
        <v>0</v>
      </c>
    </row>
    <row r="18" spans="1:12" ht="15" customHeight="1">
      <c r="A18" s="209" t="s">
        <v>361</v>
      </c>
      <c r="B18" s="258">
        <v>62684</v>
      </c>
      <c r="C18" s="258">
        <v>0</v>
      </c>
      <c r="D18" s="258">
        <v>0</v>
      </c>
      <c r="E18" s="258">
        <v>0</v>
      </c>
      <c r="F18" s="258">
        <v>1125</v>
      </c>
      <c r="G18" s="258">
        <v>2034</v>
      </c>
      <c r="H18" s="258">
        <v>0</v>
      </c>
      <c r="I18" s="258">
        <v>0</v>
      </c>
      <c r="J18" s="258">
        <v>59525</v>
      </c>
      <c r="K18" s="258">
        <v>0</v>
      </c>
      <c r="L18" s="258">
        <v>0</v>
      </c>
    </row>
    <row r="19" spans="1:12" ht="15" customHeight="1">
      <c r="A19" s="208" t="s">
        <v>362</v>
      </c>
      <c r="B19" s="258">
        <v>62684</v>
      </c>
      <c r="C19" s="258">
        <v>0</v>
      </c>
      <c r="D19" s="258">
        <v>0</v>
      </c>
      <c r="E19" s="258">
        <v>0</v>
      </c>
      <c r="F19" s="258">
        <v>1125</v>
      </c>
      <c r="G19" s="258">
        <v>2034</v>
      </c>
      <c r="H19" s="258">
        <v>0</v>
      </c>
      <c r="I19" s="258">
        <v>0</v>
      </c>
      <c r="J19" s="258">
        <v>59525</v>
      </c>
      <c r="K19" s="258">
        <v>0</v>
      </c>
      <c r="L19" s="258">
        <v>0</v>
      </c>
    </row>
    <row r="20" spans="1:12" ht="15" customHeight="1">
      <c r="A20" s="208" t="s">
        <v>363</v>
      </c>
      <c r="B20" s="258">
        <v>0</v>
      </c>
      <c r="C20" s="258">
        <v>0</v>
      </c>
      <c r="D20" s="258">
        <v>0</v>
      </c>
      <c r="E20" s="258">
        <v>0</v>
      </c>
      <c r="F20" s="258">
        <v>0</v>
      </c>
      <c r="G20" s="258">
        <v>0</v>
      </c>
      <c r="H20" s="258">
        <v>0</v>
      </c>
      <c r="I20" s="258">
        <v>0</v>
      </c>
      <c r="J20" s="258">
        <v>0</v>
      </c>
      <c r="K20" s="258">
        <v>0</v>
      </c>
      <c r="L20" s="258">
        <v>0</v>
      </c>
    </row>
    <row r="21" spans="1:12" ht="15" customHeight="1">
      <c r="A21" s="208" t="s">
        <v>364</v>
      </c>
      <c r="B21" s="258">
        <v>0</v>
      </c>
      <c r="C21" s="258">
        <v>0</v>
      </c>
      <c r="D21" s="258">
        <v>0</v>
      </c>
      <c r="E21" s="258">
        <v>0</v>
      </c>
      <c r="F21" s="258">
        <v>0</v>
      </c>
      <c r="G21" s="258">
        <v>0</v>
      </c>
      <c r="H21" s="258">
        <v>0</v>
      </c>
      <c r="I21" s="258">
        <v>0</v>
      </c>
      <c r="J21" s="258">
        <v>0</v>
      </c>
      <c r="K21" s="258">
        <v>0</v>
      </c>
      <c r="L21" s="258">
        <v>0</v>
      </c>
    </row>
    <row r="22" spans="1:12" ht="15" customHeight="1">
      <c r="A22" s="210" t="s">
        <v>365</v>
      </c>
      <c r="B22" s="258">
        <v>2389329</v>
      </c>
      <c r="C22" s="258">
        <v>0</v>
      </c>
      <c r="D22" s="258">
        <v>0</v>
      </c>
      <c r="E22" s="258">
        <v>859210</v>
      </c>
      <c r="F22" s="258">
        <v>1382377</v>
      </c>
      <c r="G22" s="258">
        <v>122661</v>
      </c>
      <c r="H22" s="258">
        <v>0</v>
      </c>
      <c r="I22" s="258">
        <v>0</v>
      </c>
      <c r="J22" s="258">
        <v>25081</v>
      </c>
      <c r="K22" s="258">
        <v>0</v>
      </c>
      <c r="L22" s="258">
        <v>0</v>
      </c>
    </row>
    <row r="23" spans="1:12" ht="15" customHeight="1">
      <c r="A23" s="208" t="s">
        <v>366</v>
      </c>
      <c r="B23" s="258">
        <v>0</v>
      </c>
      <c r="C23" s="258">
        <v>0</v>
      </c>
      <c r="D23" s="258">
        <v>0</v>
      </c>
      <c r="E23" s="258">
        <v>0</v>
      </c>
      <c r="F23" s="258">
        <v>0</v>
      </c>
      <c r="G23" s="258">
        <v>0</v>
      </c>
      <c r="H23" s="258">
        <v>0</v>
      </c>
      <c r="I23" s="258">
        <v>0</v>
      </c>
      <c r="J23" s="258">
        <v>0</v>
      </c>
      <c r="K23" s="258">
        <v>0</v>
      </c>
      <c r="L23" s="258">
        <v>0</v>
      </c>
    </row>
    <row r="24" spans="1:12" ht="15" customHeight="1">
      <c r="A24" s="208" t="s">
        <v>367</v>
      </c>
      <c r="B24" s="258">
        <v>1082981</v>
      </c>
      <c r="C24" s="258">
        <v>0</v>
      </c>
      <c r="D24" s="258">
        <v>0</v>
      </c>
      <c r="E24" s="258">
        <v>826710</v>
      </c>
      <c r="F24" s="258">
        <v>224550</v>
      </c>
      <c r="G24" s="258">
        <v>6640</v>
      </c>
      <c r="H24" s="258">
        <v>0</v>
      </c>
      <c r="I24" s="258">
        <v>0</v>
      </c>
      <c r="J24" s="258">
        <v>25081</v>
      </c>
      <c r="K24" s="258">
        <v>0</v>
      </c>
      <c r="L24" s="258">
        <v>0</v>
      </c>
    </row>
    <row r="25" spans="1:12" ht="15" customHeight="1">
      <c r="A25" s="208" t="s">
        <v>368</v>
      </c>
      <c r="B25" s="258">
        <v>1190327</v>
      </c>
      <c r="C25" s="258">
        <v>0</v>
      </c>
      <c r="D25" s="258">
        <v>0</v>
      </c>
      <c r="E25" s="258">
        <v>32500</v>
      </c>
      <c r="F25" s="258">
        <v>1157827</v>
      </c>
      <c r="G25" s="258">
        <v>0</v>
      </c>
      <c r="H25" s="258">
        <v>0</v>
      </c>
      <c r="I25" s="258">
        <v>0</v>
      </c>
      <c r="J25" s="258">
        <v>0</v>
      </c>
      <c r="K25" s="258">
        <v>0</v>
      </c>
      <c r="L25" s="258">
        <v>0</v>
      </c>
    </row>
    <row r="26" spans="1:12" ht="15" customHeight="1">
      <c r="A26" s="208" t="s">
        <v>369</v>
      </c>
      <c r="B26" s="258">
        <v>116021</v>
      </c>
      <c r="C26" s="258">
        <v>0</v>
      </c>
      <c r="D26" s="258">
        <v>0</v>
      </c>
      <c r="E26" s="258">
        <v>0</v>
      </c>
      <c r="F26" s="258">
        <v>0</v>
      </c>
      <c r="G26" s="258">
        <v>116021</v>
      </c>
      <c r="H26" s="258">
        <v>0</v>
      </c>
      <c r="I26" s="258">
        <v>0</v>
      </c>
      <c r="J26" s="258">
        <v>0</v>
      </c>
      <c r="K26" s="258">
        <v>0</v>
      </c>
      <c r="L26" s="258">
        <v>0</v>
      </c>
    </row>
    <row r="27" spans="1:12" ht="15" customHeight="1">
      <c r="A27" s="208" t="s">
        <v>370</v>
      </c>
      <c r="B27" s="258">
        <v>0</v>
      </c>
      <c r="C27" s="258">
        <v>0</v>
      </c>
      <c r="D27" s="258">
        <v>0</v>
      </c>
      <c r="E27" s="258">
        <v>0</v>
      </c>
      <c r="F27" s="258">
        <v>0</v>
      </c>
      <c r="G27" s="258">
        <v>0</v>
      </c>
      <c r="H27" s="258">
        <v>0</v>
      </c>
      <c r="I27" s="258">
        <v>0</v>
      </c>
      <c r="J27" s="258">
        <v>0</v>
      </c>
      <c r="K27" s="258">
        <v>0</v>
      </c>
      <c r="L27" s="258">
        <v>0</v>
      </c>
    </row>
    <row r="28" spans="1:12" ht="15" customHeight="1">
      <c r="A28" s="208" t="s">
        <v>371</v>
      </c>
      <c r="B28" s="258">
        <v>0</v>
      </c>
      <c r="C28" s="258">
        <v>0</v>
      </c>
      <c r="D28" s="258">
        <v>0</v>
      </c>
      <c r="E28" s="258">
        <v>0</v>
      </c>
      <c r="F28" s="258">
        <v>0</v>
      </c>
      <c r="G28" s="258">
        <v>0</v>
      </c>
      <c r="H28" s="258">
        <v>0</v>
      </c>
      <c r="I28" s="258">
        <v>0</v>
      </c>
      <c r="J28" s="258">
        <v>0</v>
      </c>
      <c r="K28" s="258">
        <v>0</v>
      </c>
      <c r="L28" s="258">
        <v>0</v>
      </c>
    </row>
    <row r="29" spans="1:12" ht="15" customHeight="1">
      <c r="A29" s="209" t="s">
        <v>372</v>
      </c>
      <c r="B29" s="258">
        <v>0</v>
      </c>
      <c r="C29" s="258">
        <v>0</v>
      </c>
      <c r="D29" s="258">
        <v>0</v>
      </c>
      <c r="E29" s="258">
        <v>0</v>
      </c>
      <c r="F29" s="258">
        <v>0</v>
      </c>
      <c r="G29" s="258">
        <v>0</v>
      </c>
      <c r="H29" s="258">
        <v>0</v>
      </c>
      <c r="I29" s="258">
        <v>0</v>
      </c>
      <c r="J29" s="258">
        <v>0</v>
      </c>
      <c r="K29" s="258">
        <v>0</v>
      </c>
      <c r="L29" s="258">
        <v>0</v>
      </c>
    </row>
    <row r="30" spans="1:12" ht="15" customHeight="1">
      <c r="A30" s="209" t="s">
        <v>373</v>
      </c>
      <c r="B30" s="258">
        <v>0</v>
      </c>
      <c r="C30" s="258">
        <v>0</v>
      </c>
      <c r="D30" s="258">
        <v>0</v>
      </c>
      <c r="E30" s="258">
        <v>0</v>
      </c>
      <c r="F30" s="258">
        <v>0</v>
      </c>
      <c r="G30" s="258">
        <v>0</v>
      </c>
      <c r="H30" s="258">
        <v>0</v>
      </c>
      <c r="I30" s="258">
        <v>0</v>
      </c>
      <c r="J30" s="258">
        <v>0</v>
      </c>
      <c r="K30" s="258">
        <v>0</v>
      </c>
      <c r="L30" s="258">
        <v>0</v>
      </c>
    </row>
    <row r="31" spans="1:12" ht="15" customHeight="1">
      <c r="A31" s="209" t="s">
        <v>374</v>
      </c>
      <c r="B31" s="258">
        <v>0</v>
      </c>
      <c r="C31" s="258">
        <v>0</v>
      </c>
      <c r="D31" s="258">
        <v>0</v>
      </c>
      <c r="E31" s="258">
        <v>0</v>
      </c>
      <c r="F31" s="258">
        <v>0</v>
      </c>
      <c r="G31" s="258">
        <v>0</v>
      </c>
      <c r="H31" s="258">
        <v>0</v>
      </c>
      <c r="I31" s="258">
        <v>0</v>
      </c>
      <c r="J31" s="258">
        <v>0</v>
      </c>
      <c r="K31" s="258">
        <v>0</v>
      </c>
      <c r="L31" s="258">
        <v>0</v>
      </c>
    </row>
    <row r="32" spans="1:12" ht="15" customHeight="1">
      <c r="A32" s="209" t="s">
        <v>375</v>
      </c>
      <c r="B32" s="258">
        <v>0</v>
      </c>
      <c r="C32" s="258">
        <v>0</v>
      </c>
      <c r="D32" s="258">
        <v>0</v>
      </c>
      <c r="E32" s="258">
        <v>0</v>
      </c>
      <c r="F32" s="258">
        <v>0</v>
      </c>
      <c r="G32" s="258">
        <v>0</v>
      </c>
      <c r="H32" s="258">
        <v>0</v>
      </c>
      <c r="I32" s="258">
        <v>0</v>
      </c>
      <c r="J32" s="258">
        <v>0</v>
      </c>
      <c r="K32" s="258">
        <v>0</v>
      </c>
      <c r="L32" s="258">
        <v>0</v>
      </c>
    </row>
    <row r="33" spans="1:12" ht="15" customHeight="1">
      <c r="A33" s="209" t="s">
        <v>376</v>
      </c>
      <c r="B33" s="258">
        <v>0</v>
      </c>
      <c r="C33" s="258">
        <v>0</v>
      </c>
      <c r="D33" s="258">
        <v>0</v>
      </c>
      <c r="E33" s="258">
        <v>0</v>
      </c>
      <c r="F33" s="258">
        <v>0</v>
      </c>
      <c r="G33" s="258">
        <v>0</v>
      </c>
      <c r="H33" s="258">
        <v>0</v>
      </c>
      <c r="I33" s="258">
        <v>0</v>
      </c>
      <c r="J33" s="258">
        <v>0</v>
      </c>
      <c r="K33" s="258">
        <v>0</v>
      </c>
      <c r="L33" s="258">
        <v>0</v>
      </c>
    </row>
    <row r="34" spans="1:12" ht="15" customHeight="1">
      <c r="A34" s="209" t="s">
        <v>377</v>
      </c>
      <c r="B34" s="258">
        <v>0</v>
      </c>
      <c r="C34" s="258">
        <v>0</v>
      </c>
      <c r="D34" s="258">
        <v>0</v>
      </c>
      <c r="E34" s="258">
        <v>0</v>
      </c>
      <c r="F34" s="258">
        <v>0</v>
      </c>
      <c r="G34" s="258">
        <v>0</v>
      </c>
      <c r="H34" s="258">
        <v>0</v>
      </c>
      <c r="I34" s="258">
        <v>0</v>
      </c>
      <c r="J34" s="258">
        <v>0</v>
      </c>
      <c r="K34" s="258">
        <v>0</v>
      </c>
      <c r="L34" s="258">
        <v>0</v>
      </c>
    </row>
    <row r="35" spans="1:12" ht="15" customHeight="1">
      <c r="A35" s="209" t="s">
        <v>378</v>
      </c>
      <c r="B35" s="258">
        <v>0</v>
      </c>
      <c r="C35" s="258">
        <v>0</v>
      </c>
      <c r="D35" s="258">
        <v>0</v>
      </c>
      <c r="E35" s="258">
        <v>0</v>
      </c>
      <c r="F35" s="258">
        <v>0</v>
      </c>
      <c r="G35" s="258">
        <v>0</v>
      </c>
      <c r="H35" s="258">
        <v>0</v>
      </c>
      <c r="I35" s="258">
        <v>0</v>
      </c>
      <c r="J35" s="258">
        <v>0</v>
      </c>
      <c r="K35" s="258">
        <v>0</v>
      </c>
      <c r="L35" s="258">
        <v>0</v>
      </c>
    </row>
    <row r="36" spans="1:12" ht="15" customHeight="1">
      <c r="A36" s="209" t="s">
        <v>379</v>
      </c>
      <c r="B36" s="258">
        <v>0</v>
      </c>
      <c r="C36" s="258">
        <v>0</v>
      </c>
      <c r="D36" s="258">
        <v>0</v>
      </c>
      <c r="E36" s="258">
        <v>0</v>
      </c>
      <c r="F36" s="258">
        <v>0</v>
      </c>
      <c r="G36" s="258">
        <v>0</v>
      </c>
      <c r="H36" s="258">
        <v>0</v>
      </c>
      <c r="I36" s="258">
        <v>0</v>
      </c>
      <c r="J36" s="258">
        <v>0</v>
      </c>
      <c r="K36" s="258">
        <v>0</v>
      </c>
      <c r="L36" s="258">
        <v>0</v>
      </c>
    </row>
    <row r="37" spans="1:12" ht="15" customHeight="1">
      <c r="A37" s="209" t="s">
        <v>380</v>
      </c>
      <c r="B37" s="258">
        <v>0</v>
      </c>
      <c r="C37" s="258">
        <v>0</v>
      </c>
      <c r="D37" s="258">
        <v>0</v>
      </c>
      <c r="E37" s="258">
        <v>0</v>
      </c>
      <c r="F37" s="258">
        <v>0</v>
      </c>
      <c r="G37" s="258">
        <v>0</v>
      </c>
      <c r="H37" s="258">
        <v>0</v>
      </c>
      <c r="I37" s="258">
        <v>0</v>
      </c>
      <c r="J37" s="258">
        <v>0</v>
      </c>
      <c r="K37" s="258">
        <v>0</v>
      </c>
      <c r="L37" s="258">
        <v>0</v>
      </c>
    </row>
    <row r="38" spans="1:12" ht="15" customHeight="1">
      <c r="A38" s="339" t="s">
        <v>572</v>
      </c>
      <c r="B38" s="258">
        <v>0</v>
      </c>
      <c r="C38" s="258">
        <v>0</v>
      </c>
      <c r="D38" s="258">
        <v>0</v>
      </c>
      <c r="E38" s="258">
        <v>0</v>
      </c>
      <c r="F38" s="258">
        <v>0</v>
      </c>
      <c r="G38" s="258">
        <v>0</v>
      </c>
      <c r="H38" s="258">
        <v>0</v>
      </c>
      <c r="I38" s="258">
        <v>0</v>
      </c>
      <c r="J38" s="258">
        <v>0</v>
      </c>
      <c r="K38" s="258">
        <v>0</v>
      </c>
      <c r="L38" s="258">
        <v>0</v>
      </c>
    </row>
    <row r="39" spans="1:12" ht="15" customHeight="1">
      <c r="A39" s="209" t="s">
        <v>381</v>
      </c>
      <c r="B39" s="258">
        <v>0</v>
      </c>
      <c r="C39" s="258">
        <v>0</v>
      </c>
      <c r="D39" s="258">
        <v>0</v>
      </c>
      <c r="E39" s="258">
        <v>0</v>
      </c>
      <c r="F39" s="258">
        <v>0</v>
      </c>
      <c r="G39" s="258">
        <v>0</v>
      </c>
      <c r="H39" s="258">
        <v>0</v>
      </c>
      <c r="I39" s="258">
        <v>0</v>
      </c>
      <c r="J39" s="258">
        <v>0</v>
      </c>
      <c r="K39" s="258">
        <v>0</v>
      </c>
      <c r="L39" s="258">
        <v>0</v>
      </c>
    </row>
    <row r="40" spans="1:12" ht="15" customHeight="1">
      <c r="A40" s="209" t="s">
        <v>382</v>
      </c>
      <c r="B40" s="258">
        <v>0</v>
      </c>
      <c r="C40" s="258">
        <v>0</v>
      </c>
      <c r="D40" s="258">
        <v>0</v>
      </c>
      <c r="E40" s="258">
        <v>0</v>
      </c>
      <c r="F40" s="258">
        <v>0</v>
      </c>
      <c r="G40" s="258">
        <v>0</v>
      </c>
      <c r="H40" s="258">
        <v>0</v>
      </c>
      <c r="I40" s="258">
        <v>0</v>
      </c>
      <c r="J40" s="258">
        <v>0</v>
      </c>
      <c r="K40" s="258">
        <v>0</v>
      </c>
      <c r="L40" s="258">
        <v>0</v>
      </c>
    </row>
    <row r="41" spans="1:12" ht="15" customHeight="1">
      <c r="A41" s="208" t="s">
        <v>383</v>
      </c>
      <c r="B41" s="258">
        <v>0</v>
      </c>
      <c r="C41" s="258">
        <v>0</v>
      </c>
      <c r="D41" s="258">
        <v>0</v>
      </c>
      <c r="E41" s="258">
        <v>0</v>
      </c>
      <c r="F41" s="258">
        <v>0</v>
      </c>
      <c r="G41" s="258">
        <v>0</v>
      </c>
      <c r="H41" s="258">
        <v>0</v>
      </c>
      <c r="I41" s="258">
        <v>0</v>
      </c>
      <c r="J41" s="258">
        <v>0</v>
      </c>
      <c r="K41" s="258">
        <v>0</v>
      </c>
      <c r="L41" s="258">
        <v>0</v>
      </c>
    </row>
    <row r="42" spans="1:12" ht="15" customHeight="1">
      <c r="A42" s="208" t="s">
        <v>384</v>
      </c>
      <c r="B42" s="258">
        <v>0</v>
      </c>
      <c r="C42" s="258">
        <v>0</v>
      </c>
      <c r="D42" s="258">
        <v>0</v>
      </c>
      <c r="E42" s="258">
        <v>0</v>
      </c>
      <c r="F42" s="258">
        <v>0</v>
      </c>
      <c r="G42" s="258">
        <v>0</v>
      </c>
      <c r="H42" s="258">
        <v>0</v>
      </c>
      <c r="I42" s="258">
        <v>0</v>
      </c>
      <c r="J42" s="258">
        <v>0</v>
      </c>
      <c r="K42" s="258">
        <v>0</v>
      </c>
      <c r="L42" s="258">
        <v>0</v>
      </c>
    </row>
    <row r="43" spans="1:12" ht="15" customHeight="1">
      <c r="A43" s="208" t="s">
        <v>385</v>
      </c>
      <c r="B43" s="258">
        <v>0</v>
      </c>
      <c r="C43" s="258">
        <v>0</v>
      </c>
      <c r="D43" s="258">
        <v>0</v>
      </c>
      <c r="E43" s="258">
        <v>0</v>
      </c>
      <c r="F43" s="258">
        <v>0</v>
      </c>
      <c r="G43" s="258">
        <v>0</v>
      </c>
      <c r="H43" s="258">
        <v>0</v>
      </c>
      <c r="I43" s="258">
        <v>0</v>
      </c>
      <c r="J43" s="258">
        <v>0</v>
      </c>
      <c r="K43" s="258">
        <v>0</v>
      </c>
      <c r="L43" s="258">
        <v>0</v>
      </c>
    </row>
    <row r="44" spans="1:12" ht="15" customHeight="1">
      <c r="A44" s="209" t="s">
        <v>386</v>
      </c>
      <c r="B44" s="258">
        <v>0</v>
      </c>
      <c r="C44" s="258">
        <v>0</v>
      </c>
      <c r="D44" s="258">
        <v>0</v>
      </c>
      <c r="E44" s="258">
        <v>0</v>
      </c>
      <c r="F44" s="258">
        <v>0</v>
      </c>
      <c r="G44" s="258">
        <v>0</v>
      </c>
      <c r="H44" s="258">
        <v>0</v>
      </c>
      <c r="I44" s="258">
        <v>0</v>
      </c>
      <c r="J44" s="258">
        <v>0</v>
      </c>
      <c r="K44" s="258">
        <v>0</v>
      </c>
      <c r="L44" s="258">
        <v>0</v>
      </c>
    </row>
    <row r="45" spans="1:12" ht="15" customHeight="1">
      <c r="A45" s="209" t="s">
        <v>387</v>
      </c>
      <c r="B45" s="258">
        <v>0</v>
      </c>
      <c r="C45" s="258">
        <v>0</v>
      </c>
      <c r="D45" s="258">
        <v>0</v>
      </c>
      <c r="E45" s="258">
        <v>0</v>
      </c>
      <c r="F45" s="258">
        <v>0</v>
      </c>
      <c r="G45" s="258">
        <v>0</v>
      </c>
      <c r="H45" s="258">
        <v>0</v>
      </c>
      <c r="I45" s="258">
        <v>0</v>
      </c>
      <c r="J45" s="258">
        <v>0</v>
      </c>
      <c r="K45" s="258">
        <v>0</v>
      </c>
      <c r="L45" s="258">
        <v>0</v>
      </c>
    </row>
    <row r="46" spans="1:12" ht="15" customHeight="1">
      <c r="A46" s="209" t="s">
        <v>388</v>
      </c>
      <c r="B46" s="258">
        <v>0</v>
      </c>
      <c r="C46" s="258">
        <v>0</v>
      </c>
      <c r="D46" s="258">
        <v>0</v>
      </c>
      <c r="E46" s="258">
        <v>0</v>
      </c>
      <c r="F46" s="258">
        <v>0</v>
      </c>
      <c r="G46" s="258">
        <v>0</v>
      </c>
      <c r="H46" s="258">
        <v>0</v>
      </c>
      <c r="I46" s="258">
        <v>0</v>
      </c>
      <c r="J46" s="258">
        <v>0</v>
      </c>
      <c r="K46" s="258">
        <v>0</v>
      </c>
      <c r="L46" s="258">
        <v>0</v>
      </c>
    </row>
    <row r="47" spans="1:12" ht="15" customHeight="1">
      <c r="A47" s="209" t="s">
        <v>389</v>
      </c>
      <c r="B47" s="258">
        <v>0</v>
      </c>
      <c r="C47" s="258">
        <v>0</v>
      </c>
      <c r="D47" s="258">
        <v>0</v>
      </c>
      <c r="E47" s="258">
        <v>0</v>
      </c>
      <c r="F47" s="258">
        <v>0</v>
      </c>
      <c r="G47" s="258">
        <v>0</v>
      </c>
      <c r="H47" s="258">
        <v>0</v>
      </c>
      <c r="I47" s="258">
        <v>0</v>
      </c>
      <c r="J47" s="258">
        <v>0</v>
      </c>
      <c r="K47" s="258">
        <v>0</v>
      </c>
      <c r="L47" s="258">
        <v>0</v>
      </c>
    </row>
    <row r="48" spans="1:12" ht="15" customHeight="1">
      <c r="A48" s="339" t="s">
        <v>390</v>
      </c>
      <c r="B48" s="258">
        <v>0</v>
      </c>
      <c r="C48" s="258">
        <v>0</v>
      </c>
      <c r="D48" s="258">
        <v>0</v>
      </c>
      <c r="E48" s="258">
        <v>0</v>
      </c>
      <c r="F48" s="258">
        <v>0</v>
      </c>
      <c r="G48" s="258">
        <v>0</v>
      </c>
      <c r="H48" s="258">
        <v>0</v>
      </c>
      <c r="I48" s="258">
        <v>0</v>
      </c>
      <c r="J48" s="258">
        <v>0</v>
      </c>
      <c r="K48" s="258">
        <v>0</v>
      </c>
      <c r="L48" s="258">
        <v>0</v>
      </c>
    </row>
    <row r="49" spans="1:12" ht="15" customHeight="1">
      <c r="A49" s="209" t="s">
        <v>391</v>
      </c>
      <c r="B49" s="258">
        <v>0</v>
      </c>
      <c r="C49" s="258">
        <v>0</v>
      </c>
      <c r="D49" s="258">
        <v>0</v>
      </c>
      <c r="E49" s="258">
        <v>0</v>
      </c>
      <c r="F49" s="258">
        <v>0</v>
      </c>
      <c r="G49" s="258">
        <v>0</v>
      </c>
      <c r="H49" s="258">
        <v>0</v>
      </c>
      <c r="I49" s="258">
        <v>0</v>
      </c>
      <c r="J49" s="258">
        <v>0</v>
      </c>
      <c r="K49" s="258">
        <v>0</v>
      </c>
      <c r="L49" s="258">
        <v>0</v>
      </c>
    </row>
    <row r="50" spans="1:12" ht="15" customHeight="1">
      <c r="A50" s="209" t="s">
        <v>392</v>
      </c>
      <c r="B50" s="258">
        <v>0</v>
      </c>
      <c r="C50" s="258">
        <v>0</v>
      </c>
      <c r="D50" s="258">
        <v>0</v>
      </c>
      <c r="E50" s="258">
        <v>0</v>
      </c>
      <c r="F50" s="258">
        <v>0</v>
      </c>
      <c r="G50" s="258">
        <v>0</v>
      </c>
      <c r="H50" s="258">
        <v>0</v>
      </c>
      <c r="I50" s="258">
        <v>0</v>
      </c>
      <c r="J50" s="258">
        <v>0</v>
      </c>
      <c r="K50" s="258">
        <v>0</v>
      </c>
      <c r="L50" s="258">
        <v>0</v>
      </c>
    </row>
    <row r="51" spans="1:12" ht="15" customHeight="1">
      <c r="A51" s="209" t="s">
        <v>393</v>
      </c>
      <c r="B51" s="258">
        <v>0</v>
      </c>
      <c r="C51" s="258">
        <v>0</v>
      </c>
      <c r="D51" s="258">
        <v>0</v>
      </c>
      <c r="E51" s="258">
        <v>0</v>
      </c>
      <c r="F51" s="258">
        <v>0</v>
      </c>
      <c r="G51" s="258">
        <v>0</v>
      </c>
      <c r="H51" s="258">
        <v>0</v>
      </c>
      <c r="I51" s="258">
        <v>0</v>
      </c>
      <c r="J51" s="258">
        <v>0</v>
      </c>
      <c r="K51" s="258">
        <v>0</v>
      </c>
      <c r="L51" s="258">
        <v>0</v>
      </c>
    </row>
    <row r="52" spans="1:12" ht="15" customHeight="1">
      <c r="A52" s="209" t="s">
        <v>394</v>
      </c>
      <c r="B52" s="258">
        <v>0</v>
      </c>
      <c r="C52" s="258">
        <v>0</v>
      </c>
      <c r="D52" s="258">
        <v>0</v>
      </c>
      <c r="E52" s="258">
        <v>0</v>
      </c>
      <c r="F52" s="258">
        <v>0</v>
      </c>
      <c r="G52" s="258">
        <v>0</v>
      </c>
      <c r="H52" s="258">
        <v>0</v>
      </c>
      <c r="I52" s="258">
        <v>0</v>
      </c>
      <c r="J52" s="258">
        <v>0</v>
      </c>
      <c r="K52" s="258">
        <v>0</v>
      </c>
      <c r="L52" s="258">
        <v>0</v>
      </c>
    </row>
    <row r="53" spans="1:12" ht="15" customHeight="1">
      <c r="A53" s="209" t="s">
        <v>395</v>
      </c>
      <c r="B53" s="258">
        <v>0</v>
      </c>
      <c r="C53" s="258">
        <v>0</v>
      </c>
      <c r="D53" s="258">
        <v>0</v>
      </c>
      <c r="E53" s="258">
        <v>0</v>
      </c>
      <c r="F53" s="258">
        <v>0</v>
      </c>
      <c r="G53" s="258">
        <v>0</v>
      </c>
      <c r="H53" s="258">
        <v>0</v>
      </c>
      <c r="I53" s="258">
        <v>0</v>
      </c>
      <c r="J53" s="258">
        <v>0</v>
      </c>
      <c r="K53" s="258">
        <v>0</v>
      </c>
      <c r="L53" s="258">
        <v>0</v>
      </c>
    </row>
    <row r="54" spans="1:12" ht="15" customHeight="1">
      <c r="A54" s="209" t="s">
        <v>396</v>
      </c>
      <c r="B54" s="258">
        <v>0</v>
      </c>
      <c r="C54" s="258">
        <v>0</v>
      </c>
      <c r="D54" s="258">
        <v>0</v>
      </c>
      <c r="E54" s="258">
        <v>0</v>
      </c>
      <c r="F54" s="258">
        <v>0</v>
      </c>
      <c r="G54" s="258">
        <v>0</v>
      </c>
      <c r="H54" s="258">
        <v>0</v>
      </c>
      <c r="I54" s="258">
        <v>0</v>
      </c>
      <c r="J54" s="258">
        <v>0</v>
      </c>
      <c r="K54" s="258">
        <v>0</v>
      </c>
      <c r="L54" s="258">
        <v>0</v>
      </c>
    </row>
    <row r="55" spans="1:12" ht="15" customHeight="1">
      <c r="A55" s="340" t="s">
        <v>397</v>
      </c>
      <c r="B55" s="258">
        <v>0</v>
      </c>
      <c r="C55" s="258">
        <v>0</v>
      </c>
      <c r="D55" s="258">
        <v>0</v>
      </c>
      <c r="E55" s="258">
        <v>0</v>
      </c>
      <c r="F55" s="258">
        <v>0</v>
      </c>
      <c r="G55" s="258">
        <v>0</v>
      </c>
      <c r="H55" s="258">
        <v>0</v>
      </c>
      <c r="I55" s="258">
        <v>0</v>
      </c>
      <c r="J55" s="258">
        <v>0</v>
      </c>
      <c r="K55" s="258">
        <v>0</v>
      </c>
      <c r="L55" s="258">
        <v>0</v>
      </c>
    </row>
    <row r="56" spans="1:12" ht="15" customHeight="1">
      <c r="A56" s="209" t="s">
        <v>398</v>
      </c>
      <c r="B56" s="258">
        <v>0</v>
      </c>
      <c r="C56" s="258">
        <v>0</v>
      </c>
      <c r="D56" s="258">
        <v>0</v>
      </c>
      <c r="E56" s="258">
        <v>0</v>
      </c>
      <c r="F56" s="258">
        <v>0</v>
      </c>
      <c r="G56" s="258">
        <v>0</v>
      </c>
      <c r="H56" s="258">
        <v>0</v>
      </c>
      <c r="I56" s="258">
        <v>0</v>
      </c>
      <c r="J56" s="258">
        <v>0</v>
      </c>
      <c r="K56" s="258">
        <v>0</v>
      </c>
      <c r="L56" s="258">
        <v>0</v>
      </c>
    </row>
    <row r="57" spans="1:12" ht="15" customHeight="1">
      <c r="A57" s="209" t="s">
        <v>399</v>
      </c>
      <c r="B57" s="258">
        <v>0</v>
      </c>
      <c r="C57" s="258">
        <v>0</v>
      </c>
      <c r="D57" s="258">
        <v>0</v>
      </c>
      <c r="E57" s="258">
        <v>0</v>
      </c>
      <c r="F57" s="258">
        <v>0</v>
      </c>
      <c r="G57" s="258">
        <v>0</v>
      </c>
      <c r="H57" s="258">
        <v>0</v>
      </c>
      <c r="I57" s="258">
        <v>0</v>
      </c>
      <c r="J57" s="258">
        <v>0</v>
      </c>
      <c r="K57" s="258">
        <v>0</v>
      </c>
      <c r="L57" s="258">
        <v>0</v>
      </c>
    </row>
    <row r="58" spans="1:12" ht="15" customHeight="1">
      <c r="A58" s="164" t="s">
        <v>400</v>
      </c>
      <c r="B58" s="275">
        <v>0</v>
      </c>
      <c r="C58" s="275">
        <v>0</v>
      </c>
      <c r="D58" s="275">
        <v>0</v>
      </c>
      <c r="E58" s="275">
        <v>0</v>
      </c>
      <c r="F58" s="275">
        <v>0</v>
      </c>
      <c r="G58" s="275">
        <v>0</v>
      </c>
      <c r="H58" s="275">
        <v>0</v>
      </c>
      <c r="I58" s="275">
        <v>0</v>
      </c>
      <c r="J58" s="275">
        <v>0</v>
      </c>
      <c r="K58" s="275">
        <v>0</v>
      </c>
      <c r="L58" s="275">
        <v>0</v>
      </c>
    </row>
    <row r="59" spans="1:12" ht="12.75" customHeight="1">
      <c r="A59" s="83" t="s">
        <v>500</v>
      </c>
      <c r="B59" s="44"/>
      <c r="C59" s="44"/>
      <c r="D59" s="44"/>
      <c r="E59" s="44"/>
      <c r="F59" s="44"/>
      <c r="G59" s="44"/>
      <c r="H59" s="44"/>
      <c r="I59" s="44"/>
      <c r="J59" s="44"/>
      <c r="K59" s="44"/>
      <c r="L59" s="44"/>
    </row>
    <row r="60" spans="1:12" ht="12.75" customHeight="1">
      <c r="A60" s="83" t="s">
        <v>468</v>
      </c>
      <c r="B60" s="13"/>
      <c r="C60" s="13"/>
      <c r="D60" s="13"/>
      <c r="E60" s="13"/>
      <c r="F60" s="13"/>
      <c r="G60" s="13"/>
      <c r="H60" s="13"/>
      <c r="I60" s="13"/>
      <c r="J60" s="13"/>
      <c r="K60" s="13"/>
      <c r="L60" s="13"/>
    </row>
    <row r="61" ht="11.25">
      <c r="A61" s="37"/>
    </row>
  </sheetData>
  <printOptions/>
  <pageMargins left="0.58" right="0.5" top="0.5905511811023623" bottom="0.58" header="0.196850393700787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2.75"/>
  <cols>
    <col min="1" max="1" width="22.875" style="14" customWidth="1"/>
    <col min="2" max="8" width="10.75390625" style="14" customWidth="1"/>
    <col min="9" max="16384" width="9.125" style="14" customWidth="1"/>
  </cols>
  <sheetData>
    <row r="1" ht="17.25">
      <c r="A1" s="75" t="s">
        <v>803</v>
      </c>
    </row>
    <row r="2" spans="1:8" ht="4.5" customHeight="1">
      <c r="A2" s="19"/>
      <c r="B2" s="15"/>
      <c r="C2" s="19"/>
      <c r="D2" s="19"/>
      <c r="E2" s="19"/>
      <c r="F2" s="19"/>
      <c r="G2" s="19"/>
      <c r="H2" s="19"/>
    </row>
    <row r="3" spans="1:9" ht="13.5" customHeight="1">
      <c r="A3" s="89"/>
      <c r="B3" s="90"/>
      <c r="C3" s="90"/>
      <c r="D3" s="87" t="s">
        <v>469</v>
      </c>
      <c r="E3" s="88"/>
      <c r="F3" s="88"/>
      <c r="G3" s="93"/>
      <c r="H3" s="90"/>
      <c r="I3" s="16"/>
    </row>
    <row r="4" spans="1:9" ht="13.5" customHeight="1">
      <c r="A4" s="281" t="s">
        <v>0</v>
      </c>
      <c r="B4" s="91" t="s">
        <v>1</v>
      </c>
      <c r="C4" s="91" t="s">
        <v>2</v>
      </c>
      <c r="D4" s="91" t="s">
        <v>5</v>
      </c>
      <c r="E4" s="92" t="s">
        <v>6</v>
      </c>
      <c r="F4" s="92" t="s">
        <v>7</v>
      </c>
      <c r="G4" s="91" t="s">
        <v>3</v>
      </c>
      <c r="H4" s="91" t="s">
        <v>4</v>
      </c>
      <c r="I4" s="16"/>
    </row>
    <row r="5" spans="1:8" ht="12" customHeight="1">
      <c r="A5" s="15"/>
      <c r="B5" s="253"/>
      <c r="C5" s="18"/>
      <c r="D5" s="18"/>
      <c r="E5" s="18"/>
      <c r="F5" s="18"/>
      <c r="G5" s="18"/>
      <c r="H5" s="18"/>
    </row>
    <row r="6" spans="1:8" ht="18" customHeight="1">
      <c r="A6" s="283" t="s">
        <v>8</v>
      </c>
      <c r="B6" s="251">
        <v>36616.7194</v>
      </c>
      <c r="C6" s="252">
        <v>1458.0375</v>
      </c>
      <c r="D6" s="252">
        <v>2010.7104</v>
      </c>
      <c r="E6" s="252">
        <v>1958.5626000000002</v>
      </c>
      <c r="F6" s="252">
        <v>52.147800000000004</v>
      </c>
      <c r="G6" s="252">
        <v>2726.5291</v>
      </c>
      <c r="H6" s="252">
        <v>30421.4424</v>
      </c>
    </row>
    <row r="7" spans="1:8" ht="12" customHeight="1">
      <c r="A7" s="284"/>
      <c r="B7" s="17"/>
      <c r="C7" s="18"/>
      <c r="D7" s="18"/>
      <c r="E7" s="18"/>
      <c r="F7" s="18"/>
      <c r="G7" s="18"/>
      <c r="H7" s="18"/>
    </row>
    <row r="8" spans="1:8" ht="18" customHeight="1">
      <c r="A8" s="283" t="s">
        <v>9</v>
      </c>
      <c r="B8" s="251">
        <v>1138.3135</v>
      </c>
      <c r="C8" s="252">
        <v>147.5705</v>
      </c>
      <c r="D8" s="252">
        <v>158.5125</v>
      </c>
      <c r="E8" s="252">
        <v>149.9844</v>
      </c>
      <c r="F8" s="252">
        <v>8.5281</v>
      </c>
      <c r="G8" s="252">
        <v>228.4039</v>
      </c>
      <c r="H8" s="252">
        <v>603.8266</v>
      </c>
    </row>
    <row r="9" spans="1:8" ht="12" customHeight="1">
      <c r="A9" s="284"/>
      <c r="B9" s="17"/>
      <c r="C9" s="18"/>
      <c r="D9" s="18"/>
      <c r="E9" s="18"/>
      <c r="F9" s="18"/>
      <c r="G9" s="18"/>
      <c r="H9" s="18"/>
    </row>
    <row r="10" spans="1:8" ht="18" customHeight="1">
      <c r="A10" s="283" t="s">
        <v>10</v>
      </c>
      <c r="B10" s="251">
        <v>423.88779999999997</v>
      </c>
      <c r="C10" s="252">
        <v>34</v>
      </c>
      <c r="D10" s="252">
        <v>6.5344</v>
      </c>
      <c r="E10" s="252">
        <v>4.5234</v>
      </c>
      <c r="F10" s="252">
        <v>2.011</v>
      </c>
      <c r="G10" s="252">
        <v>13.648100000000001</v>
      </c>
      <c r="H10" s="252">
        <v>369.70529999999997</v>
      </c>
    </row>
    <row r="11" spans="1:8" ht="12" customHeight="1">
      <c r="A11" s="284"/>
      <c r="B11" s="17"/>
      <c r="C11" s="18"/>
      <c r="D11" s="18"/>
      <c r="E11" s="18"/>
      <c r="F11" s="18"/>
      <c r="G11" s="18"/>
      <c r="H11" s="18"/>
    </row>
    <row r="12" spans="1:8" ht="18" customHeight="1">
      <c r="A12" s="283" t="s">
        <v>11</v>
      </c>
      <c r="B12" s="251">
        <v>0</v>
      </c>
      <c r="C12" s="252">
        <v>0</v>
      </c>
      <c r="D12" s="252">
        <v>0</v>
      </c>
      <c r="E12" s="252">
        <v>0</v>
      </c>
      <c r="F12" s="252">
        <v>0</v>
      </c>
      <c r="G12" s="252">
        <v>0</v>
      </c>
      <c r="H12" s="252">
        <v>0</v>
      </c>
    </row>
    <row r="13" spans="1:8" ht="18" customHeight="1">
      <c r="A13" s="283" t="s">
        <v>12</v>
      </c>
      <c r="B13" s="251">
        <v>0</v>
      </c>
      <c r="C13" s="252">
        <v>0</v>
      </c>
      <c r="D13" s="252">
        <v>0</v>
      </c>
      <c r="E13" s="252">
        <v>0</v>
      </c>
      <c r="F13" s="252">
        <v>0</v>
      </c>
      <c r="G13" s="252">
        <v>0</v>
      </c>
      <c r="H13" s="252">
        <v>0</v>
      </c>
    </row>
    <row r="14" spans="1:8" ht="12" customHeight="1">
      <c r="A14" s="284"/>
      <c r="B14" s="251"/>
      <c r="C14" s="252"/>
      <c r="D14" s="252"/>
      <c r="E14" s="252"/>
      <c r="F14" s="252"/>
      <c r="G14" s="252"/>
      <c r="H14" s="252"/>
    </row>
    <row r="15" spans="1:8" ht="18" customHeight="1">
      <c r="A15" s="283" t="s">
        <v>13</v>
      </c>
      <c r="B15" s="251">
        <v>35054.5181</v>
      </c>
      <c r="C15" s="252">
        <v>1276.467</v>
      </c>
      <c r="D15" s="252">
        <v>1845.6635</v>
      </c>
      <c r="E15" s="252">
        <v>1804.0548000000001</v>
      </c>
      <c r="F15" s="252">
        <v>41.6087</v>
      </c>
      <c r="G15" s="252">
        <v>2484.4771</v>
      </c>
      <c r="H15" s="252">
        <v>29447.9105</v>
      </c>
    </row>
    <row r="16" spans="1:8" ht="12" customHeight="1">
      <c r="A16" s="15"/>
      <c r="B16" s="251"/>
      <c r="C16" s="252"/>
      <c r="D16" s="252"/>
      <c r="E16" s="252"/>
      <c r="F16" s="252"/>
      <c r="G16" s="252"/>
      <c r="H16" s="252"/>
    </row>
    <row r="17" spans="1:8" ht="13.5" customHeight="1">
      <c r="A17" s="19" t="s">
        <v>14</v>
      </c>
      <c r="B17" s="251"/>
      <c r="C17" s="252"/>
      <c r="D17" s="252"/>
      <c r="E17" s="252"/>
      <c r="F17" s="252"/>
      <c r="G17" s="252"/>
      <c r="H17" s="252"/>
    </row>
    <row r="18" spans="1:8" ht="18" customHeight="1">
      <c r="A18" s="283" t="s">
        <v>15</v>
      </c>
      <c r="B18" s="251">
        <v>21000.232399999997</v>
      </c>
      <c r="C18" s="252">
        <v>1225.4404</v>
      </c>
      <c r="D18" s="252">
        <v>1671.0808</v>
      </c>
      <c r="E18" s="252">
        <v>1629.4721000000002</v>
      </c>
      <c r="F18" s="252">
        <v>41.6087</v>
      </c>
      <c r="G18" s="252">
        <v>1698.7231000000002</v>
      </c>
      <c r="H18" s="252">
        <v>16404.9881</v>
      </c>
    </row>
    <row r="19" spans="1:8" ht="18" customHeight="1">
      <c r="A19" s="282" t="s">
        <v>16</v>
      </c>
      <c r="B19" s="251">
        <v>138.0879</v>
      </c>
      <c r="C19" s="252">
        <v>59.577400000000004</v>
      </c>
      <c r="D19" s="252">
        <v>22.754</v>
      </c>
      <c r="E19" s="252">
        <v>16.7923</v>
      </c>
      <c r="F19" s="252">
        <v>5.9616999999999996</v>
      </c>
      <c r="G19" s="252">
        <v>12.3154</v>
      </c>
      <c r="H19" s="252">
        <v>43.4411</v>
      </c>
    </row>
    <row r="20" spans="1:8" ht="18" customHeight="1">
      <c r="A20" s="282" t="s">
        <v>17</v>
      </c>
      <c r="B20" s="251">
        <v>452.7381</v>
      </c>
      <c r="C20" s="252">
        <v>153.9755</v>
      </c>
      <c r="D20" s="252">
        <v>86.92110000000001</v>
      </c>
      <c r="E20" s="252">
        <v>74.7042</v>
      </c>
      <c r="F20" s="252">
        <v>12.216899999999999</v>
      </c>
      <c r="G20" s="252">
        <v>33.3599</v>
      </c>
      <c r="H20" s="252">
        <v>178.48160000000001</v>
      </c>
    </row>
    <row r="21" spans="1:8" ht="18" customHeight="1">
      <c r="A21" s="282" t="s">
        <v>18</v>
      </c>
      <c r="B21" s="251">
        <v>7816.8777</v>
      </c>
      <c r="C21" s="252">
        <v>978.6251</v>
      </c>
      <c r="D21" s="252">
        <v>1383.0126</v>
      </c>
      <c r="E21" s="252">
        <v>1362.0478999999998</v>
      </c>
      <c r="F21" s="252">
        <v>20.9647</v>
      </c>
      <c r="G21" s="252">
        <v>1239.1756</v>
      </c>
      <c r="H21" s="252">
        <v>4216.0644</v>
      </c>
    </row>
    <row r="22" spans="1:8" ht="18" customHeight="1">
      <c r="A22" s="282" t="s">
        <v>19</v>
      </c>
      <c r="B22" s="251">
        <v>12548.498099999999</v>
      </c>
      <c r="C22" s="252">
        <v>33.2624</v>
      </c>
      <c r="D22" s="252">
        <v>178.3931</v>
      </c>
      <c r="E22" s="252">
        <v>175.92770000000002</v>
      </c>
      <c r="F22" s="252">
        <v>2.4654000000000003</v>
      </c>
      <c r="G22" s="252">
        <v>413.1765</v>
      </c>
      <c r="H22" s="252">
        <v>11923.6661</v>
      </c>
    </row>
    <row r="23" spans="1:8" ht="18" customHeight="1">
      <c r="A23" s="283" t="s">
        <v>20</v>
      </c>
      <c r="B23" s="251">
        <v>14054.285699999999</v>
      </c>
      <c r="C23" s="252">
        <v>51.0266</v>
      </c>
      <c r="D23" s="252">
        <v>174.58270000000002</v>
      </c>
      <c r="E23" s="252">
        <v>174.58270000000002</v>
      </c>
      <c r="F23" s="252">
        <v>0</v>
      </c>
      <c r="G23" s="252">
        <v>785.754</v>
      </c>
      <c r="H23" s="252">
        <v>13042.9224</v>
      </c>
    </row>
    <row r="24" spans="1:8" ht="18" customHeight="1">
      <c r="A24" s="282" t="s">
        <v>21</v>
      </c>
      <c r="B24" s="251">
        <v>243.6372</v>
      </c>
      <c r="C24" s="252">
        <v>3.6616999999999997</v>
      </c>
      <c r="D24" s="252">
        <v>19.6662</v>
      </c>
      <c r="E24" s="252">
        <v>19.6662</v>
      </c>
      <c r="F24" s="252">
        <v>0</v>
      </c>
      <c r="G24" s="252">
        <v>40.5241</v>
      </c>
      <c r="H24" s="252">
        <v>179.7852</v>
      </c>
    </row>
    <row r="25" spans="1:8" ht="18" customHeight="1">
      <c r="A25" s="282" t="s">
        <v>22</v>
      </c>
      <c r="B25" s="251">
        <v>1353.927</v>
      </c>
      <c r="C25" s="252">
        <v>28.4548</v>
      </c>
      <c r="D25" s="252">
        <v>96.3516</v>
      </c>
      <c r="E25" s="252">
        <v>96.3516</v>
      </c>
      <c r="F25" s="252">
        <v>0</v>
      </c>
      <c r="G25" s="252">
        <v>303.4494</v>
      </c>
      <c r="H25" s="252">
        <v>925.6712</v>
      </c>
    </row>
    <row r="26" spans="1:8" ht="18" customHeight="1">
      <c r="A26" s="282" t="s">
        <v>23</v>
      </c>
      <c r="B26" s="251">
        <v>10814.5742</v>
      </c>
      <c r="C26" s="252">
        <v>18.9101</v>
      </c>
      <c r="D26" s="252">
        <v>52.703199999999995</v>
      </c>
      <c r="E26" s="252">
        <v>52.703199999999995</v>
      </c>
      <c r="F26" s="252">
        <v>0</v>
      </c>
      <c r="G26" s="252">
        <v>434.05109999999996</v>
      </c>
      <c r="H26" s="252">
        <v>10308.909800000001</v>
      </c>
    </row>
    <row r="27" spans="1:8" ht="18" customHeight="1">
      <c r="A27" s="283" t="s">
        <v>24</v>
      </c>
      <c r="B27" s="251">
        <v>3532.6172</v>
      </c>
      <c r="C27" s="252">
        <v>4.312600000000001</v>
      </c>
      <c r="D27" s="252">
        <v>16.1262</v>
      </c>
      <c r="E27" s="252">
        <v>16.1262</v>
      </c>
      <c r="F27" s="252">
        <v>0</v>
      </c>
      <c r="G27" s="252">
        <v>177.4269</v>
      </c>
      <c r="H27" s="252">
        <v>3334.7515</v>
      </c>
    </row>
    <row r="28" spans="1:8" ht="12" customHeight="1">
      <c r="A28" s="19"/>
      <c r="B28" s="251"/>
      <c r="C28" s="252"/>
      <c r="D28" s="252"/>
      <c r="E28" s="252"/>
      <c r="F28" s="252"/>
      <c r="G28" s="252"/>
      <c r="H28" s="252"/>
    </row>
    <row r="29" spans="1:8" ht="13.5" customHeight="1">
      <c r="A29" s="19" t="s">
        <v>25</v>
      </c>
      <c r="B29" s="251"/>
      <c r="C29" s="252"/>
      <c r="D29" s="252"/>
      <c r="E29" s="252"/>
      <c r="F29" s="252"/>
      <c r="G29" s="252"/>
      <c r="H29" s="252"/>
    </row>
    <row r="30" spans="1:8" ht="18" customHeight="1">
      <c r="A30" s="283" t="s">
        <v>760</v>
      </c>
      <c r="B30" s="251">
        <v>29400.629100000002</v>
      </c>
      <c r="C30" s="252">
        <v>1271.336</v>
      </c>
      <c r="D30" s="252">
        <v>1815.9458</v>
      </c>
      <c r="E30" s="252">
        <v>1774.3371000000002</v>
      </c>
      <c r="F30" s="252">
        <v>41.6087</v>
      </c>
      <c r="G30" s="252">
        <v>2257.122</v>
      </c>
      <c r="H30" s="252">
        <v>24056.225300000002</v>
      </c>
    </row>
    <row r="31" spans="1:8" ht="18" customHeight="1">
      <c r="A31" s="282" t="s">
        <v>26</v>
      </c>
      <c r="B31" s="251">
        <v>1626.7014</v>
      </c>
      <c r="C31" s="252">
        <v>34.534</v>
      </c>
      <c r="D31" s="252">
        <v>27.5187</v>
      </c>
      <c r="E31" s="252">
        <v>27.479599999999998</v>
      </c>
      <c r="F31" s="252">
        <v>0.0391</v>
      </c>
      <c r="G31" s="252">
        <v>34.170300000000005</v>
      </c>
      <c r="H31" s="252">
        <v>1530.4784</v>
      </c>
    </row>
    <row r="32" spans="1:8" ht="18" customHeight="1">
      <c r="A32" s="282" t="s">
        <v>27</v>
      </c>
      <c r="B32" s="251">
        <v>10535.355</v>
      </c>
      <c r="C32" s="252">
        <v>1168.4053999999999</v>
      </c>
      <c r="D32" s="252">
        <v>1559.8577</v>
      </c>
      <c r="E32" s="252">
        <v>1518.2871</v>
      </c>
      <c r="F32" s="252">
        <v>41.5706</v>
      </c>
      <c r="G32" s="252">
        <v>1492.7323999999999</v>
      </c>
      <c r="H32" s="252">
        <v>6314.3595</v>
      </c>
    </row>
    <row r="33" spans="1:8" ht="18" customHeight="1">
      <c r="A33" s="282" t="s">
        <v>28</v>
      </c>
      <c r="B33" s="251">
        <v>17236.2437</v>
      </c>
      <c r="C33" s="252">
        <v>68.3966</v>
      </c>
      <c r="D33" s="252">
        <v>229.5704</v>
      </c>
      <c r="E33" s="252">
        <v>229.5704</v>
      </c>
      <c r="F33" s="252">
        <v>0</v>
      </c>
      <c r="G33" s="252">
        <v>726.8893</v>
      </c>
      <c r="H33" s="252">
        <v>16211.3874</v>
      </c>
    </row>
    <row r="34" spans="1:8" ht="18" customHeight="1">
      <c r="A34" s="283" t="s">
        <v>761</v>
      </c>
      <c r="B34" s="251">
        <v>5653.889</v>
      </c>
      <c r="C34" s="252">
        <v>5.131</v>
      </c>
      <c r="D34" s="252">
        <v>29.7177</v>
      </c>
      <c r="E34" s="252">
        <v>29.7177</v>
      </c>
      <c r="F34" s="252">
        <v>0</v>
      </c>
      <c r="G34" s="252">
        <v>227.3551</v>
      </c>
      <c r="H34" s="252">
        <v>5391.6852</v>
      </c>
    </row>
    <row r="35" spans="1:8" ht="12" customHeight="1">
      <c r="A35" s="19"/>
      <c r="B35" s="251"/>
      <c r="C35" s="252"/>
      <c r="D35" s="252"/>
      <c r="E35" s="252"/>
      <c r="F35" s="252"/>
      <c r="G35" s="252"/>
      <c r="H35" s="252"/>
    </row>
    <row r="36" spans="1:8" ht="13.5" customHeight="1">
      <c r="A36" s="19" t="s">
        <v>29</v>
      </c>
      <c r="B36" s="251"/>
      <c r="C36" s="252"/>
      <c r="D36" s="252"/>
      <c r="E36" s="252"/>
      <c r="F36" s="252"/>
      <c r="G36" s="252"/>
      <c r="H36" s="252"/>
    </row>
    <row r="37" spans="1:8" ht="18" customHeight="1">
      <c r="A37" s="283" t="s">
        <v>30</v>
      </c>
      <c r="B37" s="251">
        <v>29030.312899999997</v>
      </c>
      <c r="C37" s="252">
        <v>1159.7181</v>
      </c>
      <c r="D37" s="252">
        <v>1523.1283999999998</v>
      </c>
      <c r="E37" s="252">
        <v>1522.618</v>
      </c>
      <c r="F37" s="252">
        <v>0.5104</v>
      </c>
      <c r="G37" s="252">
        <v>2344.6997</v>
      </c>
      <c r="H37" s="252">
        <v>24002.7667</v>
      </c>
    </row>
    <row r="38" spans="1:8" ht="18" customHeight="1">
      <c r="A38" s="283" t="s">
        <v>31</v>
      </c>
      <c r="B38" s="254">
        <v>27435</v>
      </c>
      <c r="C38" s="255">
        <v>1391</v>
      </c>
      <c r="D38" s="255">
        <v>1818</v>
      </c>
      <c r="E38" s="255">
        <v>1793</v>
      </c>
      <c r="F38" s="255">
        <v>25</v>
      </c>
      <c r="G38" s="255">
        <v>2308</v>
      </c>
      <c r="H38" s="255">
        <v>21918</v>
      </c>
    </row>
    <row r="39" spans="1:8" ht="18" customHeight="1">
      <c r="A39" s="283" t="s">
        <v>32</v>
      </c>
      <c r="B39" s="251">
        <v>389.6728</v>
      </c>
      <c r="C39" s="252">
        <v>70.7231</v>
      </c>
      <c r="D39" s="252">
        <v>39.9883</v>
      </c>
      <c r="E39" s="252">
        <v>39.575900000000004</v>
      </c>
      <c r="F39" s="252">
        <v>0.4124</v>
      </c>
      <c r="G39" s="252">
        <v>48.6947</v>
      </c>
      <c r="H39" s="252">
        <v>230.26670000000001</v>
      </c>
    </row>
    <row r="40" spans="1:8" ht="18" customHeight="1">
      <c r="A40" s="283" t="s">
        <v>33</v>
      </c>
      <c r="B40" s="20">
        <v>160</v>
      </c>
      <c r="C40" s="21">
        <v>61</v>
      </c>
      <c r="D40" s="21">
        <v>46</v>
      </c>
      <c r="E40" s="21">
        <v>44</v>
      </c>
      <c r="F40" s="21">
        <v>2</v>
      </c>
      <c r="G40" s="21">
        <v>19</v>
      </c>
      <c r="H40" s="21">
        <v>34</v>
      </c>
    </row>
    <row r="41" spans="1:8" ht="18" customHeight="1">
      <c r="A41" s="283" t="s">
        <v>34</v>
      </c>
      <c r="B41" s="17">
        <v>59.429100000000005</v>
      </c>
      <c r="C41" s="18">
        <v>32.336</v>
      </c>
      <c r="D41" s="18">
        <v>14.0791</v>
      </c>
      <c r="E41" s="18">
        <v>13.9811</v>
      </c>
      <c r="F41" s="18">
        <v>0.098</v>
      </c>
      <c r="G41" s="18">
        <v>4.941</v>
      </c>
      <c r="H41" s="18">
        <v>8.073</v>
      </c>
    </row>
    <row r="42" spans="1:8" ht="12" customHeight="1">
      <c r="A42" s="19"/>
      <c r="B42" s="17"/>
      <c r="C42" s="18"/>
      <c r="D42" s="18"/>
      <c r="E42" s="18"/>
      <c r="F42" s="18"/>
      <c r="G42" s="18"/>
      <c r="H42" s="18"/>
    </row>
    <row r="43" spans="1:8" ht="13.5" customHeight="1">
      <c r="A43" s="19" t="s">
        <v>35</v>
      </c>
      <c r="B43" s="17"/>
      <c r="C43" s="18"/>
      <c r="D43" s="18"/>
      <c r="E43" s="18"/>
      <c r="F43" s="18"/>
      <c r="G43" s="18"/>
      <c r="H43" s="18"/>
    </row>
    <row r="44" spans="1:8" ht="18" customHeight="1">
      <c r="A44" s="283" t="s">
        <v>36</v>
      </c>
      <c r="B44" s="251">
        <v>5070.486</v>
      </c>
      <c r="C44" s="252">
        <v>774.3325</v>
      </c>
      <c r="D44" s="252">
        <v>769.2578000000001</v>
      </c>
      <c r="E44" s="252">
        <v>734.2991999999999</v>
      </c>
      <c r="F44" s="252">
        <v>34.9586</v>
      </c>
      <c r="G44" s="252">
        <v>658.3887</v>
      </c>
      <c r="H44" s="252">
        <v>2868.507</v>
      </c>
    </row>
    <row r="45" spans="1:8" ht="18" customHeight="1">
      <c r="A45" s="283" t="s">
        <v>37</v>
      </c>
      <c r="B45" s="251">
        <v>1564.57</v>
      </c>
      <c r="C45" s="252">
        <v>215.64</v>
      </c>
      <c r="D45" s="252">
        <v>454.065</v>
      </c>
      <c r="E45" s="252">
        <v>310.632</v>
      </c>
      <c r="F45" s="252">
        <v>143.433</v>
      </c>
      <c r="G45" s="252">
        <v>64.512</v>
      </c>
      <c r="H45" s="252">
        <v>830.353</v>
      </c>
    </row>
    <row r="46" spans="1:8" ht="18" customHeight="1">
      <c r="A46" s="283" t="s">
        <v>38</v>
      </c>
      <c r="B46" s="20">
        <v>673</v>
      </c>
      <c r="C46" s="21">
        <v>297</v>
      </c>
      <c r="D46" s="21">
        <v>99</v>
      </c>
      <c r="E46" s="21">
        <v>70</v>
      </c>
      <c r="F46" s="21">
        <v>29</v>
      </c>
      <c r="G46" s="21">
        <v>89</v>
      </c>
      <c r="H46" s="21">
        <v>188</v>
      </c>
    </row>
    <row r="47" spans="1:8" ht="18" customHeight="1">
      <c r="A47" s="283" t="s">
        <v>39</v>
      </c>
      <c r="B47" s="254">
        <v>2281</v>
      </c>
      <c r="C47" s="255">
        <v>68</v>
      </c>
      <c r="D47" s="255">
        <v>107</v>
      </c>
      <c r="E47" s="255">
        <v>102</v>
      </c>
      <c r="F47" s="255">
        <v>5</v>
      </c>
      <c r="G47" s="255">
        <v>124</v>
      </c>
      <c r="H47" s="255">
        <v>1982</v>
      </c>
    </row>
    <row r="48" spans="1:8" ht="18" customHeight="1">
      <c r="A48" s="379" t="s">
        <v>40</v>
      </c>
      <c r="B48" s="256">
        <v>1160</v>
      </c>
      <c r="C48" s="257">
        <v>55</v>
      </c>
      <c r="D48" s="257">
        <v>62</v>
      </c>
      <c r="E48" s="257">
        <v>58</v>
      </c>
      <c r="F48" s="257">
        <v>4</v>
      </c>
      <c r="G48" s="257">
        <v>46</v>
      </c>
      <c r="H48" s="257">
        <v>997</v>
      </c>
    </row>
    <row r="49" spans="1:8" ht="12" customHeight="1">
      <c r="A49" s="22" t="s">
        <v>541</v>
      </c>
      <c r="B49" s="19"/>
      <c r="C49" s="19"/>
      <c r="D49" s="19"/>
      <c r="E49" s="19"/>
      <c r="F49" s="19"/>
      <c r="G49" s="19"/>
      <c r="H49" s="19"/>
    </row>
    <row r="50" ht="12" customHeight="1">
      <c r="A50" s="15" t="s">
        <v>41</v>
      </c>
    </row>
    <row r="51" ht="11.25">
      <c r="A51" s="15"/>
    </row>
  </sheetData>
  <printOptions/>
  <pageMargins left="0.5905511811023623" right="0.59" top="0.59" bottom="0.6" header="0.1968503937007874"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L61"/>
  <sheetViews>
    <sheetView workbookViewId="0" topLeftCell="A1">
      <selection activeCell="A1" sqref="A1"/>
    </sheetView>
  </sheetViews>
  <sheetFormatPr defaultColWidth="9.00390625" defaultRowHeight="12.75"/>
  <cols>
    <col min="1" max="1" width="12.75390625" style="34" customWidth="1"/>
    <col min="2" max="2" width="9.75390625" style="34" customWidth="1"/>
    <col min="3" max="3" width="8.75390625" style="34" customWidth="1"/>
    <col min="4" max="4" width="8.25390625" style="34" customWidth="1"/>
    <col min="5" max="6" width="8.75390625" style="34" customWidth="1"/>
    <col min="7" max="7" width="9.75390625" style="34" customWidth="1"/>
    <col min="8" max="9" width="8.25390625" style="34" customWidth="1"/>
    <col min="10" max="11" width="8.75390625" style="34" customWidth="1"/>
    <col min="12" max="12" width="9.75390625" style="34" customWidth="1"/>
    <col min="13" max="13" width="3.875" style="34" customWidth="1"/>
    <col min="14" max="16384" width="8.875" style="34" customWidth="1"/>
  </cols>
  <sheetData>
    <row r="1" ht="18.75" customHeight="1"/>
    <row r="2" spans="1:2" ht="15">
      <c r="A2" s="300" t="s">
        <v>704</v>
      </c>
      <c r="B2" s="23"/>
    </row>
    <row r="3" spans="1:12" ht="3" customHeight="1">
      <c r="A3" s="7"/>
      <c r="B3" s="7"/>
      <c r="C3" s="7"/>
      <c r="D3" s="7"/>
      <c r="E3" s="7"/>
      <c r="F3" s="7"/>
      <c r="G3" s="7"/>
      <c r="H3" s="7"/>
      <c r="I3" s="7"/>
      <c r="J3" s="7"/>
      <c r="K3" s="36"/>
      <c r="L3" s="161"/>
    </row>
    <row r="4" spans="1:12" ht="13.5" customHeight="1">
      <c r="A4" s="211"/>
      <c r="B4" s="211"/>
      <c r="C4" s="211"/>
      <c r="D4" s="211"/>
      <c r="E4" s="211"/>
      <c r="F4" s="153" t="s">
        <v>499</v>
      </c>
      <c r="G4" s="211"/>
      <c r="H4" s="211"/>
      <c r="I4" s="211"/>
      <c r="J4" s="211"/>
      <c r="K4" s="153"/>
      <c r="L4" s="149"/>
    </row>
    <row r="5" spans="1:12" ht="13.5" customHeight="1">
      <c r="A5" s="212" t="s">
        <v>0</v>
      </c>
      <c r="B5" s="213" t="s">
        <v>207</v>
      </c>
      <c r="C5" s="213" t="s">
        <v>401</v>
      </c>
      <c r="D5" s="213" t="s">
        <v>402</v>
      </c>
      <c r="E5" s="213" t="s">
        <v>403</v>
      </c>
      <c r="F5" s="213" t="s">
        <v>498</v>
      </c>
      <c r="G5" s="213" t="s">
        <v>404</v>
      </c>
      <c r="H5" s="213" t="s">
        <v>405</v>
      </c>
      <c r="I5" s="213" t="s">
        <v>406</v>
      </c>
      <c r="J5" s="213" t="s">
        <v>407</v>
      </c>
      <c r="K5" s="213" t="s">
        <v>521</v>
      </c>
      <c r="L5" s="165" t="s">
        <v>408</v>
      </c>
    </row>
    <row r="6" spans="1:12" ht="15" customHeight="1">
      <c r="A6" s="208" t="s">
        <v>829</v>
      </c>
      <c r="B6" s="258">
        <v>70165334</v>
      </c>
      <c r="C6" s="258">
        <v>655017</v>
      </c>
      <c r="D6" s="258">
        <v>59122</v>
      </c>
      <c r="E6" s="258">
        <v>26580800</v>
      </c>
      <c r="F6" s="258">
        <v>8314066</v>
      </c>
      <c r="G6" s="258">
        <v>9839773</v>
      </c>
      <c r="H6" s="258">
        <v>574206</v>
      </c>
      <c r="I6" s="258">
        <v>44758</v>
      </c>
      <c r="J6" s="258">
        <v>1676651</v>
      </c>
      <c r="K6" s="258">
        <v>13811</v>
      </c>
      <c r="L6" s="258">
        <v>22407130</v>
      </c>
    </row>
    <row r="7" spans="1:12" ht="15" customHeight="1">
      <c r="A7" s="208" t="s">
        <v>832</v>
      </c>
      <c r="B7" s="258">
        <v>67594339</v>
      </c>
      <c r="C7" s="258">
        <v>738042</v>
      </c>
      <c r="D7" s="258">
        <v>58578</v>
      </c>
      <c r="E7" s="258">
        <v>22741717</v>
      </c>
      <c r="F7" s="258">
        <v>8265115</v>
      </c>
      <c r="G7" s="258">
        <v>10654859</v>
      </c>
      <c r="H7" s="258">
        <v>587912</v>
      </c>
      <c r="I7" s="258">
        <v>52789</v>
      </c>
      <c r="J7" s="258">
        <v>1986257</v>
      </c>
      <c r="K7" s="258">
        <v>15531</v>
      </c>
      <c r="L7" s="258">
        <v>22493539</v>
      </c>
    </row>
    <row r="8" spans="1:12" ht="15" customHeight="1">
      <c r="A8" s="208" t="s">
        <v>833</v>
      </c>
      <c r="B8" s="258">
        <v>55303345</v>
      </c>
      <c r="C8" s="258">
        <v>785036</v>
      </c>
      <c r="D8" s="258">
        <v>52196</v>
      </c>
      <c r="E8" s="258">
        <v>10607896</v>
      </c>
      <c r="F8" s="258">
        <v>9714359</v>
      </c>
      <c r="G8" s="258">
        <v>8498767</v>
      </c>
      <c r="H8" s="258">
        <v>545844</v>
      </c>
      <c r="I8" s="258">
        <v>43551</v>
      </c>
      <c r="J8" s="258">
        <v>2296593</v>
      </c>
      <c r="K8" s="258">
        <v>8878</v>
      </c>
      <c r="L8" s="258">
        <v>22750225</v>
      </c>
    </row>
    <row r="9" spans="1:12" ht="15" customHeight="1">
      <c r="A9" s="341" t="s">
        <v>834</v>
      </c>
      <c r="B9" s="258">
        <v>50608937</v>
      </c>
      <c r="C9" s="258">
        <v>718180</v>
      </c>
      <c r="D9" s="258">
        <v>28456</v>
      </c>
      <c r="E9" s="258">
        <v>6003862</v>
      </c>
      <c r="F9" s="258">
        <v>9678169</v>
      </c>
      <c r="G9" s="258">
        <v>7512843</v>
      </c>
      <c r="H9" s="258">
        <v>516215</v>
      </c>
      <c r="I9" s="258">
        <v>55803</v>
      </c>
      <c r="J9" s="258">
        <v>2687109</v>
      </c>
      <c r="K9" s="258">
        <v>9930</v>
      </c>
      <c r="L9" s="258">
        <v>23398370</v>
      </c>
    </row>
    <row r="10" spans="1:12" ht="15" customHeight="1">
      <c r="A10" s="341" t="s">
        <v>830</v>
      </c>
      <c r="B10" s="258">
        <v>51735619</v>
      </c>
      <c r="C10" s="258">
        <v>799341</v>
      </c>
      <c r="D10" s="258">
        <v>18472</v>
      </c>
      <c r="E10" s="258">
        <v>6139164</v>
      </c>
      <c r="F10" s="258">
        <v>9579605</v>
      </c>
      <c r="G10" s="258">
        <v>6943498</v>
      </c>
      <c r="H10" s="258">
        <v>466502</v>
      </c>
      <c r="I10" s="258">
        <v>70206</v>
      </c>
      <c r="J10" s="258">
        <v>3196309</v>
      </c>
      <c r="K10" s="258">
        <v>11287</v>
      </c>
      <c r="L10" s="258">
        <v>24511235</v>
      </c>
    </row>
    <row r="11" spans="1:12" ht="12" customHeight="1">
      <c r="A11" s="40"/>
      <c r="B11" s="258"/>
      <c r="C11" s="258"/>
      <c r="D11" s="258"/>
      <c r="E11" s="258"/>
      <c r="F11" s="258"/>
      <c r="G11" s="258"/>
      <c r="H11" s="258"/>
      <c r="I11" s="258"/>
      <c r="J11" s="258"/>
      <c r="K11" s="258"/>
      <c r="L11" s="258"/>
    </row>
    <row r="12" spans="1:12" ht="15" customHeight="1">
      <c r="A12" s="209" t="s">
        <v>354</v>
      </c>
      <c r="B12" s="258">
        <v>17366531</v>
      </c>
      <c r="C12" s="258">
        <v>757778</v>
      </c>
      <c r="D12" s="258">
        <v>9979</v>
      </c>
      <c r="E12" s="258">
        <v>858513</v>
      </c>
      <c r="F12" s="258">
        <v>1840119</v>
      </c>
      <c r="G12" s="258">
        <v>866717</v>
      </c>
      <c r="H12" s="258">
        <v>387530</v>
      </c>
      <c r="I12" s="258">
        <v>59594</v>
      </c>
      <c r="J12" s="258">
        <v>1363241</v>
      </c>
      <c r="K12" s="258">
        <v>0</v>
      </c>
      <c r="L12" s="258">
        <v>11223060</v>
      </c>
    </row>
    <row r="13" spans="1:12" ht="15" customHeight="1">
      <c r="A13" s="209" t="s">
        <v>355</v>
      </c>
      <c r="B13" s="258">
        <v>5682910</v>
      </c>
      <c r="C13" s="258">
        <v>41518</v>
      </c>
      <c r="D13" s="258">
        <v>8493</v>
      </c>
      <c r="E13" s="258">
        <v>1093500</v>
      </c>
      <c r="F13" s="258">
        <v>2667337</v>
      </c>
      <c r="G13" s="258">
        <v>783715</v>
      </c>
      <c r="H13" s="258">
        <v>10844</v>
      </c>
      <c r="I13" s="258">
        <v>10056</v>
      </c>
      <c r="J13" s="258">
        <v>277141</v>
      </c>
      <c r="K13" s="258">
        <v>11146</v>
      </c>
      <c r="L13" s="258">
        <v>779160</v>
      </c>
    </row>
    <row r="14" spans="1:12" ht="15" customHeight="1">
      <c r="A14" s="208" t="s">
        <v>356</v>
      </c>
      <c r="B14" s="258">
        <v>23721</v>
      </c>
      <c r="C14" s="258">
        <v>0</v>
      </c>
      <c r="D14" s="258">
        <v>0</v>
      </c>
      <c r="E14" s="258">
        <v>0</v>
      </c>
      <c r="F14" s="258">
        <v>0</v>
      </c>
      <c r="G14" s="258">
        <v>23721</v>
      </c>
      <c r="H14" s="258">
        <v>0</v>
      </c>
      <c r="I14" s="258">
        <v>0</v>
      </c>
      <c r="J14" s="258">
        <v>0</v>
      </c>
      <c r="K14" s="258">
        <v>0</v>
      </c>
      <c r="L14" s="258">
        <v>0</v>
      </c>
    </row>
    <row r="15" spans="1:12" ht="15" customHeight="1">
      <c r="A15" s="208" t="s">
        <v>357</v>
      </c>
      <c r="B15" s="258">
        <v>2238557</v>
      </c>
      <c r="C15" s="258">
        <v>41518</v>
      </c>
      <c r="D15" s="258">
        <v>7600</v>
      </c>
      <c r="E15" s="258">
        <v>167209</v>
      </c>
      <c r="F15" s="258">
        <v>909408</v>
      </c>
      <c r="G15" s="258">
        <v>82566</v>
      </c>
      <c r="H15" s="258">
        <v>10844</v>
      </c>
      <c r="I15" s="258">
        <v>10056</v>
      </c>
      <c r="J15" s="258">
        <v>219050</v>
      </c>
      <c r="K15" s="258">
        <v>11146</v>
      </c>
      <c r="L15" s="258">
        <v>779160</v>
      </c>
    </row>
    <row r="16" spans="1:12" ht="15" customHeight="1">
      <c r="A16" s="208" t="s">
        <v>358</v>
      </c>
      <c r="B16" s="258">
        <v>2629794</v>
      </c>
      <c r="C16" s="258">
        <v>0</v>
      </c>
      <c r="D16" s="258">
        <v>0</v>
      </c>
      <c r="E16" s="258">
        <v>920291</v>
      </c>
      <c r="F16" s="258">
        <v>1523460</v>
      </c>
      <c r="G16" s="258">
        <v>148633</v>
      </c>
      <c r="H16" s="258">
        <v>0</v>
      </c>
      <c r="I16" s="258">
        <v>0</v>
      </c>
      <c r="J16" s="258">
        <v>37410</v>
      </c>
      <c r="K16" s="258">
        <v>0</v>
      </c>
      <c r="L16" s="258">
        <v>0</v>
      </c>
    </row>
    <row r="17" spans="1:12" ht="15" customHeight="1">
      <c r="A17" s="208" t="s">
        <v>359</v>
      </c>
      <c r="B17" s="258">
        <v>624913</v>
      </c>
      <c r="C17" s="258">
        <v>0</v>
      </c>
      <c r="D17" s="258">
        <v>0</v>
      </c>
      <c r="E17" s="258">
        <v>6000</v>
      </c>
      <c r="F17" s="258">
        <v>234469</v>
      </c>
      <c r="G17" s="258">
        <v>384444</v>
      </c>
      <c r="H17" s="258">
        <v>0</v>
      </c>
      <c r="I17" s="258">
        <v>0</v>
      </c>
      <c r="J17" s="258">
        <v>0</v>
      </c>
      <c r="K17" s="258">
        <v>0</v>
      </c>
      <c r="L17" s="258">
        <v>0</v>
      </c>
    </row>
    <row r="18" spans="1:12" ht="15" customHeight="1">
      <c r="A18" s="208" t="s">
        <v>360</v>
      </c>
      <c r="B18" s="258">
        <v>165925</v>
      </c>
      <c r="C18" s="258">
        <v>0</v>
      </c>
      <c r="D18" s="258">
        <v>893</v>
      </c>
      <c r="E18" s="258">
        <v>0</v>
      </c>
      <c r="F18" s="258">
        <v>0</v>
      </c>
      <c r="G18" s="258">
        <v>144351</v>
      </c>
      <c r="H18" s="258">
        <v>0</v>
      </c>
      <c r="I18" s="258">
        <v>0</v>
      </c>
      <c r="J18" s="258">
        <v>20681</v>
      </c>
      <c r="K18" s="258">
        <v>0</v>
      </c>
      <c r="L18" s="258">
        <v>0</v>
      </c>
    </row>
    <row r="19" spans="1:12" ht="15" customHeight="1">
      <c r="A19" s="209" t="s">
        <v>361</v>
      </c>
      <c r="B19" s="258">
        <v>1628920</v>
      </c>
      <c r="C19" s="258">
        <v>0</v>
      </c>
      <c r="D19" s="258">
        <v>0</v>
      </c>
      <c r="E19" s="258">
        <v>142158</v>
      </c>
      <c r="F19" s="258">
        <v>696956</v>
      </c>
      <c r="G19" s="258">
        <v>81774</v>
      </c>
      <c r="H19" s="258">
        <v>1100</v>
      </c>
      <c r="I19" s="258">
        <v>0</v>
      </c>
      <c r="J19" s="258">
        <v>706932</v>
      </c>
      <c r="K19" s="258">
        <v>0</v>
      </c>
      <c r="L19" s="258">
        <v>0</v>
      </c>
    </row>
    <row r="20" spans="1:12" ht="15" customHeight="1">
      <c r="A20" s="208" t="s">
        <v>362</v>
      </c>
      <c r="B20" s="258">
        <v>1511439</v>
      </c>
      <c r="C20" s="258">
        <v>0</v>
      </c>
      <c r="D20" s="258">
        <v>0</v>
      </c>
      <c r="E20" s="258">
        <v>47680</v>
      </c>
      <c r="F20" s="258">
        <v>681083</v>
      </c>
      <c r="G20" s="258">
        <v>81774</v>
      </c>
      <c r="H20" s="258">
        <v>1100</v>
      </c>
      <c r="I20" s="258">
        <v>0</v>
      </c>
      <c r="J20" s="258">
        <v>699802</v>
      </c>
      <c r="K20" s="258">
        <v>0</v>
      </c>
      <c r="L20" s="258">
        <v>0</v>
      </c>
    </row>
    <row r="21" spans="1:12" ht="15" customHeight="1">
      <c r="A21" s="208" t="s">
        <v>363</v>
      </c>
      <c r="B21" s="258">
        <v>117481</v>
      </c>
      <c r="C21" s="258">
        <v>0</v>
      </c>
      <c r="D21" s="258">
        <v>0</v>
      </c>
      <c r="E21" s="258">
        <v>94478</v>
      </c>
      <c r="F21" s="258">
        <v>15873</v>
      </c>
      <c r="G21" s="258">
        <v>0</v>
      </c>
      <c r="H21" s="258">
        <v>0</v>
      </c>
      <c r="I21" s="258">
        <v>0</v>
      </c>
      <c r="J21" s="258">
        <v>7130</v>
      </c>
      <c r="K21" s="258">
        <v>0</v>
      </c>
      <c r="L21" s="258">
        <v>0</v>
      </c>
    </row>
    <row r="22" spans="1:12" ht="15" customHeight="1">
      <c r="A22" s="208" t="s">
        <v>364</v>
      </c>
      <c r="B22" s="258">
        <v>0</v>
      </c>
      <c r="C22" s="258">
        <v>0</v>
      </c>
      <c r="D22" s="258">
        <v>0</v>
      </c>
      <c r="E22" s="258">
        <v>0</v>
      </c>
      <c r="F22" s="258">
        <v>0</v>
      </c>
      <c r="G22" s="258">
        <v>0</v>
      </c>
      <c r="H22" s="258">
        <v>0</v>
      </c>
      <c r="I22" s="258">
        <v>0</v>
      </c>
      <c r="J22" s="258">
        <v>0</v>
      </c>
      <c r="K22" s="258">
        <v>0</v>
      </c>
      <c r="L22" s="258">
        <v>0</v>
      </c>
    </row>
    <row r="23" spans="1:12" ht="15" customHeight="1">
      <c r="A23" s="210" t="s">
        <v>365</v>
      </c>
      <c r="B23" s="258">
        <v>10556899</v>
      </c>
      <c r="C23" s="258">
        <v>0</v>
      </c>
      <c r="D23" s="258">
        <v>0</v>
      </c>
      <c r="E23" s="258">
        <v>3895146</v>
      </c>
      <c r="F23" s="258">
        <v>4300563</v>
      </c>
      <c r="G23" s="258">
        <v>1498286</v>
      </c>
      <c r="H23" s="258">
        <v>24802</v>
      </c>
      <c r="I23" s="258">
        <v>144</v>
      </c>
      <c r="J23" s="258">
        <v>837908</v>
      </c>
      <c r="K23" s="258">
        <v>50</v>
      </c>
      <c r="L23" s="258">
        <v>0</v>
      </c>
    </row>
    <row r="24" spans="1:12" ht="15" customHeight="1">
      <c r="A24" s="208" t="s">
        <v>366</v>
      </c>
      <c r="B24" s="258">
        <v>1500</v>
      </c>
      <c r="C24" s="258">
        <v>0</v>
      </c>
      <c r="D24" s="258">
        <v>0</v>
      </c>
      <c r="E24" s="258">
        <v>0</v>
      </c>
      <c r="F24" s="258">
        <v>1500</v>
      </c>
      <c r="G24" s="258">
        <v>0</v>
      </c>
      <c r="H24" s="258">
        <v>0</v>
      </c>
      <c r="I24" s="258">
        <v>0</v>
      </c>
      <c r="J24" s="258">
        <v>0</v>
      </c>
      <c r="K24" s="258">
        <v>0</v>
      </c>
      <c r="L24" s="258">
        <v>0</v>
      </c>
    </row>
    <row r="25" spans="1:12" ht="15" customHeight="1">
      <c r="A25" s="208" t="s">
        <v>367</v>
      </c>
      <c r="B25" s="258">
        <v>4997156</v>
      </c>
      <c r="C25" s="258">
        <v>0</v>
      </c>
      <c r="D25" s="258">
        <v>0</v>
      </c>
      <c r="E25" s="258">
        <v>3377898</v>
      </c>
      <c r="F25" s="258">
        <v>195659</v>
      </c>
      <c r="G25" s="258">
        <v>1073004</v>
      </c>
      <c r="H25" s="258">
        <v>15670</v>
      </c>
      <c r="I25" s="258">
        <v>144</v>
      </c>
      <c r="J25" s="258">
        <v>334731</v>
      </c>
      <c r="K25" s="258">
        <v>50</v>
      </c>
      <c r="L25" s="258">
        <v>0</v>
      </c>
    </row>
    <row r="26" spans="1:12" ht="15" customHeight="1">
      <c r="A26" s="208" t="s">
        <v>368</v>
      </c>
      <c r="B26" s="258">
        <v>4472289</v>
      </c>
      <c r="C26" s="258">
        <v>0</v>
      </c>
      <c r="D26" s="258">
        <v>0</v>
      </c>
      <c r="E26" s="258">
        <v>170380</v>
      </c>
      <c r="F26" s="258">
        <v>3905006</v>
      </c>
      <c r="G26" s="258">
        <v>102324</v>
      </c>
      <c r="H26" s="258">
        <v>8258</v>
      </c>
      <c r="I26" s="258">
        <v>0</v>
      </c>
      <c r="J26" s="258">
        <v>286321</v>
      </c>
      <c r="K26" s="258">
        <v>0</v>
      </c>
      <c r="L26" s="258">
        <v>0</v>
      </c>
    </row>
    <row r="27" spans="1:12" ht="15" customHeight="1">
      <c r="A27" s="208" t="s">
        <v>369</v>
      </c>
      <c r="B27" s="258">
        <v>458261</v>
      </c>
      <c r="C27" s="258">
        <v>0</v>
      </c>
      <c r="D27" s="258">
        <v>0</v>
      </c>
      <c r="E27" s="258">
        <v>0</v>
      </c>
      <c r="F27" s="258">
        <v>124696</v>
      </c>
      <c r="G27" s="258">
        <v>303784</v>
      </c>
      <c r="H27" s="258">
        <v>874</v>
      </c>
      <c r="I27" s="258">
        <v>0</v>
      </c>
      <c r="J27" s="258">
        <v>28907</v>
      </c>
      <c r="K27" s="258">
        <v>0</v>
      </c>
      <c r="L27" s="258">
        <v>0</v>
      </c>
    </row>
    <row r="28" spans="1:12" ht="15" customHeight="1">
      <c r="A28" s="208" t="s">
        <v>370</v>
      </c>
      <c r="B28" s="258">
        <v>280825</v>
      </c>
      <c r="C28" s="258">
        <v>0</v>
      </c>
      <c r="D28" s="258">
        <v>0</v>
      </c>
      <c r="E28" s="258">
        <v>0</v>
      </c>
      <c r="F28" s="258">
        <v>73702</v>
      </c>
      <c r="G28" s="258">
        <v>19174</v>
      </c>
      <c r="H28" s="258">
        <v>0</v>
      </c>
      <c r="I28" s="258">
        <v>0</v>
      </c>
      <c r="J28" s="258">
        <v>187949</v>
      </c>
      <c r="K28" s="258">
        <v>0</v>
      </c>
      <c r="L28" s="258">
        <v>0</v>
      </c>
    </row>
    <row r="29" spans="1:12" ht="15" customHeight="1">
      <c r="A29" s="208" t="s">
        <v>371</v>
      </c>
      <c r="B29" s="258">
        <v>346868</v>
      </c>
      <c r="C29" s="258">
        <v>0</v>
      </c>
      <c r="D29" s="258">
        <v>0</v>
      </c>
      <c r="E29" s="258">
        <v>346868</v>
      </c>
      <c r="F29" s="258">
        <v>0</v>
      </c>
      <c r="G29" s="258">
        <v>0</v>
      </c>
      <c r="H29" s="258">
        <v>0</v>
      </c>
      <c r="I29" s="258">
        <v>0</v>
      </c>
      <c r="J29" s="258">
        <v>0</v>
      </c>
      <c r="K29" s="258">
        <v>0</v>
      </c>
      <c r="L29" s="258">
        <v>0</v>
      </c>
    </row>
    <row r="30" spans="1:12" ht="15" customHeight="1">
      <c r="A30" s="209" t="s">
        <v>372</v>
      </c>
      <c r="B30" s="258">
        <v>5506734</v>
      </c>
      <c r="C30" s="258">
        <v>0</v>
      </c>
      <c r="D30" s="258">
        <v>0</v>
      </c>
      <c r="E30" s="258">
        <v>0</v>
      </c>
      <c r="F30" s="258">
        <v>0</v>
      </c>
      <c r="G30" s="258">
        <v>5129</v>
      </c>
      <c r="H30" s="258">
        <v>0</v>
      </c>
      <c r="I30" s="258">
        <v>0</v>
      </c>
      <c r="J30" s="258">
        <v>0</v>
      </c>
      <c r="K30" s="258">
        <v>0</v>
      </c>
      <c r="L30" s="258">
        <v>5501605</v>
      </c>
    </row>
    <row r="31" spans="1:12" ht="15" customHeight="1">
      <c r="A31" s="209" t="s">
        <v>373</v>
      </c>
      <c r="B31" s="258">
        <v>0</v>
      </c>
      <c r="C31" s="258">
        <v>0</v>
      </c>
      <c r="D31" s="258">
        <v>0</v>
      </c>
      <c r="E31" s="258">
        <v>0</v>
      </c>
      <c r="F31" s="258">
        <v>0</v>
      </c>
      <c r="G31" s="258">
        <v>0</v>
      </c>
      <c r="H31" s="258">
        <v>0</v>
      </c>
      <c r="I31" s="258">
        <v>0</v>
      </c>
      <c r="J31" s="258">
        <v>0</v>
      </c>
      <c r="K31" s="258">
        <v>0</v>
      </c>
      <c r="L31" s="258">
        <v>0</v>
      </c>
    </row>
    <row r="32" spans="1:12" ht="15" customHeight="1">
      <c r="A32" s="209" t="s">
        <v>374</v>
      </c>
      <c r="B32" s="258">
        <v>64303</v>
      </c>
      <c r="C32" s="258">
        <v>0</v>
      </c>
      <c r="D32" s="258">
        <v>0</v>
      </c>
      <c r="E32" s="258">
        <v>0</v>
      </c>
      <c r="F32" s="258">
        <v>64303</v>
      </c>
      <c r="G32" s="258">
        <v>0</v>
      </c>
      <c r="H32" s="258">
        <v>0</v>
      </c>
      <c r="I32" s="258">
        <v>0</v>
      </c>
      <c r="J32" s="258">
        <v>0</v>
      </c>
      <c r="K32" s="258">
        <v>0</v>
      </c>
      <c r="L32" s="258">
        <v>0</v>
      </c>
    </row>
    <row r="33" spans="1:12" ht="15" customHeight="1">
      <c r="A33" s="209" t="s">
        <v>375</v>
      </c>
      <c r="B33" s="258">
        <v>190</v>
      </c>
      <c r="C33" s="258">
        <v>0</v>
      </c>
      <c r="D33" s="258">
        <v>0</v>
      </c>
      <c r="E33" s="258">
        <v>0</v>
      </c>
      <c r="F33" s="258">
        <v>0</v>
      </c>
      <c r="G33" s="258">
        <v>190</v>
      </c>
      <c r="H33" s="258">
        <v>0</v>
      </c>
      <c r="I33" s="258">
        <v>0</v>
      </c>
      <c r="J33" s="258">
        <v>0</v>
      </c>
      <c r="K33" s="258">
        <v>0</v>
      </c>
      <c r="L33" s="258">
        <v>0</v>
      </c>
    </row>
    <row r="34" spans="1:12" ht="15" customHeight="1">
      <c r="A34" s="209" t="s">
        <v>376</v>
      </c>
      <c r="B34" s="258">
        <v>3660175</v>
      </c>
      <c r="C34" s="258">
        <v>0</v>
      </c>
      <c r="D34" s="258">
        <v>0</v>
      </c>
      <c r="E34" s="258">
        <v>9432</v>
      </c>
      <c r="F34" s="258">
        <v>8508</v>
      </c>
      <c r="G34" s="258">
        <v>3605997</v>
      </c>
      <c r="H34" s="258">
        <v>36238</v>
      </c>
      <c r="I34" s="258">
        <v>0</v>
      </c>
      <c r="J34" s="258">
        <v>0</v>
      </c>
      <c r="K34" s="258">
        <v>0</v>
      </c>
      <c r="L34" s="258">
        <v>0</v>
      </c>
    </row>
    <row r="35" spans="1:12" ht="15" customHeight="1">
      <c r="A35" s="209" t="s">
        <v>377</v>
      </c>
      <c r="B35" s="258">
        <v>0</v>
      </c>
      <c r="C35" s="258">
        <v>0</v>
      </c>
      <c r="D35" s="258">
        <v>0</v>
      </c>
      <c r="E35" s="258">
        <v>0</v>
      </c>
      <c r="F35" s="258">
        <v>0</v>
      </c>
      <c r="G35" s="258">
        <v>0</v>
      </c>
      <c r="H35" s="258">
        <v>0</v>
      </c>
      <c r="I35" s="258">
        <v>0</v>
      </c>
      <c r="J35" s="258">
        <v>0</v>
      </c>
      <c r="K35" s="258">
        <v>0</v>
      </c>
      <c r="L35" s="258">
        <v>0</v>
      </c>
    </row>
    <row r="36" spans="1:12" ht="15" customHeight="1">
      <c r="A36" s="209" t="s">
        <v>378</v>
      </c>
      <c r="B36" s="258">
        <v>85934</v>
      </c>
      <c r="C36" s="258">
        <v>0</v>
      </c>
      <c r="D36" s="258">
        <v>0</v>
      </c>
      <c r="E36" s="258">
        <v>0</v>
      </c>
      <c r="F36" s="258">
        <v>797</v>
      </c>
      <c r="G36" s="258">
        <v>83295</v>
      </c>
      <c r="H36" s="258">
        <v>0</v>
      </c>
      <c r="I36" s="258">
        <v>91</v>
      </c>
      <c r="J36" s="258">
        <v>1751</v>
      </c>
      <c r="K36" s="258">
        <v>0</v>
      </c>
      <c r="L36" s="258">
        <v>0</v>
      </c>
    </row>
    <row r="37" spans="1:12" ht="15" customHeight="1">
      <c r="A37" s="209" t="s">
        <v>379</v>
      </c>
      <c r="B37" s="258">
        <v>923</v>
      </c>
      <c r="C37" s="258">
        <v>0</v>
      </c>
      <c r="D37" s="258">
        <v>0</v>
      </c>
      <c r="E37" s="258">
        <v>0</v>
      </c>
      <c r="F37" s="258">
        <v>818</v>
      </c>
      <c r="G37" s="258">
        <v>0</v>
      </c>
      <c r="H37" s="258">
        <v>0</v>
      </c>
      <c r="I37" s="258">
        <v>7</v>
      </c>
      <c r="J37" s="258">
        <v>7</v>
      </c>
      <c r="K37" s="258">
        <v>91</v>
      </c>
      <c r="L37" s="258">
        <v>0</v>
      </c>
    </row>
    <row r="38" spans="1:12" ht="15" customHeight="1">
      <c r="A38" s="209" t="s">
        <v>380</v>
      </c>
      <c r="B38" s="258">
        <v>5363606</v>
      </c>
      <c r="C38" s="258">
        <v>0</v>
      </c>
      <c r="D38" s="258">
        <v>0</v>
      </c>
      <c r="E38" s="258">
        <v>0</v>
      </c>
      <c r="F38" s="258">
        <v>4</v>
      </c>
      <c r="G38" s="258">
        <v>0</v>
      </c>
      <c r="H38" s="258">
        <v>2</v>
      </c>
      <c r="I38" s="258">
        <v>0</v>
      </c>
      <c r="J38" s="258">
        <v>0</v>
      </c>
      <c r="K38" s="258">
        <v>0</v>
      </c>
      <c r="L38" s="258">
        <v>5363600</v>
      </c>
    </row>
    <row r="39" spans="1:12" ht="15" customHeight="1">
      <c r="A39" s="209" t="s">
        <v>572</v>
      </c>
      <c r="B39" s="258">
        <v>0</v>
      </c>
      <c r="C39" s="258">
        <v>0</v>
      </c>
      <c r="D39" s="258">
        <v>0</v>
      </c>
      <c r="E39" s="258">
        <v>0</v>
      </c>
      <c r="F39" s="258">
        <v>0</v>
      </c>
      <c r="G39" s="258">
        <v>0</v>
      </c>
      <c r="H39" s="258">
        <v>0</v>
      </c>
      <c r="I39" s="258">
        <v>0</v>
      </c>
      <c r="J39" s="258">
        <v>0</v>
      </c>
      <c r="K39" s="258">
        <v>0</v>
      </c>
      <c r="L39" s="258">
        <v>0</v>
      </c>
    </row>
    <row r="40" spans="1:12" ht="15" customHeight="1">
      <c r="A40" s="209" t="s">
        <v>381</v>
      </c>
      <c r="B40" s="258">
        <v>0</v>
      </c>
      <c r="C40" s="258">
        <v>0</v>
      </c>
      <c r="D40" s="258">
        <v>0</v>
      </c>
      <c r="E40" s="258">
        <v>0</v>
      </c>
      <c r="F40" s="258">
        <v>0</v>
      </c>
      <c r="G40" s="258">
        <v>0</v>
      </c>
      <c r="H40" s="258">
        <v>0</v>
      </c>
      <c r="I40" s="258">
        <v>0</v>
      </c>
      <c r="J40" s="258">
        <v>0</v>
      </c>
      <c r="K40" s="258">
        <v>0</v>
      </c>
      <c r="L40" s="258">
        <v>0</v>
      </c>
    </row>
    <row r="41" spans="1:12" ht="15" customHeight="1">
      <c r="A41" s="209" t="s">
        <v>382</v>
      </c>
      <c r="B41" s="258">
        <v>1652899</v>
      </c>
      <c r="C41" s="258">
        <v>0</v>
      </c>
      <c r="D41" s="258">
        <v>0</v>
      </c>
      <c r="E41" s="258">
        <v>0</v>
      </c>
      <c r="F41" s="258">
        <v>0</v>
      </c>
      <c r="G41" s="258">
        <v>0</v>
      </c>
      <c r="H41" s="258">
        <v>0</v>
      </c>
      <c r="I41" s="258">
        <v>0</v>
      </c>
      <c r="J41" s="258">
        <v>9089</v>
      </c>
      <c r="K41" s="258">
        <v>0</v>
      </c>
      <c r="L41" s="258">
        <v>1643810</v>
      </c>
    </row>
    <row r="42" spans="1:12" ht="15" customHeight="1">
      <c r="A42" s="208" t="s">
        <v>383</v>
      </c>
      <c r="B42" s="258">
        <v>0</v>
      </c>
      <c r="C42" s="258">
        <v>0</v>
      </c>
      <c r="D42" s="258">
        <v>0</v>
      </c>
      <c r="E42" s="258">
        <v>0</v>
      </c>
      <c r="F42" s="258">
        <v>0</v>
      </c>
      <c r="G42" s="258">
        <v>0</v>
      </c>
      <c r="H42" s="258">
        <v>0</v>
      </c>
      <c r="I42" s="258">
        <v>0</v>
      </c>
      <c r="J42" s="258">
        <v>0</v>
      </c>
      <c r="K42" s="258">
        <v>0</v>
      </c>
      <c r="L42" s="258">
        <v>0</v>
      </c>
    </row>
    <row r="43" spans="1:12" ht="15" customHeight="1">
      <c r="A43" s="208" t="s">
        <v>384</v>
      </c>
      <c r="B43" s="258">
        <v>1652899</v>
      </c>
      <c r="C43" s="258">
        <v>0</v>
      </c>
      <c r="D43" s="258">
        <v>0</v>
      </c>
      <c r="E43" s="258">
        <v>0</v>
      </c>
      <c r="F43" s="258">
        <v>0</v>
      </c>
      <c r="G43" s="258">
        <v>0</v>
      </c>
      <c r="H43" s="258">
        <v>0</v>
      </c>
      <c r="I43" s="258">
        <v>0</v>
      </c>
      <c r="J43" s="258">
        <v>9089</v>
      </c>
      <c r="K43" s="258">
        <v>0</v>
      </c>
      <c r="L43" s="258">
        <v>1643810</v>
      </c>
    </row>
    <row r="44" spans="1:12" ht="15" customHeight="1">
      <c r="A44" s="208" t="s">
        <v>385</v>
      </c>
      <c r="B44" s="258">
        <v>0</v>
      </c>
      <c r="C44" s="258">
        <v>0</v>
      </c>
      <c r="D44" s="258">
        <v>0</v>
      </c>
      <c r="E44" s="258">
        <v>0</v>
      </c>
      <c r="F44" s="258">
        <v>0</v>
      </c>
      <c r="G44" s="258">
        <v>0</v>
      </c>
      <c r="H44" s="258">
        <v>0</v>
      </c>
      <c r="I44" s="258">
        <v>0</v>
      </c>
      <c r="J44" s="258">
        <v>0</v>
      </c>
      <c r="K44" s="258">
        <v>0</v>
      </c>
      <c r="L44" s="258">
        <v>0</v>
      </c>
    </row>
    <row r="45" spans="1:12" ht="15" customHeight="1">
      <c r="A45" s="209" t="s">
        <v>386</v>
      </c>
      <c r="B45" s="258">
        <v>56287</v>
      </c>
      <c r="C45" s="258">
        <v>0</v>
      </c>
      <c r="D45" s="258">
        <v>0</v>
      </c>
      <c r="E45" s="258">
        <v>56150</v>
      </c>
      <c r="F45" s="258">
        <v>0</v>
      </c>
      <c r="G45" s="258">
        <v>0</v>
      </c>
      <c r="H45" s="258">
        <v>0</v>
      </c>
      <c r="I45" s="258">
        <v>137</v>
      </c>
      <c r="J45" s="258">
        <v>0</v>
      </c>
      <c r="K45" s="258">
        <v>0</v>
      </c>
      <c r="L45" s="258">
        <v>0</v>
      </c>
    </row>
    <row r="46" spans="1:12" ht="15" customHeight="1">
      <c r="A46" s="209" t="s">
        <v>387</v>
      </c>
      <c r="B46" s="258">
        <v>0</v>
      </c>
      <c r="C46" s="258">
        <v>0</v>
      </c>
      <c r="D46" s="258">
        <v>0</v>
      </c>
      <c r="E46" s="258">
        <v>0</v>
      </c>
      <c r="F46" s="258">
        <v>0</v>
      </c>
      <c r="G46" s="258">
        <v>0</v>
      </c>
      <c r="H46" s="258">
        <v>0</v>
      </c>
      <c r="I46" s="258">
        <v>0</v>
      </c>
      <c r="J46" s="258">
        <v>0</v>
      </c>
      <c r="K46" s="258">
        <v>0</v>
      </c>
      <c r="L46" s="258">
        <v>0</v>
      </c>
    </row>
    <row r="47" spans="1:12" ht="15" customHeight="1">
      <c r="A47" s="209" t="s">
        <v>388</v>
      </c>
      <c r="B47" s="258">
        <v>0</v>
      </c>
      <c r="C47" s="258">
        <v>0</v>
      </c>
      <c r="D47" s="258">
        <v>0</v>
      </c>
      <c r="E47" s="258">
        <v>0</v>
      </c>
      <c r="F47" s="258">
        <v>0</v>
      </c>
      <c r="G47" s="258">
        <v>0</v>
      </c>
      <c r="H47" s="258">
        <v>0</v>
      </c>
      <c r="I47" s="258">
        <v>0</v>
      </c>
      <c r="J47" s="258">
        <v>0</v>
      </c>
      <c r="K47" s="258">
        <v>0</v>
      </c>
      <c r="L47" s="258">
        <v>0</v>
      </c>
    </row>
    <row r="48" spans="1:12" ht="15" customHeight="1">
      <c r="A48" s="209" t="s">
        <v>389</v>
      </c>
      <c r="B48" s="258">
        <v>240</v>
      </c>
      <c r="C48" s="258">
        <v>0</v>
      </c>
      <c r="D48" s="258">
        <v>0</v>
      </c>
      <c r="E48" s="258">
        <v>0</v>
      </c>
      <c r="F48" s="258">
        <v>0</v>
      </c>
      <c r="G48" s="258">
        <v>0</v>
      </c>
      <c r="H48" s="258">
        <v>0</v>
      </c>
      <c r="I48" s="258">
        <v>0</v>
      </c>
      <c r="J48" s="258">
        <v>240</v>
      </c>
      <c r="K48" s="258">
        <v>0</v>
      </c>
      <c r="L48" s="258">
        <v>0</v>
      </c>
    </row>
    <row r="49" spans="1:12" ht="15" customHeight="1">
      <c r="A49" s="209" t="s">
        <v>390</v>
      </c>
      <c r="B49" s="258">
        <v>0</v>
      </c>
      <c r="C49" s="258">
        <v>0</v>
      </c>
      <c r="D49" s="258">
        <v>0</v>
      </c>
      <c r="E49" s="258">
        <v>0</v>
      </c>
      <c r="F49" s="258">
        <v>0</v>
      </c>
      <c r="G49" s="258">
        <v>0</v>
      </c>
      <c r="H49" s="258">
        <v>0</v>
      </c>
      <c r="I49" s="258">
        <v>0</v>
      </c>
      <c r="J49" s="258">
        <v>0</v>
      </c>
      <c r="K49" s="258">
        <v>0</v>
      </c>
      <c r="L49" s="258">
        <v>0</v>
      </c>
    </row>
    <row r="50" spans="1:12" ht="15" customHeight="1">
      <c r="A50" s="209" t="s">
        <v>391</v>
      </c>
      <c r="B50" s="258">
        <v>13807</v>
      </c>
      <c r="C50" s="258">
        <v>0</v>
      </c>
      <c r="D50" s="258">
        <v>0</v>
      </c>
      <c r="E50" s="258">
        <v>4485</v>
      </c>
      <c r="F50" s="258">
        <v>0</v>
      </c>
      <c r="G50" s="258">
        <v>9322</v>
      </c>
      <c r="H50" s="258">
        <v>0</v>
      </c>
      <c r="I50" s="258">
        <v>0</v>
      </c>
      <c r="J50" s="258">
        <v>0</v>
      </c>
      <c r="K50" s="258">
        <v>0</v>
      </c>
      <c r="L50" s="258">
        <v>0</v>
      </c>
    </row>
    <row r="51" spans="1:12" ht="15" customHeight="1">
      <c r="A51" s="209" t="s">
        <v>392</v>
      </c>
      <c r="B51" s="258">
        <v>0</v>
      </c>
      <c r="C51" s="258">
        <v>0</v>
      </c>
      <c r="D51" s="258">
        <v>0</v>
      </c>
      <c r="E51" s="258">
        <v>0</v>
      </c>
      <c r="F51" s="258">
        <v>0</v>
      </c>
      <c r="G51" s="258">
        <v>0</v>
      </c>
      <c r="H51" s="258">
        <v>0</v>
      </c>
      <c r="I51" s="258">
        <v>0</v>
      </c>
      <c r="J51" s="258">
        <v>0</v>
      </c>
      <c r="K51" s="258">
        <v>0</v>
      </c>
      <c r="L51" s="258">
        <v>0</v>
      </c>
    </row>
    <row r="52" spans="1:12" ht="15" customHeight="1">
      <c r="A52" s="209" t="s">
        <v>393</v>
      </c>
      <c r="B52" s="258">
        <v>0</v>
      </c>
      <c r="C52" s="258">
        <v>0</v>
      </c>
      <c r="D52" s="258">
        <v>0</v>
      </c>
      <c r="E52" s="258">
        <v>0</v>
      </c>
      <c r="F52" s="258">
        <v>0</v>
      </c>
      <c r="G52" s="258">
        <v>0</v>
      </c>
      <c r="H52" s="258">
        <v>0</v>
      </c>
      <c r="I52" s="258">
        <v>0</v>
      </c>
      <c r="J52" s="258">
        <v>0</v>
      </c>
      <c r="K52" s="258">
        <v>0</v>
      </c>
      <c r="L52" s="258">
        <v>0</v>
      </c>
    </row>
    <row r="53" spans="1:12" ht="15" customHeight="1">
      <c r="A53" s="209" t="s">
        <v>394</v>
      </c>
      <c r="B53" s="258">
        <v>0</v>
      </c>
      <c r="C53" s="258">
        <v>0</v>
      </c>
      <c r="D53" s="258">
        <v>0</v>
      </c>
      <c r="E53" s="258">
        <v>0</v>
      </c>
      <c r="F53" s="258">
        <v>0</v>
      </c>
      <c r="G53" s="258">
        <v>0</v>
      </c>
      <c r="H53" s="258">
        <v>0</v>
      </c>
      <c r="I53" s="258">
        <v>0</v>
      </c>
      <c r="J53" s="258">
        <v>0</v>
      </c>
      <c r="K53" s="258">
        <v>0</v>
      </c>
      <c r="L53" s="258">
        <v>0</v>
      </c>
    </row>
    <row r="54" spans="1:12" ht="15" customHeight="1">
      <c r="A54" s="209" t="s">
        <v>395</v>
      </c>
      <c r="B54" s="258">
        <v>0</v>
      </c>
      <c r="C54" s="258">
        <v>0</v>
      </c>
      <c r="D54" s="258">
        <v>0</v>
      </c>
      <c r="E54" s="258">
        <v>0</v>
      </c>
      <c r="F54" s="258">
        <v>0</v>
      </c>
      <c r="G54" s="258">
        <v>0</v>
      </c>
      <c r="H54" s="258">
        <v>0</v>
      </c>
      <c r="I54" s="258">
        <v>0</v>
      </c>
      <c r="J54" s="258">
        <v>0</v>
      </c>
      <c r="K54" s="258">
        <v>0</v>
      </c>
      <c r="L54" s="258">
        <v>0</v>
      </c>
    </row>
    <row r="55" spans="1:12" ht="15" customHeight="1">
      <c r="A55" s="209" t="s">
        <v>396</v>
      </c>
      <c r="B55" s="258">
        <v>45</v>
      </c>
      <c r="C55" s="258">
        <v>45</v>
      </c>
      <c r="D55" s="258">
        <v>0</v>
      </c>
      <c r="E55" s="258">
        <v>0</v>
      </c>
      <c r="F55" s="258">
        <v>0</v>
      </c>
      <c r="G55" s="258">
        <v>0</v>
      </c>
      <c r="H55" s="258">
        <v>0</v>
      </c>
      <c r="I55" s="258">
        <v>0</v>
      </c>
      <c r="J55" s="258">
        <v>0</v>
      </c>
      <c r="K55" s="258">
        <v>0</v>
      </c>
      <c r="L55" s="258">
        <v>0</v>
      </c>
    </row>
    <row r="56" spans="1:12" ht="15" customHeight="1">
      <c r="A56" s="210" t="s">
        <v>397</v>
      </c>
      <c r="B56" s="258">
        <v>0</v>
      </c>
      <c r="C56" s="258">
        <v>0</v>
      </c>
      <c r="D56" s="258">
        <v>0</v>
      </c>
      <c r="E56" s="258">
        <v>0</v>
      </c>
      <c r="F56" s="258">
        <v>0</v>
      </c>
      <c r="G56" s="258">
        <v>0</v>
      </c>
      <c r="H56" s="258">
        <v>0</v>
      </c>
      <c r="I56" s="258">
        <v>0</v>
      </c>
      <c r="J56" s="258">
        <v>0</v>
      </c>
      <c r="K56" s="258">
        <v>0</v>
      </c>
      <c r="L56" s="258">
        <v>0</v>
      </c>
    </row>
    <row r="57" spans="1:12" ht="15" customHeight="1">
      <c r="A57" s="209" t="s">
        <v>398</v>
      </c>
      <c r="B57" s="258">
        <v>5994</v>
      </c>
      <c r="C57" s="258">
        <v>0</v>
      </c>
      <c r="D57" s="258">
        <v>0</v>
      </c>
      <c r="E57" s="258">
        <v>0</v>
      </c>
      <c r="F57" s="258">
        <v>0</v>
      </c>
      <c r="G57" s="258">
        <v>2971</v>
      </c>
      <c r="H57" s="258">
        <v>3023</v>
      </c>
      <c r="I57" s="258">
        <v>0</v>
      </c>
      <c r="J57" s="258">
        <v>0</v>
      </c>
      <c r="K57" s="258">
        <v>0</v>
      </c>
      <c r="L57" s="258">
        <v>0</v>
      </c>
    </row>
    <row r="58" spans="1:12" ht="15" customHeight="1">
      <c r="A58" s="209" t="s">
        <v>399</v>
      </c>
      <c r="B58" s="258">
        <v>82853</v>
      </c>
      <c r="C58" s="258">
        <v>0</v>
      </c>
      <c r="D58" s="258">
        <v>0</v>
      </c>
      <c r="E58" s="258">
        <v>79780</v>
      </c>
      <c r="F58" s="258">
        <v>200</v>
      </c>
      <c r="G58" s="258">
        <v>2152</v>
      </c>
      <c r="H58" s="258">
        <v>544</v>
      </c>
      <c r="I58" s="258">
        <v>177</v>
      </c>
      <c r="J58" s="258">
        <v>0</v>
      </c>
      <c r="K58" s="258">
        <v>0</v>
      </c>
      <c r="L58" s="258">
        <v>0</v>
      </c>
    </row>
    <row r="59" spans="1:12" ht="15" customHeight="1">
      <c r="A59" s="164" t="s">
        <v>400</v>
      </c>
      <c r="B59" s="258">
        <v>6369</v>
      </c>
      <c r="C59" s="258">
        <v>0</v>
      </c>
      <c r="D59" s="258">
        <v>0</v>
      </c>
      <c r="E59" s="258">
        <v>0</v>
      </c>
      <c r="F59" s="258">
        <v>0</v>
      </c>
      <c r="G59" s="258">
        <v>3950</v>
      </c>
      <c r="H59" s="258">
        <v>2419</v>
      </c>
      <c r="I59" s="258">
        <v>0</v>
      </c>
      <c r="J59" s="258">
        <v>0</v>
      </c>
      <c r="K59" s="258">
        <v>0</v>
      </c>
      <c r="L59" s="258">
        <v>0</v>
      </c>
    </row>
    <row r="60" spans="1:12" ht="12.75" customHeight="1">
      <c r="A60" s="83" t="s">
        <v>500</v>
      </c>
      <c r="B60" s="52"/>
      <c r="C60" s="52"/>
      <c r="D60" s="52"/>
      <c r="E60" s="52"/>
      <c r="F60" s="52"/>
      <c r="G60" s="52"/>
      <c r="H60" s="52"/>
      <c r="I60" s="52"/>
      <c r="J60" s="52"/>
      <c r="K60" s="52"/>
      <c r="L60" s="52"/>
    </row>
    <row r="61" ht="12.75" customHeight="1">
      <c r="A61" s="83" t="s">
        <v>468</v>
      </c>
    </row>
    <row r="62" ht="12" customHeight="1"/>
  </sheetData>
  <printOptions/>
  <pageMargins left="0.6" right="0.61" top="0.5905511811023623" bottom="0.58" header="0.1968503937007874" footer="0.1968503937007874"/>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00390625" defaultRowHeight="12.75"/>
  <cols>
    <col min="1" max="1" width="12.75390625" style="33" customWidth="1"/>
    <col min="2" max="2" width="9.25390625" style="53" customWidth="1"/>
    <col min="3" max="4" width="8.75390625" style="53" customWidth="1"/>
    <col min="5" max="5" width="9.25390625" style="53" customWidth="1"/>
    <col min="6" max="6" width="8.75390625" style="53" customWidth="1"/>
    <col min="7" max="7" width="9.25390625" style="53" customWidth="1"/>
    <col min="8" max="9" width="8.75390625" style="53" customWidth="1"/>
    <col min="10" max="10" width="8.25390625" style="53" customWidth="1"/>
    <col min="11" max="11" width="8.75390625" style="53" customWidth="1"/>
    <col min="12" max="12" width="9.75390625" style="53" customWidth="1"/>
    <col min="13" max="16384" width="8.875" style="33" customWidth="1"/>
  </cols>
  <sheetData>
    <row r="1" spans="1:2" ht="18.75">
      <c r="A1" s="302" t="s">
        <v>705</v>
      </c>
      <c r="B1" s="2"/>
    </row>
    <row r="2" spans="1:12" ht="15">
      <c r="A2" s="303" t="s">
        <v>706</v>
      </c>
      <c r="B2" s="54"/>
      <c r="C2" s="54"/>
      <c r="D2" s="54"/>
      <c r="E2" s="54"/>
      <c r="F2" s="54"/>
      <c r="G2" s="54"/>
      <c r="H2" s="54"/>
      <c r="I2" s="54"/>
      <c r="J2" s="54"/>
      <c r="K2" s="214"/>
      <c r="L2" s="215"/>
    </row>
    <row r="3" spans="1:12" ht="13.5" customHeight="1">
      <c r="A3" s="211"/>
      <c r="B3" s="211"/>
      <c r="C3" s="211"/>
      <c r="D3" s="211"/>
      <c r="E3" s="211"/>
      <c r="F3" s="153" t="s">
        <v>499</v>
      </c>
      <c r="G3" s="211"/>
      <c r="H3" s="211"/>
      <c r="I3" s="211"/>
      <c r="J3" s="211"/>
      <c r="K3" s="153"/>
      <c r="L3" s="149"/>
    </row>
    <row r="4" spans="1:12" ht="13.5" customHeight="1">
      <c r="A4" s="212" t="s">
        <v>522</v>
      </c>
      <c r="B4" s="213" t="s">
        <v>495</v>
      </c>
      <c r="C4" s="213" t="s">
        <v>401</v>
      </c>
      <c r="D4" s="213" t="s">
        <v>402</v>
      </c>
      <c r="E4" s="213" t="s">
        <v>403</v>
      </c>
      <c r="F4" s="213" t="s">
        <v>498</v>
      </c>
      <c r="G4" s="213" t="s">
        <v>404</v>
      </c>
      <c r="H4" s="213" t="s">
        <v>405</v>
      </c>
      <c r="I4" s="213" t="s">
        <v>406</v>
      </c>
      <c r="J4" s="213" t="s">
        <v>407</v>
      </c>
      <c r="K4" s="213" t="s">
        <v>521</v>
      </c>
      <c r="L4" s="165" t="s">
        <v>408</v>
      </c>
    </row>
    <row r="5" spans="1:12" ht="15" customHeight="1">
      <c r="A5" s="208" t="s">
        <v>829</v>
      </c>
      <c r="B5" s="258">
        <v>60864094</v>
      </c>
      <c r="C5" s="258">
        <v>6745482</v>
      </c>
      <c r="D5" s="258">
        <v>816627</v>
      </c>
      <c r="E5" s="258">
        <v>28494040</v>
      </c>
      <c r="F5" s="258">
        <v>2472971</v>
      </c>
      <c r="G5" s="258">
        <v>13981438</v>
      </c>
      <c r="H5" s="258">
        <v>3151152</v>
      </c>
      <c r="I5" s="258">
        <v>3957532</v>
      </c>
      <c r="J5" s="258">
        <v>1244852</v>
      </c>
      <c r="K5" s="258">
        <v>0</v>
      </c>
      <c r="L5" s="258">
        <v>0</v>
      </c>
    </row>
    <row r="6" spans="1:12" ht="15" customHeight="1">
      <c r="A6" s="208" t="s">
        <v>832</v>
      </c>
      <c r="B6" s="258">
        <v>59004034</v>
      </c>
      <c r="C6" s="258">
        <v>6289738</v>
      </c>
      <c r="D6" s="258">
        <v>765336</v>
      </c>
      <c r="E6" s="258">
        <v>28829792</v>
      </c>
      <c r="F6" s="258">
        <v>2361339</v>
      </c>
      <c r="G6" s="258">
        <v>13222292</v>
      </c>
      <c r="H6" s="258">
        <v>2831495</v>
      </c>
      <c r="I6" s="258">
        <v>3529257</v>
      </c>
      <c r="J6" s="258">
        <v>1174785</v>
      </c>
      <c r="K6" s="258">
        <v>0</v>
      </c>
      <c r="L6" s="258">
        <v>0</v>
      </c>
    </row>
    <row r="7" spans="1:12" ht="15" customHeight="1">
      <c r="A7" s="208" t="s">
        <v>833</v>
      </c>
      <c r="B7" s="258">
        <v>55208283</v>
      </c>
      <c r="C7" s="258">
        <v>6332594</v>
      </c>
      <c r="D7" s="258">
        <v>777116</v>
      </c>
      <c r="E7" s="258">
        <v>25531248</v>
      </c>
      <c r="F7" s="258">
        <v>2931355</v>
      </c>
      <c r="G7" s="258">
        <v>12296752</v>
      </c>
      <c r="H7" s="258">
        <v>2774257</v>
      </c>
      <c r="I7" s="258">
        <v>3448625</v>
      </c>
      <c r="J7" s="258">
        <v>1116336</v>
      </c>
      <c r="K7" s="258">
        <v>0</v>
      </c>
      <c r="L7" s="258">
        <v>0</v>
      </c>
    </row>
    <row r="8" spans="1:12" ht="15" customHeight="1">
      <c r="A8" s="341" t="s">
        <v>834</v>
      </c>
      <c r="B8" s="258">
        <v>58406439</v>
      </c>
      <c r="C8" s="258">
        <v>6295006</v>
      </c>
      <c r="D8" s="258">
        <v>1094160</v>
      </c>
      <c r="E8" s="258">
        <v>26531152</v>
      </c>
      <c r="F8" s="258">
        <v>2809857</v>
      </c>
      <c r="G8" s="258">
        <v>13761802</v>
      </c>
      <c r="H8" s="258">
        <v>3058690</v>
      </c>
      <c r="I8" s="258">
        <v>3350621</v>
      </c>
      <c r="J8" s="258">
        <v>1505151</v>
      </c>
      <c r="K8" s="258">
        <v>0</v>
      </c>
      <c r="L8" s="258">
        <v>0</v>
      </c>
    </row>
    <row r="9" spans="1:12" ht="15" customHeight="1">
      <c r="A9" s="341" t="s">
        <v>830</v>
      </c>
      <c r="B9" s="258">
        <v>59196784</v>
      </c>
      <c r="C9" s="258">
        <v>6337567</v>
      </c>
      <c r="D9" s="258">
        <v>1046936</v>
      </c>
      <c r="E9" s="258">
        <v>25688920</v>
      </c>
      <c r="F9" s="258">
        <v>3023435</v>
      </c>
      <c r="G9" s="258">
        <v>14559400</v>
      </c>
      <c r="H9" s="258">
        <v>3088000</v>
      </c>
      <c r="I9" s="258">
        <v>3781535</v>
      </c>
      <c r="J9" s="258">
        <v>1670991</v>
      </c>
      <c r="K9" s="258">
        <v>0</v>
      </c>
      <c r="L9" s="258">
        <v>0</v>
      </c>
    </row>
    <row r="10" spans="1:12" ht="12" customHeight="1">
      <c r="A10" s="45"/>
      <c r="B10" s="258"/>
      <c r="C10" s="258"/>
      <c r="D10" s="258"/>
      <c r="E10" s="258"/>
      <c r="F10" s="258"/>
      <c r="G10" s="258"/>
      <c r="H10" s="258"/>
      <c r="I10" s="258"/>
      <c r="J10" s="258"/>
      <c r="K10" s="258"/>
      <c r="L10" s="258"/>
    </row>
    <row r="11" spans="1:12" ht="15" customHeight="1">
      <c r="A11" s="209" t="s">
        <v>354</v>
      </c>
      <c r="B11" s="258">
        <v>25648173</v>
      </c>
      <c r="C11" s="258">
        <v>6294714</v>
      </c>
      <c r="D11" s="258">
        <v>1028792</v>
      </c>
      <c r="E11" s="258">
        <v>4010286</v>
      </c>
      <c r="F11" s="258">
        <v>2809473</v>
      </c>
      <c r="G11" s="258">
        <v>3134028</v>
      </c>
      <c r="H11" s="258">
        <v>3083462</v>
      </c>
      <c r="I11" s="258">
        <v>3776002</v>
      </c>
      <c r="J11" s="258">
        <v>1511416</v>
      </c>
      <c r="K11" s="258">
        <v>0</v>
      </c>
      <c r="L11" s="258">
        <v>0</v>
      </c>
    </row>
    <row r="12" spans="1:12" ht="15" customHeight="1">
      <c r="A12" s="209" t="s">
        <v>355</v>
      </c>
      <c r="B12" s="258">
        <v>13494825</v>
      </c>
      <c r="C12" s="258">
        <v>42853</v>
      </c>
      <c r="D12" s="258">
        <v>18144</v>
      </c>
      <c r="E12" s="258">
        <v>1879179</v>
      </c>
      <c r="F12" s="258">
        <v>133340</v>
      </c>
      <c r="G12" s="258">
        <v>11319814</v>
      </c>
      <c r="H12" s="258">
        <v>4538</v>
      </c>
      <c r="I12" s="258">
        <v>5533</v>
      </c>
      <c r="J12" s="258">
        <v>91424</v>
      </c>
      <c r="K12" s="258">
        <v>0</v>
      </c>
      <c r="L12" s="258">
        <v>0</v>
      </c>
    </row>
    <row r="13" spans="1:12" ht="15" customHeight="1">
      <c r="A13" s="208" t="s">
        <v>356</v>
      </c>
      <c r="B13" s="258">
        <v>10850318</v>
      </c>
      <c r="C13" s="258">
        <v>0</v>
      </c>
      <c r="D13" s="258">
        <v>0</v>
      </c>
      <c r="E13" s="258">
        <v>0</v>
      </c>
      <c r="F13" s="258">
        <v>0</v>
      </c>
      <c r="G13" s="258">
        <v>10850318</v>
      </c>
      <c r="H13" s="258">
        <v>0</v>
      </c>
      <c r="I13" s="258">
        <v>0</v>
      </c>
      <c r="J13" s="258">
        <v>0</v>
      </c>
      <c r="K13" s="258">
        <v>0</v>
      </c>
      <c r="L13" s="258">
        <v>0</v>
      </c>
    </row>
    <row r="14" spans="1:12" ht="15" customHeight="1">
      <c r="A14" s="208" t="s">
        <v>357</v>
      </c>
      <c r="B14" s="258">
        <v>617080</v>
      </c>
      <c r="C14" s="258">
        <v>42853</v>
      </c>
      <c r="D14" s="258">
        <v>13990</v>
      </c>
      <c r="E14" s="258">
        <v>259108</v>
      </c>
      <c r="F14" s="258">
        <v>99976</v>
      </c>
      <c r="G14" s="258">
        <v>99658</v>
      </c>
      <c r="H14" s="258">
        <v>4538</v>
      </c>
      <c r="I14" s="258">
        <v>5533</v>
      </c>
      <c r="J14" s="258">
        <v>91424</v>
      </c>
      <c r="K14" s="258">
        <v>0</v>
      </c>
      <c r="L14" s="258">
        <v>0</v>
      </c>
    </row>
    <row r="15" spans="1:12" ht="15" customHeight="1">
      <c r="A15" s="208" t="s">
        <v>358</v>
      </c>
      <c r="B15" s="258">
        <v>1987596</v>
      </c>
      <c r="C15" s="258">
        <v>0</v>
      </c>
      <c r="D15" s="258">
        <v>0</v>
      </c>
      <c r="E15" s="258">
        <v>1612377</v>
      </c>
      <c r="F15" s="258">
        <v>33364</v>
      </c>
      <c r="G15" s="258">
        <v>341855</v>
      </c>
      <c r="H15" s="258">
        <v>0</v>
      </c>
      <c r="I15" s="258">
        <v>0</v>
      </c>
      <c r="J15" s="258">
        <v>0</v>
      </c>
      <c r="K15" s="258">
        <v>0</v>
      </c>
      <c r="L15" s="258">
        <v>0</v>
      </c>
    </row>
    <row r="16" spans="1:12" ht="15" customHeight="1">
      <c r="A16" s="208" t="s">
        <v>359</v>
      </c>
      <c r="B16" s="258">
        <v>3847</v>
      </c>
      <c r="C16" s="258">
        <v>0</v>
      </c>
      <c r="D16" s="258">
        <v>0</v>
      </c>
      <c r="E16" s="258">
        <v>0</v>
      </c>
      <c r="F16" s="258">
        <v>0</v>
      </c>
      <c r="G16" s="258">
        <v>3847</v>
      </c>
      <c r="H16" s="258">
        <v>0</v>
      </c>
      <c r="I16" s="258">
        <v>0</v>
      </c>
      <c r="J16" s="258">
        <v>0</v>
      </c>
      <c r="K16" s="258">
        <v>0</v>
      </c>
      <c r="L16" s="258">
        <v>0</v>
      </c>
    </row>
    <row r="17" spans="1:12" ht="15" customHeight="1">
      <c r="A17" s="208" t="s">
        <v>360</v>
      </c>
      <c r="B17" s="258">
        <v>35984</v>
      </c>
      <c r="C17" s="258">
        <v>0</v>
      </c>
      <c r="D17" s="258">
        <v>4154</v>
      </c>
      <c r="E17" s="258">
        <v>7694</v>
      </c>
      <c r="F17" s="258">
        <v>0</v>
      </c>
      <c r="G17" s="258">
        <v>24136</v>
      </c>
      <c r="H17" s="258">
        <v>0</v>
      </c>
      <c r="I17" s="258">
        <v>0</v>
      </c>
      <c r="J17" s="258">
        <v>0</v>
      </c>
      <c r="K17" s="258">
        <v>0</v>
      </c>
      <c r="L17" s="258">
        <v>0</v>
      </c>
    </row>
    <row r="18" spans="1:12" ht="15" customHeight="1">
      <c r="A18" s="209" t="s">
        <v>361</v>
      </c>
      <c r="B18" s="258">
        <v>372054</v>
      </c>
      <c r="C18" s="258">
        <v>0</v>
      </c>
      <c r="D18" s="258">
        <v>0</v>
      </c>
      <c r="E18" s="258">
        <v>214643</v>
      </c>
      <c r="F18" s="258">
        <v>37156</v>
      </c>
      <c r="G18" s="258">
        <v>52104</v>
      </c>
      <c r="H18" s="258">
        <v>0</v>
      </c>
      <c r="I18" s="258">
        <v>0</v>
      </c>
      <c r="J18" s="258">
        <v>68151</v>
      </c>
      <c r="K18" s="258">
        <v>0</v>
      </c>
      <c r="L18" s="258">
        <v>0</v>
      </c>
    </row>
    <row r="19" spans="1:12" ht="15" customHeight="1">
      <c r="A19" s="208" t="s">
        <v>362</v>
      </c>
      <c r="B19" s="258">
        <v>368833</v>
      </c>
      <c r="C19" s="258">
        <v>0</v>
      </c>
      <c r="D19" s="258">
        <v>0</v>
      </c>
      <c r="E19" s="258">
        <v>213143</v>
      </c>
      <c r="F19" s="258">
        <v>36858</v>
      </c>
      <c r="G19" s="258">
        <v>50681</v>
      </c>
      <c r="H19" s="258">
        <v>0</v>
      </c>
      <c r="I19" s="258">
        <v>0</v>
      </c>
      <c r="J19" s="258">
        <v>68151</v>
      </c>
      <c r="K19" s="258">
        <v>0</v>
      </c>
      <c r="L19" s="258">
        <v>0</v>
      </c>
    </row>
    <row r="20" spans="1:12" ht="15" customHeight="1">
      <c r="A20" s="208" t="s">
        <v>363</v>
      </c>
      <c r="B20" s="258">
        <v>3221</v>
      </c>
      <c r="C20" s="258">
        <v>0</v>
      </c>
      <c r="D20" s="258">
        <v>0</v>
      </c>
      <c r="E20" s="258">
        <v>1500</v>
      </c>
      <c r="F20" s="258">
        <v>298</v>
      </c>
      <c r="G20" s="258">
        <v>1423</v>
      </c>
      <c r="H20" s="258">
        <v>0</v>
      </c>
      <c r="I20" s="258">
        <v>0</v>
      </c>
      <c r="J20" s="258">
        <v>0</v>
      </c>
      <c r="K20" s="258">
        <v>0</v>
      </c>
      <c r="L20" s="258">
        <v>0</v>
      </c>
    </row>
    <row r="21" spans="1:12" ht="15" customHeight="1">
      <c r="A21" s="208" t="s">
        <v>364</v>
      </c>
      <c r="B21" s="258">
        <v>0</v>
      </c>
      <c r="C21" s="258">
        <v>0</v>
      </c>
      <c r="D21" s="258">
        <v>0</v>
      </c>
      <c r="E21" s="258">
        <v>0</v>
      </c>
      <c r="F21" s="258">
        <v>0</v>
      </c>
      <c r="G21" s="258">
        <v>0</v>
      </c>
      <c r="H21" s="258">
        <v>0</v>
      </c>
      <c r="I21" s="258">
        <v>0</v>
      </c>
      <c r="J21" s="258">
        <v>0</v>
      </c>
      <c r="K21" s="258">
        <v>0</v>
      </c>
      <c r="L21" s="258">
        <v>0</v>
      </c>
    </row>
    <row r="22" spans="1:12" ht="15" customHeight="1">
      <c r="A22" s="210" t="s">
        <v>365</v>
      </c>
      <c r="B22" s="258">
        <v>19030550</v>
      </c>
      <c r="C22" s="258">
        <v>0</v>
      </c>
      <c r="D22" s="258">
        <v>0</v>
      </c>
      <c r="E22" s="258">
        <v>18936684</v>
      </c>
      <c r="F22" s="258">
        <v>43466</v>
      </c>
      <c r="G22" s="258">
        <v>50400</v>
      </c>
      <c r="H22" s="258">
        <v>0</v>
      </c>
      <c r="I22" s="258">
        <v>0</v>
      </c>
      <c r="J22" s="258">
        <v>0</v>
      </c>
      <c r="K22" s="258">
        <v>0</v>
      </c>
      <c r="L22" s="258">
        <v>0</v>
      </c>
    </row>
    <row r="23" spans="1:12" ht="15" customHeight="1">
      <c r="A23" s="208" t="s">
        <v>366</v>
      </c>
      <c r="B23" s="258">
        <v>0</v>
      </c>
      <c r="C23" s="258">
        <v>0</v>
      </c>
      <c r="D23" s="258">
        <v>0</v>
      </c>
      <c r="E23" s="258">
        <v>0</v>
      </c>
      <c r="F23" s="258">
        <v>0</v>
      </c>
      <c r="G23" s="258">
        <v>0</v>
      </c>
      <c r="H23" s="258">
        <v>0</v>
      </c>
      <c r="I23" s="258">
        <v>0</v>
      </c>
      <c r="J23" s="258">
        <v>0</v>
      </c>
      <c r="K23" s="258">
        <v>0</v>
      </c>
      <c r="L23" s="258">
        <v>0</v>
      </c>
    </row>
    <row r="24" spans="1:12" ht="15" customHeight="1">
      <c r="A24" s="208" t="s">
        <v>367</v>
      </c>
      <c r="B24" s="258">
        <v>18997697</v>
      </c>
      <c r="C24" s="258">
        <v>0</v>
      </c>
      <c r="D24" s="258">
        <v>0</v>
      </c>
      <c r="E24" s="258">
        <v>18927638</v>
      </c>
      <c r="F24" s="258">
        <v>28537</v>
      </c>
      <c r="G24" s="258">
        <v>41522</v>
      </c>
      <c r="H24" s="258">
        <v>0</v>
      </c>
      <c r="I24" s="258">
        <v>0</v>
      </c>
      <c r="J24" s="258">
        <v>0</v>
      </c>
      <c r="K24" s="258">
        <v>0</v>
      </c>
      <c r="L24" s="258">
        <v>0</v>
      </c>
    </row>
    <row r="25" spans="1:12" ht="15" customHeight="1">
      <c r="A25" s="208" t="s">
        <v>368</v>
      </c>
      <c r="B25" s="258">
        <v>16031</v>
      </c>
      <c r="C25" s="258">
        <v>0</v>
      </c>
      <c r="D25" s="258">
        <v>0</v>
      </c>
      <c r="E25" s="258">
        <v>0</v>
      </c>
      <c r="F25" s="258">
        <v>14929</v>
      </c>
      <c r="G25" s="258">
        <v>1102</v>
      </c>
      <c r="H25" s="258">
        <v>0</v>
      </c>
      <c r="I25" s="258">
        <v>0</v>
      </c>
      <c r="J25" s="258">
        <v>0</v>
      </c>
      <c r="K25" s="258">
        <v>0</v>
      </c>
      <c r="L25" s="258">
        <v>0</v>
      </c>
    </row>
    <row r="26" spans="1:12" ht="15" customHeight="1">
      <c r="A26" s="208" t="s">
        <v>369</v>
      </c>
      <c r="B26" s="258">
        <v>7776</v>
      </c>
      <c r="C26" s="258">
        <v>0</v>
      </c>
      <c r="D26" s="258">
        <v>0</v>
      </c>
      <c r="E26" s="258">
        <v>0</v>
      </c>
      <c r="F26" s="258">
        <v>0</v>
      </c>
      <c r="G26" s="258">
        <v>7776</v>
      </c>
      <c r="H26" s="258">
        <v>0</v>
      </c>
      <c r="I26" s="258">
        <v>0</v>
      </c>
      <c r="J26" s="258">
        <v>0</v>
      </c>
      <c r="K26" s="258">
        <v>0</v>
      </c>
      <c r="L26" s="258">
        <v>0</v>
      </c>
    </row>
    <row r="27" spans="1:12" ht="15" customHeight="1">
      <c r="A27" s="208" t="s">
        <v>370</v>
      </c>
      <c r="B27" s="258">
        <v>9046</v>
      </c>
      <c r="C27" s="258">
        <v>0</v>
      </c>
      <c r="D27" s="258">
        <v>0</v>
      </c>
      <c r="E27" s="258">
        <v>9046</v>
      </c>
      <c r="F27" s="258">
        <v>0</v>
      </c>
      <c r="G27" s="258">
        <v>0</v>
      </c>
      <c r="H27" s="258">
        <v>0</v>
      </c>
      <c r="I27" s="258">
        <v>0</v>
      </c>
      <c r="J27" s="258">
        <v>0</v>
      </c>
      <c r="K27" s="258">
        <v>0</v>
      </c>
      <c r="L27" s="258">
        <v>0</v>
      </c>
    </row>
    <row r="28" spans="1:12" ht="15" customHeight="1">
      <c r="A28" s="208" t="s">
        <v>371</v>
      </c>
      <c r="B28" s="258">
        <v>0</v>
      </c>
      <c r="C28" s="258">
        <v>0</v>
      </c>
      <c r="D28" s="258">
        <v>0</v>
      </c>
      <c r="E28" s="258">
        <v>0</v>
      </c>
      <c r="F28" s="258">
        <v>0</v>
      </c>
      <c r="G28" s="258">
        <v>0</v>
      </c>
      <c r="H28" s="258">
        <v>0</v>
      </c>
      <c r="I28" s="258">
        <v>0</v>
      </c>
      <c r="J28" s="258">
        <v>0</v>
      </c>
      <c r="K28" s="258">
        <v>0</v>
      </c>
      <c r="L28" s="258">
        <v>0</v>
      </c>
    </row>
    <row r="29" spans="1:12" ht="15" customHeight="1">
      <c r="A29" s="209" t="s">
        <v>372</v>
      </c>
      <c r="B29" s="258">
        <v>0</v>
      </c>
      <c r="C29" s="258">
        <v>0</v>
      </c>
      <c r="D29" s="258">
        <v>0</v>
      </c>
      <c r="E29" s="258">
        <v>0</v>
      </c>
      <c r="F29" s="258">
        <v>0</v>
      </c>
      <c r="G29" s="258">
        <v>0</v>
      </c>
      <c r="H29" s="258">
        <v>0</v>
      </c>
      <c r="I29" s="258">
        <v>0</v>
      </c>
      <c r="J29" s="258">
        <v>0</v>
      </c>
      <c r="K29" s="258">
        <v>0</v>
      </c>
      <c r="L29" s="258">
        <v>0</v>
      </c>
    </row>
    <row r="30" spans="1:12" ht="15" customHeight="1">
      <c r="A30" s="209" t="s">
        <v>373</v>
      </c>
      <c r="B30" s="258">
        <v>0</v>
      </c>
      <c r="C30" s="258">
        <v>0</v>
      </c>
      <c r="D30" s="258">
        <v>0</v>
      </c>
      <c r="E30" s="258">
        <v>0</v>
      </c>
      <c r="F30" s="258">
        <v>0</v>
      </c>
      <c r="G30" s="258">
        <v>0</v>
      </c>
      <c r="H30" s="258">
        <v>0</v>
      </c>
      <c r="I30" s="258">
        <v>0</v>
      </c>
      <c r="J30" s="258">
        <v>0</v>
      </c>
      <c r="K30" s="258">
        <v>0</v>
      </c>
      <c r="L30" s="258">
        <v>0</v>
      </c>
    </row>
    <row r="31" spans="1:12" ht="15" customHeight="1">
      <c r="A31" s="209" t="s">
        <v>374</v>
      </c>
      <c r="B31" s="258">
        <v>7722</v>
      </c>
      <c r="C31" s="258">
        <v>0</v>
      </c>
      <c r="D31" s="258">
        <v>0</v>
      </c>
      <c r="E31" s="258">
        <v>7722</v>
      </c>
      <c r="F31" s="258">
        <v>0</v>
      </c>
      <c r="G31" s="258">
        <v>0</v>
      </c>
      <c r="H31" s="258">
        <v>0</v>
      </c>
      <c r="I31" s="258">
        <v>0</v>
      </c>
      <c r="J31" s="258">
        <v>0</v>
      </c>
      <c r="K31" s="258">
        <v>0</v>
      </c>
      <c r="L31" s="258">
        <v>0</v>
      </c>
    </row>
    <row r="32" spans="1:12" ht="15" customHeight="1">
      <c r="A32" s="209" t="s">
        <v>375</v>
      </c>
      <c r="B32" s="258">
        <v>0</v>
      </c>
      <c r="C32" s="258">
        <v>0</v>
      </c>
      <c r="D32" s="258">
        <v>0</v>
      </c>
      <c r="E32" s="258">
        <v>0</v>
      </c>
      <c r="F32" s="258">
        <v>0</v>
      </c>
      <c r="G32" s="258">
        <v>0</v>
      </c>
      <c r="H32" s="258">
        <v>0</v>
      </c>
      <c r="I32" s="258">
        <v>0</v>
      </c>
      <c r="J32" s="258">
        <v>0</v>
      </c>
      <c r="K32" s="258">
        <v>0</v>
      </c>
      <c r="L32" s="258">
        <v>0</v>
      </c>
    </row>
    <row r="33" spans="1:12" ht="15" customHeight="1">
      <c r="A33" s="209" t="s">
        <v>376</v>
      </c>
      <c r="B33" s="258">
        <v>643460</v>
      </c>
      <c r="C33" s="258">
        <v>0</v>
      </c>
      <c r="D33" s="258">
        <v>0</v>
      </c>
      <c r="E33" s="258">
        <v>640406</v>
      </c>
      <c r="F33" s="258">
        <v>0</v>
      </c>
      <c r="G33" s="258">
        <v>3054</v>
      </c>
      <c r="H33" s="258">
        <v>0</v>
      </c>
      <c r="I33" s="258">
        <v>0</v>
      </c>
      <c r="J33" s="258">
        <v>0</v>
      </c>
      <c r="K33" s="258">
        <v>0</v>
      </c>
      <c r="L33" s="258">
        <v>0</v>
      </c>
    </row>
    <row r="34" spans="1:12" ht="15" customHeight="1">
      <c r="A34" s="209" t="s">
        <v>377</v>
      </c>
      <c r="B34" s="258">
        <v>0</v>
      </c>
      <c r="C34" s="258">
        <v>0</v>
      </c>
      <c r="D34" s="258">
        <v>0</v>
      </c>
      <c r="E34" s="258">
        <v>0</v>
      </c>
      <c r="F34" s="258">
        <v>0</v>
      </c>
      <c r="G34" s="258">
        <v>0</v>
      </c>
      <c r="H34" s="258">
        <v>0</v>
      </c>
      <c r="I34" s="258">
        <v>0</v>
      </c>
      <c r="J34" s="258">
        <v>0</v>
      </c>
      <c r="K34" s="258">
        <v>0</v>
      </c>
      <c r="L34" s="258">
        <v>0</v>
      </c>
    </row>
    <row r="35" spans="1:12" ht="15" customHeight="1">
      <c r="A35" s="209" t="s">
        <v>378</v>
      </c>
      <c r="B35" s="258">
        <v>0</v>
      </c>
      <c r="C35" s="258">
        <v>0</v>
      </c>
      <c r="D35" s="258">
        <v>0</v>
      </c>
      <c r="E35" s="258">
        <v>0</v>
      </c>
      <c r="F35" s="258">
        <v>0</v>
      </c>
      <c r="G35" s="258">
        <v>0</v>
      </c>
      <c r="H35" s="258">
        <v>0</v>
      </c>
      <c r="I35" s="258">
        <v>0</v>
      </c>
      <c r="J35" s="258">
        <v>0</v>
      </c>
      <c r="K35" s="258">
        <v>0</v>
      </c>
      <c r="L35" s="258">
        <v>0</v>
      </c>
    </row>
    <row r="36" spans="1:12" ht="15" customHeight="1">
      <c r="A36" s="209" t="s">
        <v>379</v>
      </c>
      <c r="B36" s="258">
        <v>0</v>
      </c>
      <c r="C36" s="258">
        <v>0</v>
      </c>
      <c r="D36" s="258">
        <v>0</v>
      </c>
      <c r="E36" s="258">
        <v>0</v>
      </c>
      <c r="F36" s="258">
        <v>0</v>
      </c>
      <c r="G36" s="258">
        <v>0</v>
      </c>
      <c r="H36" s="258">
        <v>0</v>
      </c>
      <c r="I36" s="258">
        <v>0</v>
      </c>
      <c r="J36" s="258">
        <v>0</v>
      </c>
      <c r="K36" s="258">
        <v>0</v>
      </c>
      <c r="L36" s="258">
        <v>0</v>
      </c>
    </row>
    <row r="37" spans="1:12" ht="15" customHeight="1">
      <c r="A37" s="209" t="s">
        <v>380</v>
      </c>
      <c r="B37" s="258">
        <v>0</v>
      </c>
      <c r="C37" s="258">
        <v>0</v>
      </c>
      <c r="D37" s="258">
        <v>0</v>
      </c>
      <c r="E37" s="258">
        <v>0</v>
      </c>
      <c r="F37" s="258">
        <v>0</v>
      </c>
      <c r="G37" s="258">
        <v>0</v>
      </c>
      <c r="H37" s="258">
        <v>0</v>
      </c>
      <c r="I37" s="258">
        <v>0</v>
      </c>
      <c r="J37" s="258">
        <v>0</v>
      </c>
      <c r="K37" s="258">
        <v>0</v>
      </c>
      <c r="L37" s="258">
        <v>0</v>
      </c>
    </row>
    <row r="38" spans="1:12" ht="15" customHeight="1">
      <c r="A38" s="209" t="s">
        <v>572</v>
      </c>
      <c r="B38" s="258">
        <v>0</v>
      </c>
      <c r="C38" s="258">
        <v>0</v>
      </c>
      <c r="D38" s="258">
        <v>0</v>
      </c>
      <c r="E38" s="258">
        <v>0</v>
      </c>
      <c r="F38" s="258">
        <v>0</v>
      </c>
      <c r="G38" s="258">
        <v>0</v>
      </c>
      <c r="H38" s="258">
        <v>0</v>
      </c>
      <c r="I38" s="258">
        <v>0</v>
      </c>
      <c r="J38" s="258">
        <v>0</v>
      </c>
      <c r="K38" s="258">
        <v>0</v>
      </c>
      <c r="L38" s="258">
        <v>0</v>
      </c>
    </row>
    <row r="39" spans="1:12" ht="15" customHeight="1">
      <c r="A39" s="209" t="s">
        <v>381</v>
      </c>
      <c r="B39" s="258">
        <v>0</v>
      </c>
      <c r="C39" s="258">
        <v>0</v>
      </c>
      <c r="D39" s="258">
        <v>0</v>
      </c>
      <c r="E39" s="258">
        <v>0</v>
      </c>
      <c r="F39" s="258">
        <v>0</v>
      </c>
      <c r="G39" s="258">
        <v>0</v>
      </c>
      <c r="H39" s="258">
        <v>0</v>
      </c>
      <c r="I39" s="258">
        <v>0</v>
      </c>
      <c r="J39" s="258">
        <v>0</v>
      </c>
      <c r="K39" s="258">
        <v>0</v>
      </c>
      <c r="L39" s="258">
        <v>0</v>
      </c>
    </row>
    <row r="40" spans="1:12" ht="15" customHeight="1">
      <c r="A40" s="209" t="s">
        <v>382</v>
      </c>
      <c r="B40" s="258">
        <v>0</v>
      </c>
      <c r="C40" s="258">
        <v>0</v>
      </c>
      <c r="D40" s="258">
        <v>0</v>
      </c>
      <c r="E40" s="258">
        <v>0</v>
      </c>
      <c r="F40" s="258">
        <v>0</v>
      </c>
      <c r="G40" s="258">
        <v>0</v>
      </c>
      <c r="H40" s="258">
        <v>0</v>
      </c>
      <c r="I40" s="258">
        <v>0</v>
      </c>
      <c r="J40" s="258">
        <v>0</v>
      </c>
      <c r="K40" s="258">
        <v>0</v>
      </c>
      <c r="L40" s="258">
        <v>0</v>
      </c>
    </row>
    <row r="41" spans="1:12" ht="15" customHeight="1">
      <c r="A41" s="208" t="s">
        <v>383</v>
      </c>
      <c r="B41" s="258">
        <v>0</v>
      </c>
      <c r="C41" s="258">
        <v>0</v>
      </c>
      <c r="D41" s="258">
        <v>0</v>
      </c>
      <c r="E41" s="258">
        <v>0</v>
      </c>
      <c r="F41" s="258">
        <v>0</v>
      </c>
      <c r="G41" s="258">
        <v>0</v>
      </c>
      <c r="H41" s="258">
        <v>0</v>
      </c>
      <c r="I41" s="258">
        <v>0</v>
      </c>
      <c r="J41" s="258">
        <v>0</v>
      </c>
      <c r="K41" s="258">
        <v>0</v>
      </c>
      <c r="L41" s="258">
        <v>0</v>
      </c>
    </row>
    <row r="42" spans="1:12" ht="15" customHeight="1">
      <c r="A42" s="208" t="s">
        <v>384</v>
      </c>
      <c r="B42" s="258">
        <v>0</v>
      </c>
      <c r="C42" s="258">
        <v>0</v>
      </c>
      <c r="D42" s="258">
        <v>0</v>
      </c>
      <c r="E42" s="258">
        <v>0</v>
      </c>
      <c r="F42" s="258">
        <v>0</v>
      </c>
      <c r="G42" s="258">
        <v>0</v>
      </c>
      <c r="H42" s="258">
        <v>0</v>
      </c>
      <c r="I42" s="258">
        <v>0</v>
      </c>
      <c r="J42" s="258">
        <v>0</v>
      </c>
      <c r="K42" s="258">
        <v>0</v>
      </c>
      <c r="L42" s="258">
        <v>0</v>
      </c>
    </row>
    <row r="43" spans="1:12" ht="15" customHeight="1">
      <c r="A43" s="208" t="s">
        <v>385</v>
      </c>
      <c r="B43" s="258">
        <v>0</v>
      </c>
      <c r="C43" s="258">
        <v>0</v>
      </c>
      <c r="D43" s="258">
        <v>0</v>
      </c>
      <c r="E43" s="258">
        <v>0</v>
      </c>
      <c r="F43" s="258">
        <v>0</v>
      </c>
      <c r="G43" s="258">
        <v>0</v>
      </c>
      <c r="H43" s="258">
        <v>0</v>
      </c>
      <c r="I43" s="258">
        <v>0</v>
      </c>
      <c r="J43" s="258">
        <v>0</v>
      </c>
      <c r="K43" s="258">
        <v>0</v>
      </c>
      <c r="L43" s="258">
        <v>0</v>
      </c>
    </row>
    <row r="44" spans="1:12" ht="15" customHeight="1">
      <c r="A44" s="209" t="s">
        <v>386</v>
      </c>
      <c r="B44" s="258">
        <v>0</v>
      </c>
      <c r="C44" s="258">
        <v>0</v>
      </c>
      <c r="D44" s="258">
        <v>0</v>
      </c>
      <c r="E44" s="258">
        <v>0</v>
      </c>
      <c r="F44" s="258">
        <v>0</v>
      </c>
      <c r="G44" s="258">
        <v>0</v>
      </c>
      <c r="H44" s="258">
        <v>0</v>
      </c>
      <c r="I44" s="258">
        <v>0</v>
      </c>
      <c r="J44" s="258">
        <v>0</v>
      </c>
      <c r="K44" s="258">
        <v>0</v>
      </c>
      <c r="L44" s="258">
        <v>0</v>
      </c>
    </row>
    <row r="45" spans="1:12" ht="15" customHeight="1">
      <c r="A45" s="209" t="s">
        <v>387</v>
      </c>
      <c r="B45" s="258">
        <v>0</v>
      </c>
      <c r="C45" s="258">
        <v>0</v>
      </c>
      <c r="D45" s="258">
        <v>0</v>
      </c>
      <c r="E45" s="258">
        <v>0</v>
      </c>
      <c r="F45" s="258">
        <v>0</v>
      </c>
      <c r="G45" s="258">
        <v>0</v>
      </c>
      <c r="H45" s="258">
        <v>0</v>
      </c>
      <c r="I45" s="258">
        <v>0</v>
      </c>
      <c r="J45" s="258">
        <v>0</v>
      </c>
      <c r="K45" s="258">
        <v>0</v>
      </c>
      <c r="L45" s="258">
        <v>0</v>
      </c>
    </row>
    <row r="46" spans="1:12" ht="15" customHeight="1">
      <c r="A46" s="209" t="s">
        <v>388</v>
      </c>
      <c r="B46" s="258">
        <v>0</v>
      </c>
      <c r="C46" s="258">
        <v>0</v>
      </c>
      <c r="D46" s="258">
        <v>0</v>
      </c>
      <c r="E46" s="258">
        <v>0</v>
      </c>
      <c r="F46" s="258">
        <v>0</v>
      </c>
      <c r="G46" s="258">
        <v>0</v>
      </c>
      <c r="H46" s="258">
        <v>0</v>
      </c>
      <c r="I46" s="258">
        <v>0</v>
      </c>
      <c r="J46" s="258">
        <v>0</v>
      </c>
      <c r="K46" s="258">
        <v>0</v>
      </c>
      <c r="L46" s="258">
        <v>0</v>
      </c>
    </row>
    <row r="47" spans="1:12" ht="15" customHeight="1">
      <c r="A47" s="209" t="s">
        <v>389</v>
      </c>
      <c r="B47" s="258">
        <v>0</v>
      </c>
      <c r="C47" s="258">
        <v>0</v>
      </c>
      <c r="D47" s="258">
        <v>0</v>
      </c>
      <c r="E47" s="258">
        <v>0</v>
      </c>
      <c r="F47" s="258">
        <v>0</v>
      </c>
      <c r="G47" s="258">
        <v>0</v>
      </c>
      <c r="H47" s="258">
        <v>0</v>
      </c>
      <c r="I47" s="258">
        <v>0</v>
      </c>
      <c r="J47" s="258">
        <v>0</v>
      </c>
      <c r="K47" s="258">
        <v>0</v>
      </c>
      <c r="L47" s="258">
        <v>0</v>
      </c>
    </row>
    <row r="48" spans="1:12" ht="15" customHeight="1">
      <c r="A48" s="209" t="s">
        <v>390</v>
      </c>
      <c r="B48" s="258">
        <v>0</v>
      </c>
      <c r="C48" s="258">
        <v>0</v>
      </c>
      <c r="D48" s="258">
        <v>0</v>
      </c>
      <c r="E48" s="258">
        <v>0</v>
      </c>
      <c r="F48" s="258">
        <v>0</v>
      </c>
      <c r="G48" s="258">
        <v>0</v>
      </c>
      <c r="H48" s="258">
        <v>0</v>
      </c>
      <c r="I48" s="258">
        <v>0</v>
      </c>
      <c r="J48" s="258">
        <v>0</v>
      </c>
      <c r="K48" s="258">
        <v>0</v>
      </c>
      <c r="L48" s="258">
        <v>0</v>
      </c>
    </row>
    <row r="49" spans="1:12" ht="15" customHeight="1">
      <c r="A49" s="209" t="s">
        <v>391</v>
      </c>
      <c r="B49" s="258">
        <v>0</v>
      </c>
      <c r="C49" s="258">
        <v>0</v>
      </c>
      <c r="D49" s="258">
        <v>0</v>
      </c>
      <c r="E49" s="258">
        <v>0</v>
      </c>
      <c r="F49" s="258">
        <v>0</v>
      </c>
      <c r="G49" s="258">
        <v>0</v>
      </c>
      <c r="H49" s="258">
        <v>0</v>
      </c>
      <c r="I49" s="258">
        <v>0</v>
      </c>
      <c r="J49" s="258">
        <v>0</v>
      </c>
      <c r="K49" s="258">
        <v>0</v>
      </c>
      <c r="L49" s="258">
        <v>0</v>
      </c>
    </row>
    <row r="50" spans="1:12" ht="15" customHeight="1">
      <c r="A50" s="209" t="s">
        <v>392</v>
      </c>
      <c r="B50" s="258">
        <v>0</v>
      </c>
      <c r="C50" s="258">
        <v>0</v>
      </c>
      <c r="D50" s="258">
        <v>0</v>
      </c>
      <c r="E50" s="258">
        <v>0</v>
      </c>
      <c r="F50" s="258">
        <v>0</v>
      </c>
      <c r="G50" s="258">
        <v>0</v>
      </c>
      <c r="H50" s="258">
        <v>0</v>
      </c>
      <c r="I50" s="258">
        <v>0</v>
      </c>
      <c r="J50" s="258">
        <v>0</v>
      </c>
      <c r="K50" s="258">
        <v>0</v>
      </c>
      <c r="L50" s="258">
        <v>0</v>
      </c>
    </row>
    <row r="51" spans="1:12" ht="15" customHeight="1">
      <c r="A51" s="209" t="s">
        <v>393</v>
      </c>
      <c r="B51" s="258">
        <v>0</v>
      </c>
      <c r="C51" s="258">
        <v>0</v>
      </c>
      <c r="D51" s="258">
        <v>0</v>
      </c>
      <c r="E51" s="258">
        <v>0</v>
      </c>
      <c r="F51" s="258">
        <v>0</v>
      </c>
      <c r="G51" s="258">
        <v>0</v>
      </c>
      <c r="H51" s="258">
        <v>0</v>
      </c>
      <c r="I51" s="258">
        <v>0</v>
      </c>
      <c r="J51" s="258">
        <v>0</v>
      </c>
      <c r="K51" s="258">
        <v>0</v>
      </c>
      <c r="L51" s="258">
        <v>0</v>
      </c>
    </row>
    <row r="52" spans="1:12" ht="15" customHeight="1">
      <c r="A52" s="209" t="s">
        <v>394</v>
      </c>
      <c r="B52" s="258">
        <v>0</v>
      </c>
      <c r="C52" s="258">
        <v>0</v>
      </c>
      <c r="D52" s="258">
        <v>0</v>
      </c>
      <c r="E52" s="258">
        <v>0</v>
      </c>
      <c r="F52" s="258">
        <v>0</v>
      </c>
      <c r="G52" s="258">
        <v>0</v>
      </c>
      <c r="H52" s="258">
        <v>0</v>
      </c>
      <c r="I52" s="258">
        <v>0</v>
      </c>
      <c r="J52" s="258">
        <v>0</v>
      </c>
      <c r="K52" s="258">
        <v>0</v>
      </c>
      <c r="L52" s="258">
        <v>0</v>
      </c>
    </row>
    <row r="53" spans="1:12" ht="15" customHeight="1">
      <c r="A53" s="209" t="s">
        <v>395</v>
      </c>
      <c r="B53" s="258">
        <v>0</v>
      </c>
      <c r="C53" s="258">
        <v>0</v>
      </c>
      <c r="D53" s="258">
        <v>0</v>
      </c>
      <c r="E53" s="258">
        <v>0</v>
      </c>
      <c r="F53" s="258">
        <v>0</v>
      </c>
      <c r="G53" s="258">
        <v>0</v>
      </c>
      <c r="H53" s="258">
        <v>0</v>
      </c>
      <c r="I53" s="258">
        <v>0</v>
      </c>
      <c r="J53" s="258">
        <v>0</v>
      </c>
      <c r="K53" s="258">
        <v>0</v>
      </c>
      <c r="L53" s="258">
        <v>0</v>
      </c>
    </row>
    <row r="54" spans="1:12" ht="15" customHeight="1">
      <c r="A54" s="209" t="s">
        <v>396</v>
      </c>
      <c r="B54" s="258">
        <v>0</v>
      </c>
      <c r="C54" s="258">
        <v>0</v>
      </c>
      <c r="D54" s="258">
        <v>0</v>
      </c>
      <c r="E54" s="258">
        <v>0</v>
      </c>
      <c r="F54" s="258">
        <v>0</v>
      </c>
      <c r="G54" s="258">
        <v>0</v>
      </c>
      <c r="H54" s="258">
        <v>0</v>
      </c>
      <c r="I54" s="258">
        <v>0</v>
      </c>
      <c r="J54" s="258">
        <v>0</v>
      </c>
      <c r="K54" s="258">
        <v>0</v>
      </c>
      <c r="L54" s="258">
        <v>0</v>
      </c>
    </row>
    <row r="55" spans="1:12" ht="15" customHeight="1">
      <c r="A55" s="210" t="s">
        <v>397</v>
      </c>
      <c r="B55" s="258">
        <v>0</v>
      </c>
      <c r="C55" s="258">
        <v>0</v>
      </c>
      <c r="D55" s="258">
        <v>0</v>
      </c>
      <c r="E55" s="258">
        <v>0</v>
      </c>
      <c r="F55" s="258">
        <v>0</v>
      </c>
      <c r="G55" s="258">
        <v>0</v>
      </c>
      <c r="H55" s="258">
        <v>0</v>
      </c>
      <c r="I55" s="258">
        <v>0</v>
      </c>
      <c r="J55" s="258">
        <v>0</v>
      </c>
      <c r="K55" s="258">
        <v>0</v>
      </c>
      <c r="L55" s="258">
        <v>0</v>
      </c>
    </row>
    <row r="56" spans="1:12" ht="15" customHeight="1">
      <c r="A56" s="209" t="s">
        <v>398</v>
      </c>
      <c r="B56" s="258">
        <v>0</v>
      </c>
      <c r="C56" s="258">
        <v>0</v>
      </c>
      <c r="D56" s="258">
        <v>0</v>
      </c>
      <c r="E56" s="258">
        <v>0</v>
      </c>
      <c r="F56" s="258">
        <v>0</v>
      </c>
      <c r="G56" s="258">
        <v>0</v>
      </c>
      <c r="H56" s="258">
        <v>0</v>
      </c>
      <c r="I56" s="258">
        <v>0</v>
      </c>
      <c r="J56" s="258">
        <v>0</v>
      </c>
      <c r="K56" s="258">
        <v>0</v>
      </c>
      <c r="L56" s="258">
        <v>0</v>
      </c>
    </row>
    <row r="57" spans="1:12" ht="15" customHeight="1">
      <c r="A57" s="209" t="s">
        <v>399</v>
      </c>
      <c r="B57" s="258">
        <v>0</v>
      </c>
      <c r="C57" s="258">
        <v>0</v>
      </c>
      <c r="D57" s="258">
        <v>0</v>
      </c>
      <c r="E57" s="258">
        <v>0</v>
      </c>
      <c r="F57" s="258">
        <v>0</v>
      </c>
      <c r="G57" s="258">
        <v>0</v>
      </c>
      <c r="H57" s="258">
        <v>0</v>
      </c>
      <c r="I57" s="258">
        <v>0</v>
      </c>
      <c r="J57" s="258">
        <v>0</v>
      </c>
      <c r="K57" s="258">
        <v>0</v>
      </c>
      <c r="L57" s="258">
        <v>0</v>
      </c>
    </row>
    <row r="58" spans="1:12" ht="15" customHeight="1">
      <c r="A58" s="164" t="s">
        <v>400</v>
      </c>
      <c r="B58" s="258">
        <v>0</v>
      </c>
      <c r="C58" s="258">
        <v>0</v>
      </c>
      <c r="D58" s="258">
        <v>0</v>
      </c>
      <c r="E58" s="258">
        <v>0</v>
      </c>
      <c r="F58" s="258">
        <v>0</v>
      </c>
      <c r="G58" s="258">
        <v>0</v>
      </c>
      <c r="H58" s="258">
        <v>0</v>
      </c>
      <c r="I58" s="258">
        <v>0</v>
      </c>
      <c r="J58" s="258">
        <v>0</v>
      </c>
      <c r="K58" s="258">
        <v>0</v>
      </c>
      <c r="L58" s="258">
        <v>0</v>
      </c>
    </row>
    <row r="59" spans="1:12" ht="12.75" customHeight="1">
      <c r="A59" s="83" t="s">
        <v>500</v>
      </c>
      <c r="B59" s="55"/>
      <c r="C59" s="55"/>
      <c r="D59" s="55"/>
      <c r="E59" s="55"/>
      <c r="F59" s="55"/>
      <c r="G59" s="55"/>
      <c r="H59" s="55"/>
      <c r="I59" s="55"/>
      <c r="J59" s="55"/>
      <c r="K59" s="55"/>
      <c r="L59" s="55"/>
    </row>
    <row r="60" ht="12.75" customHeight="1">
      <c r="A60" s="83" t="s">
        <v>468</v>
      </c>
    </row>
  </sheetData>
  <printOptions/>
  <pageMargins left="0.6" right="0.61" top="0.5905511811023623" bottom="0.6" header="0.1968503937007874" footer="0.196850393700787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2:L61"/>
  <sheetViews>
    <sheetView workbookViewId="0" topLeftCell="A1">
      <selection activeCell="A1" sqref="A1"/>
    </sheetView>
  </sheetViews>
  <sheetFormatPr defaultColWidth="9.00390625" defaultRowHeight="12.75"/>
  <cols>
    <col min="1" max="1" width="12.75390625" style="33" customWidth="1"/>
    <col min="2" max="2" width="9.75390625" style="53" customWidth="1"/>
    <col min="3" max="3" width="8.75390625" style="53" customWidth="1"/>
    <col min="4" max="4" width="8.25390625" style="53" customWidth="1"/>
    <col min="5" max="5" width="9.25390625" style="53" customWidth="1"/>
    <col min="6" max="6" width="8.75390625" style="53" customWidth="1"/>
    <col min="7" max="7" width="9.75390625" style="53" customWidth="1"/>
    <col min="8" max="8" width="8.25390625" style="53" customWidth="1"/>
    <col min="9" max="10" width="8.75390625" style="53" customWidth="1"/>
    <col min="11" max="11" width="8.25390625" style="53" customWidth="1"/>
    <col min="12" max="12" width="9.75390625" style="53" customWidth="1"/>
    <col min="13" max="13" width="5.00390625" style="33" customWidth="1"/>
    <col min="14" max="16384" width="8.875" style="33" customWidth="1"/>
  </cols>
  <sheetData>
    <row r="1" ht="18.75" customHeight="1"/>
    <row r="2" spans="1:2" ht="15">
      <c r="A2" s="303" t="s">
        <v>707</v>
      </c>
      <c r="B2" s="2"/>
    </row>
    <row r="3" spans="1:12" ht="3" customHeight="1">
      <c r="A3" s="5"/>
      <c r="B3" s="54"/>
      <c r="C3" s="54"/>
      <c r="D3" s="54"/>
      <c r="E3" s="54"/>
      <c r="F3" s="54"/>
      <c r="G3" s="54"/>
      <c r="H3" s="54"/>
      <c r="I3" s="54"/>
      <c r="J3" s="54"/>
      <c r="K3" s="214"/>
      <c r="L3" s="215"/>
    </row>
    <row r="4" spans="1:12" ht="13.5" customHeight="1">
      <c r="A4" s="211"/>
      <c r="B4" s="211"/>
      <c r="C4" s="211"/>
      <c r="D4" s="211"/>
      <c r="E4" s="211"/>
      <c r="F4" s="153" t="s">
        <v>499</v>
      </c>
      <c r="G4" s="211"/>
      <c r="H4" s="211"/>
      <c r="I4" s="211"/>
      <c r="J4" s="211"/>
      <c r="K4" s="153"/>
      <c r="L4" s="149"/>
    </row>
    <row r="5" spans="1:12" ht="13.5" customHeight="1">
      <c r="A5" s="212" t="s">
        <v>0</v>
      </c>
      <c r="B5" s="213" t="s">
        <v>207</v>
      </c>
      <c r="C5" s="213" t="s">
        <v>401</v>
      </c>
      <c r="D5" s="213" t="s">
        <v>402</v>
      </c>
      <c r="E5" s="213" t="s">
        <v>403</v>
      </c>
      <c r="F5" s="213" t="s">
        <v>498</v>
      </c>
      <c r="G5" s="213" t="s">
        <v>404</v>
      </c>
      <c r="H5" s="213" t="s">
        <v>405</v>
      </c>
      <c r="I5" s="213" t="s">
        <v>406</v>
      </c>
      <c r="J5" s="213" t="s">
        <v>407</v>
      </c>
      <c r="K5" s="213" t="s">
        <v>521</v>
      </c>
      <c r="L5" s="165" t="s">
        <v>408</v>
      </c>
    </row>
    <row r="6" spans="1:12" ht="15" customHeight="1">
      <c r="A6" s="208" t="s">
        <v>829</v>
      </c>
      <c r="B6" s="258">
        <v>64888722</v>
      </c>
      <c r="C6" s="258">
        <v>483620</v>
      </c>
      <c r="D6" s="258">
        <v>79331</v>
      </c>
      <c r="E6" s="258">
        <v>20439126</v>
      </c>
      <c r="F6" s="258">
        <v>5771620</v>
      </c>
      <c r="G6" s="258">
        <v>11394835</v>
      </c>
      <c r="H6" s="258">
        <v>283601</v>
      </c>
      <c r="I6" s="258">
        <v>83836</v>
      </c>
      <c r="J6" s="258">
        <v>1686778</v>
      </c>
      <c r="K6" s="258">
        <v>3060</v>
      </c>
      <c r="L6" s="258">
        <v>24662915</v>
      </c>
    </row>
    <row r="7" spans="1:12" ht="15" customHeight="1">
      <c r="A7" s="208" t="s">
        <v>832</v>
      </c>
      <c r="B7" s="258">
        <v>64125294</v>
      </c>
      <c r="C7" s="258">
        <v>302058</v>
      </c>
      <c r="D7" s="258">
        <v>83462</v>
      </c>
      <c r="E7" s="258">
        <v>19624166</v>
      </c>
      <c r="F7" s="258">
        <v>6236208</v>
      </c>
      <c r="G7" s="258">
        <v>10924157</v>
      </c>
      <c r="H7" s="258">
        <v>335180</v>
      </c>
      <c r="I7" s="258">
        <v>62927</v>
      </c>
      <c r="J7" s="258">
        <v>1719575</v>
      </c>
      <c r="K7" s="258">
        <v>6131</v>
      </c>
      <c r="L7" s="258">
        <v>24831430</v>
      </c>
    </row>
    <row r="8" spans="1:12" ht="15" customHeight="1">
      <c r="A8" s="208" t="s">
        <v>833</v>
      </c>
      <c r="B8" s="258">
        <v>65692931</v>
      </c>
      <c r="C8" s="258">
        <v>368290</v>
      </c>
      <c r="D8" s="258">
        <v>90880</v>
      </c>
      <c r="E8" s="258">
        <v>19491056</v>
      </c>
      <c r="F8" s="258">
        <v>7011179</v>
      </c>
      <c r="G8" s="258">
        <v>11096041</v>
      </c>
      <c r="H8" s="258">
        <v>322860</v>
      </c>
      <c r="I8" s="258">
        <v>49801</v>
      </c>
      <c r="J8" s="258">
        <v>2278147</v>
      </c>
      <c r="K8" s="258">
        <v>2972</v>
      </c>
      <c r="L8" s="258">
        <v>24981705</v>
      </c>
    </row>
    <row r="9" spans="1:12" ht="15" customHeight="1">
      <c r="A9" s="341" t="s">
        <v>834</v>
      </c>
      <c r="B9" s="258">
        <v>67961205</v>
      </c>
      <c r="C9" s="258">
        <v>291893</v>
      </c>
      <c r="D9" s="258">
        <v>90506</v>
      </c>
      <c r="E9" s="258">
        <v>20639783</v>
      </c>
      <c r="F9" s="258">
        <v>7116912</v>
      </c>
      <c r="G9" s="258">
        <v>11134335</v>
      </c>
      <c r="H9" s="258">
        <v>314106</v>
      </c>
      <c r="I9" s="258">
        <v>63096</v>
      </c>
      <c r="J9" s="258">
        <v>2325735</v>
      </c>
      <c r="K9" s="258">
        <v>3019</v>
      </c>
      <c r="L9" s="258">
        <v>25981820</v>
      </c>
    </row>
    <row r="10" spans="1:12" ht="15" customHeight="1">
      <c r="A10" s="341" t="s">
        <v>830</v>
      </c>
      <c r="B10" s="258">
        <v>71047794</v>
      </c>
      <c r="C10" s="258">
        <v>339681</v>
      </c>
      <c r="D10" s="258">
        <v>39976</v>
      </c>
      <c r="E10" s="258">
        <v>21282824</v>
      </c>
      <c r="F10" s="258">
        <v>7355026</v>
      </c>
      <c r="G10" s="258">
        <v>11221005</v>
      </c>
      <c r="H10" s="258">
        <v>316584</v>
      </c>
      <c r="I10" s="258">
        <v>102890</v>
      </c>
      <c r="J10" s="258">
        <v>2690776</v>
      </c>
      <c r="K10" s="258">
        <v>3352</v>
      </c>
      <c r="L10" s="258">
        <v>27695680</v>
      </c>
    </row>
    <row r="11" spans="1:12" ht="12" customHeight="1">
      <c r="A11" s="45"/>
      <c r="B11" s="258"/>
      <c r="C11" s="258"/>
      <c r="D11" s="258"/>
      <c r="E11" s="258"/>
      <c r="F11" s="258"/>
      <c r="G11" s="258"/>
      <c r="H11" s="258"/>
      <c r="I11" s="258"/>
      <c r="J11" s="258"/>
      <c r="K11" s="258"/>
      <c r="L11" s="258"/>
    </row>
    <row r="12" spans="1:12" ht="15" customHeight="1">
      <c r="A12" s="209" t="s">
        <v>354</v>
      </c>
      <c r="B12" s="258">
        <v>28112309</v>
      </c>
      <c r="C12" s="258">
        <v>130717</v>
      </c>
      <c r="D12" s="258">
        <v>10181</v>
      </c>
      <c r="E12" s="258">
        <v>4219449</v>
      </c>
      <c r="F12" s="258">
        <v>3571714</v>
      </c>
      <c r="G12" s="258">
        <v>4536268</v>
      </c>
      <c r="H12" s="258">
        <v>210110</v>
      </c>
      <c r="I12" s="258">
        <v>63317</v>
      </c>
      <c r="J12" s="258">
        <v>917938</v>
      </c>
      <c r="K12" s="258">
        <v>0</v>
      </c>
      <c r="L12" s="258">
        <v>14452615</v>
      </c>
    </row>
    <row r="13" spans="1:12" ht="15" customHeight="1">
      <c r="A13" s="209" t="s">
        <v>355</v>
      </c>
      <c r="B13" s="258">
        <v>8511717</v>
      </c>
      <c r="C13" s="258">
        <v>187200</v>
      </c>
      <c r="D13" s="258">
        <v>28648</v>
      </c>
      <c r="E13" s="258">
        <v>782823</v>
      </c>
      <c r="F13" s="258">
        <v>2345883</v>
      </c>
      <c r="G13" s="258">
        <v>2829172</v>
      </c>
      <c r="H13" s="258">
        <v>0</v>
      </c>
      <c r="I13" s="258">
        <v>39444</v>
      </c>
      <c r="J13" s="258">
        <v>1567353</v>
      </c>
      <c r="K13" s="258">
        <v>2814</v>
      </c>
      <c r="L13" s="258">
        <v>728380</v>
      </c>
    </row>
    <row r="14" spans="1:12" ht="15" customHeight="1">
      <c r="A14" s="208" t="s">
        <v>356</v>
      </c>
      <c r="B14" s="258">
        <v>65781</v>
      </c>
      <c r="C14" s="258">
        <v>0</v>
      </c>
      <c r="D14" s="258">
        <v>0</v>
      </c>
      <c r="E14" s="258">
        <v>0</v>
      </c>
      <c r="F14" s="258">
        <v>0</v>
      </c>
      <c r="G14" s="258">
        <v>65781</v>
      </c>
      <c r="H14" s="258">
        <v>0</v>
      </c>
      <c r="I14" s="258">
        <v>0</v>
      </c>
      <c r="J14" s="258">
        <v>0</v>
      </c>
      <c r="K14" s="258">
        <v>0</v>
      </c>
      <c r="L14" s="258">
        <v>0</v>
      </c>
    </row>
    <row r="15" spans="1:12" ht="15" customHeight="1">
      <c r="A15" s="208" t="s">
        <v>357</v>
      </c>
      <c r="B15" s="258">
        <v>4104236</v>
      </c>
      <c r="C15" s="258">
        <v>186760</v>
      </c>
      <c r="D15" s="258">
        <v>538</v>
      </c>
      <c r="E15" s="258">
        <v>511054</v>
      </c>
      <c r="F15" s="258">
        <v>121668</v>
      </c>
      <c r="G15" s="258">
        <v>1746906</v>
      </c>
      <c r="H15" s="258">
        <v>0</v>
      </c>
      <c r="I15" s="258">
        <v>1436</v>
      </c>
      <c r="J15" s="258">
        <v>804680</v>
      </c>
      <c r="K15" s="258">
        <v>2814</v>
      </c>
      <c r="L15" s="258">
        <v>728380</v>
      </c>
    </row>
    <row r="16" spans="1:12" ht="15" customHeight="1">
      <c r="A16" s="208" t="s">
        <v>358</v>
      </c>
      <c r="B16" s="258">
        <v>3362092</v>
      </c>
      <c r="C16" s="258">
        <v>0</v>
      </c>
      <c r="D16" s="258">
        <v>0</v>
      </c>
      <c r="E16" s="258">
        <v>249236</v>
      </c>
      <c r="F16" s="258">
        <v>2224150</v>
      </c>
      <c r="G16" s="258">
        <v>255505</v>
      </c>
      <c r="H16" s="258">
        <v>0</v>
      </c>
      <c r="I16" s="258">
        <v>38008</v>
      </c>
      <c r="J16" s="258">
        <v>595193</v>
      </c>
      <c r="K16" s="258">
        <v>0</v>
      </c>
      <c r="L16" s="258">
        <v>0</v>
      </c>
    </row>
    <row r="17" spans="1:12" ht="15" customHeight="1">
      <c r="A17" s="208" t="s">
        <v>359</v>
      </c>
      <c r="B17" s="258">
        <v>946149</v>
      </c>
      <c r="C17" s="258">
        <v>440</v>
      </c>
      <c r="D17" s="258">
        <v>0</v>
      </c>
      <c r="E17" s="258">
        <v>22533</v>
      </c>
      <c r="F17" s="258">
        <v>65</v>
      </c>
      <c r="G17" s="258">
        <v>755631</v>
      </c>
      <c r="H17" s="258">
        <v>0</v>
      </c>
      <c r="I17" s="258">
        <v>0</v>
      </c>
      <c r="J17" s="258">
        <v>167480</v>
      </c>
      <c r="K17" s="258">
        <v>0</v>
      </c>
      <c r="L17" s="258">
        <v>0</v>
      </c>
    </row>
    <row r="18" spans="1:12" ht="15" customHeight="1">
      <c r="A18" s="208" t="s">
        <v>360</v>
      </c>
      <c r="B18" s="258">
        <v>33459</v>
      </c>
      <c r="C18" s="258">
        <v>0</v>
      </c>
      <c r="D18" s="258">
        <v>28110</v>
      </c>
      <c r="E18" s="258">
        <v>0</v>
      </c>
      <c r="F18" s="258">
        <v>0</v>
      </c>
      <c r="G18" s="258">
        <v>5349</v>
      </c>
      <c r="H18" s="258">
        <v>0</v>
      </c>
      <c r="I18" s="258">
        <v>0</v>
      </c>
      <c r="J18" s="258">
        <v>0</v>
      </c>
      <c r="K18" s="258">
        <v>0</v>
      </c>
      <c r="L18" s="258">
        <v>0</v>
      </c>
    </row>
    <row r="19" spans="1:12" ht="15" customHeight="1">
      <c r="A19" s="209" t="s">
        <v>361</v>
      </c>
      <c r="B19" s="258">
        <v>4257975</v>
      </c>
      <c r="C19" s="258">
        <v>0</v>
      </c>
      <c r="D19" s="258">
        <v>0</v>
      </c>
      <c r="E19" s="258">
        <v>1729206</v>
      </c>
      <c r="F19" s="258">
        <v>1113078</v>
      </c>
      <c r="G19" s="258">
        <v>1369638</v>
      </c>
      <c r="H19" s="258">
        <v>2682</v>
      </c>
      <c r="I19" s="258">
        <v>0</v>
      </c>
      <c r="J19" s="258">
        <v>43371</v>
      </c>
      <c r="K19" s="258">
        <v>0</v>
      </c>
      <c r="L19" s="258">
        <v>0</v>
      </c>
    </row>
    <row r="20" spans="1:12" ht="15" customHeight="1">
      <c r="A20" s="208" t="s">
        <v>362</v>
      </c>
      <c r="B20" s="258">
        <v>3287190</v>
      </c>
      <c r="C20" s="258">
        <v>0</v>
      </c>
      <c r="D20" s="258">
        <v>0</v>
      </c>
      <c r="E20" s="258">
        <v>790632</v>
      </c>
      <c r="F20" s="258">
        <v>1083949</v>
      </c>
      <c r="G20" s="258">
        <v>1369638</v>
      </c>
      <c r="H20" s="258">
        <v>0</v>
      </c>
      <c r="I20" s="258">
        <v>0</v>
      </c>
      <c r="J20" s="258">
        <v>42971</v>
      </c>
      <c r="K20" s="258">
        <v>0</v>
      </c>
      <c r="L20" s="258">
        <v>0</v>
      </c>
    </row>
    <row r="21" spans="1:12" ht="15" customHeight="1">
      <c r="A21" s="208" t="s">
        <v>363</v>
      </c>
      <c r="B21" s="258">
        <v>970785</v>
      </c>
      <c r="C21" s="258">
        <v>0</v>
      </c>
      <c r="D21" s="258">
        <v>0</v>
      </c>
      <c r="E21" s="258">
        <v>938574</v>
      </c>
      <c r="F21" s="258">
        <v>29129</v>
      </c>
      <c r="G21" s="258">
        <v>0</v>
      </c>
      <c r="H21" s="258">
        <v>2682</v>
      </c>
      <c r="I21" s="258">
        <v>0</v>
      </c>
      <c r="J21" s="258">
        <v>400</v>
      </c>
      <c r="K21" s="258">
        <v>0</v>
      </c>
      <c r="L21" s="258">
        <v>0</v>
      </c>
    </row>
    <row r="22" spans="1:12" ht="15" customHeight="1">
      <c r="A22" s="208" t="s">
        <v>364</v>
      </c>
      <c r="B22" s="258">
        <v>0</v>
      </c>
      <c r="C22" s="258">
        <v>0</v>
      </c>
      <c r="D22" s="258">
        <v>0</v>
      </c>
      <c r="E22" s="258">
        <v>0</v>
      </c>
      <c r="F22" s="258">
        <v>0</v>
      </c>
      <c r="G22" s="258">
        <v>0</v>
      </c>
      <c r="H22" s="258">
        <v>0</v>
      </c>
      <c r="I22" s="258">
        <v>0</v>
      </c>
      <c r="J22" s="258">
        <v>0</v>
      </c>
      <c r="K22" s="258">
        <v>0</v>
      </c>
      <c r="L22" s="258">
        <v>0</v>
      </c>
    </row>
    <row r="23" spans="1:12" ht="15" customHeight="1">
      <c r="A23" s="210" t="s">
        <v>365</v>
      </c>
      <c r="B23" s="258">
        <v>9477911</v>
      </c>
      <c r="C23" s="258">
        <v>856</v>
      </c>
      <c r="D23" s="258">
        <v>0</v>
      </c>
      <c r="E23" s="258">
        <v>7161195</v>
      </c>
      <c r="F23" s="258">
        <v>313884</v>
      </c>
      <c r="G23" s="258">
        <v>1867220</v>
      </c>
      <c r="H23" s="258">
        <v>100959</v>
      </c>
      <c r="I23" s="258">
        <v>0</v>
      </c>
      <c r="J23" s="258">
        <v>33797</v>
      </c>
      <c r="K23" s="258">
        <v>0</v>
      </c>
      <c r="L23" s="258">
        <v>0</v>
      </c>
    </row>
    <row r="24" spans="1:12" ht="15" customHeight="1">
      <c r="A24" s="208" t="s">
        <v>366</v>
      </c>
      <c r="B24" s="258">
        <v>0</v>
      </c>
      <c r="C24" s="258">
        <v>0</v>
      </c>
      <c r="D24" s="258">
        <v>0</v>
      </c>
      <c r="E24" s="258">
        <v>0</v>
      </c>
      <c r="F24" s="258">
        <v>0</v>
      </c>
      <c r="G24" s="258">
        <v>0</v>
      </c>
      <c r="H24" s="258">
        <v>0</v>
      </c>
      <c r="I24" s="258">
        <v>0</v>
      </c>
      <c r="J24" s="258">
        <v>0</v>
      </c>
      <c r="K24" s="258">
        <v>0</v>
      </c>
      <c r="L24" s="258">
        <v>0</v>
      </c>
    </row>
    <row r="25" spans="1:12" ht="15" customHeight="1">
      <c r="A25" s="208" t="s">
        <v>367</v>
      </c>
      <c r="B25" s="258">
        <v>3764534</v>
      </c>
      <c r="C25" s="258">
        <v>0</v>
      </c>
      <c r="D25" s="258">
        <v>0</v>
      </c>
      <c r="E25" s="258">
        <v>2970169</v>
      </c>
      <c r="F25" s="258">
        <v>188836</v>
      </c>
      <c r="G25" s="258">
        <v>520821</v>
      </c>
      <c r="H25" s="258">
        <v>50911</v>
      </c>
      <c r="I25" s="258">
        <v>0</v>
      </c>
      <c r="J25" s="258">
        <v>33797</v>
      </c>
      <c r="K25" s="258">
        <v>0</v>
      </c>
      <c r="L25" s="258">
        <v>0</v>
      </c>
    </row>
    <row r="26" spans="1:12" ht="15" customHeight="1">
      <c r="A26" s="208" t="s">
        <v>368</v>
      </c>
      <c r="B26" s="258">
        <v>154696</v>
      </c>
      <c r="C26" s="258">
        <v>0</v>
      </c>
      <c r="D26" s="258">
        <v>0</v>
      </c>
      <c r="E26" s="258">
        <v>3699</v>
      </c>
      <c r="F26" s="258">
        <v>110554</v>
      </c>
      <c r="G26" s="258">
        <v>25943</v>
      </c>
      <c r="H26" s="258">
        <v>14500</v>
      </c>
      <c r="I26" s="258">
        <v>0</v>
      </c>
      <c r="J26" s="258">
        <v>0</v>
      </c>
      <c r="K26" s="258">
        <v>0</v>
      </c>
      <c r="L26" s="258">
        <v>0</v>
      </c>
    </row>
    <row r="27" spans="1:12" ht="15" customHeight="1">
      <c r="A27" s="208" t="s">
        <v>369</v>
      </c>
      <c r="B27" s="258">
        <v>2437143</v>
      </c>
      <c r="C27" s="258">
        <v>174</v>
      </c>
      <c r="D27" s="258">
        <v>0</v>
      </c>
      <c r="E27" s="258">
        <v>1791988</v>
      </c>
      <c r="F27" s="258">
        <v>1862</v>
      </c>
      <c r="G27" s="258">
        <v>607571</v>
      </c>
      <c r="H27" s="258">
        <v>35548</v>
      </c>
      <c r="I27" s="258">
        <v>0</v>
      </c>
      <c r="J27" s="258">
        <v>0</v>
      </c>
      <c r="K27" s="258">
        <v>0</v>
      </c>
      <c r="L27" s="258">
        <v>0</v>
      </c>
    </row>
    <row r="28" spans="1:12" ht="15" customHeight="1">
      <c r="A28" s="208" t="s">
        <v>370</v>
      </c>
      <c r="B28" s="258">
        <v>2367957</v>
      </c>
      <c r="C28" s="258">
        <v>682</v>
      </c>
      <c r="D28" s="258">
        <v>0</v>
      </c>
      <c r="E28" s="258">
        <v>1641758</v>
      </c>
      <c r="F28" s="258">
        <v>12632</v>
      </c>
      <c r="G28" s="258">
        <v>712885</v>
      </c>
      <c r="H28" s="258">
        <v>0</v>
      </c>
      <c r="I28" s="258">
        <v>0</v>
      </c>
      <c r="J28" s="258">
        <v>0</v>
      </c>
      <c r="K28" s="258">
        <v>0</v>
      </c>
      <c r="L28" s="258">
        <v>0</v>
      </c>
    </row>
    <row r="29" spans="1:12" ht="15" customHeight="1">
      <c r="A29" s="208" t="s">
        <v>371</v>
      </c>
      <c r="B29" s="258">
        <v>753581</v>
      </c>
      <c r="C29" s="258">
        <v>0</v>
      </c>
      <c r="D29" s="258">
        <v>0</v>
      </c>
      <c r="E29" s="258">
        <v>753581</v>
      </c>
      <c r="F29" s="258">
        <v>0</v>
      </c>
      <c r="G29" s="258">
        <v>0</v>
      </c>
      <c r="H29" s="258">
        <v>0</v>
      </c>
      <c r="I29" s="258">
        <v>0</v>
      </c>
      <c r="J29" s="258">
        <v>0</v>
      </c>
      <c r="K29" s="258">
        <v>0</v>
      </c>
      <c r="L29" s="258">
        <v>0</v>
      </c>
    </row>
    <row r="30" spans="1:12" ht="15" customHeight="1">
      <c r="A30" s="209" t="s">
        <v>372</v>
      </c>
      <c r="B30" s="258">
        <v>5919617</v>
      </c>
      <c r="C30" s="258">
        <v>3545</v>
      </c>
      <c r="D30" s="258">
        <v>0</v>
      </c>
      <c r="E30" s="258">
        <v>552472</v>
      </c>
      <c r="F30" s="258">
        <v>0</v>
      </c>
      <c r="G30" s="258">
        <v>0</v>
      </c>
      <c r="H30" s="258">
        <v>0</v>
      </c>
      <c r="I30" s="258">
        <v>0</v>
      </c>
      <c r="J30" s="258">
        <v>0</v>
      </c>
      <c r="K30" s="258">
        <v>0</v>
      </c>
      <c r="L30" s="258">
        <v>5363600</v>
      </c>
    </row>
    <row r="31" spans="1:12" ht="15" customHeight="1">
      <c r="A31" s="209" t="s">
        <v>373</v>
      </c>
      <c r="B31" s="258">
        <v>2386</v>
      </c>
      <c r="C31" s="258">
        <v>2386</v>
      </c>
      <c r="D31" s="258">
        <v>0</v>
      </c>
      <c r="E31" s="258">
        <v>0</v>
      </c>
      <c r="F31" s="258">
        <v>0</v>
      </c>
      <c r="G31" s="258">
        <v>0</v>
      </c>
      <c r="H31" s="258">
        <v>0</v>
      </c>
      <c r="I31" s="258">
        <v>0</v>
      </c>
      <c r="J31" s="258">
        <v>0</v>
      </c>
      <c r="K31" s="258">
        <v>0</v>
      </c>
      <c r="L31" s="258">
        <v>0</v>
      </c>
    </row>
    <row r="32" spans="1:12" ht="15" customHeight="1">
      <c r="A32" s="209" t="s">
        <v>374</v>
      </c>
      <c r="B32" s="258">
        <v>168439</v>
      </c>
      <c r="C32" s="258">
        <v>0</v>
      </c>
      <c r="D32" s="258">
        <v>0</v>
      </c>
      <c r="E32" s="258">
        <v>153919</v>
      </c>
      <c r="F32" s="258">
        <v>4926</v>
      </c>
      <c r="G32" s="258">
        <v>4998</v>
      </c>
      <c r="H32" s="258">
        <v>1506</v>
      </c>
      <c r="I32" s="258">
        <v>0</v>
      </c>
      <c r="J32" s="258">
        <v>3090</v>
      </c>
      <c r="K32" s="258">
        <v>0</v>
      </c>
      <c r="L32" s="258">
        <v>0</v>
      </c>
    </row>
    <row r="33" spans="1:12" ht="15" customHeight="1">
      <c r="A33" s="209" t="s">
        <v>375</v>
      </c>
      <c r="B33" s="258">
        <v>450</v>
      </c>
      <c r="C33" s="258">
        <v>450</v>
      </c>
      <c r="D33" s="258">
        <v>0</v>
      </c>
      <c r="E33" s="258">
        <v>0</v>
      </c>
      <c r="F33" s="258">
        <v>0</v>
      </c>
      <c r="G33" s="258">
        <v>0</v>
      </c>
      <c r="H33" s="258">
        <v>0</v>
      </c>
      <c r="I33" s="258">
        <v>0</v>
      </c>
      <c r="J33" s="258">
        <v>0</v>
      </c>
      <c r="K33" s="258">
        <v>0</v>
      </c>
      <c r="L33" s="258">
        <v>0</v>
      </c>
    </row>
    <row r="34" spans="1:12" ht="15" customHeight="1">
      <c r="A34" s="209" t="s">
        <v>376</v>
      </c>
      <c r="B34" s="258">
        <v>6016004</v>
      </c>
      <c r="C34" s="258">
        <v>0</v>
      </c>
      <c r="D34" s="258">
        <v>0</v>
      </c>
      <c r="E34" s="258">
        <v>5698100</v>
      </c>
      <c r="F34" s="258">
        <v>842</v>
      </c>
      <c r="G34" s="258">
        <v>317062</v>
      </c>
      <c r="H34" s="258">
        <v>0</v>
      </c>
      <c r="I34" s="258">
        <v>0</v>
      </c>
      <c r="J34" s="258">
        <v>0</v>
      </c>
      <c r="K34" s="258">
        <v>0</v>
      </c>
      <c r="L34" s="258">
        <v>0</v>
      </c>
    </row>
    <row r="35" spans="1:12" ht="15" customHeight="1">
      <c r="A35" s="209" t="s">
        <v>377</v>
      </c>
      <c r="B35" s="258">
        <v>54</v>
      </c>
      <c r="C35" s="258">
        <v>54</v>
      </c>
      <c r="D35" s="258">
        <v>0</v>
      </c>
      <c r="E35" s="258">
        <v>0</v>
      </c>
      <c r="F35" s="258">
        <v>0</v>
      </c>
      <c r="G35" s="258">
        <v>0</v>
      </c>
      <c r="H35" s="258">
        <v>0</v>
      </c>
      <c r="I35" s="258">
        <v>0</v>
      </c>
      <c r="J35" s="258">
        <v>0</v>
      </c>
      <c r="K35" s="258">
        <v>0</v>
      </c>
      <c r="L35" s="258">
        <v>0</v>
      </c>
    </row>
    <row r="36" spans="1:12" ht="15" customHeight="1">
      <c r="A36" s="209" t="s">
        <v>378</v>
      </c>
      <c r="B36" s="258">
        <v>98062</v>
      </c>
      <c r="C36" s="258">
        <v>881</v>
      </c>
      <c r="D36" s="258">
        <v>231</v>
      </c>
      <c r="E36" s="258">
        <v>0</v>
      </c>
      <c r="F36" s="258">
        <v>1814</v>
      </c>
      <c r="G36" s="258">
        <v>88314</v>
      </c>
      <c r="H36" s="258">
        <v>1326</v>
      </c>
      <c r="I36" s="258">
        <v>97</v>
      </c>
      <c r="J36" s="258">
        <v>5399</v>
      </c>
      <c r="K36" s="258">
        <v>0</v>
      </c>
      <c r="L36" s="258">
        <v>0</v>
      </c>
    </row>
    <row r="37" spans="1:12" ht="15" customHeight="1">
      <c r="A37" s="209" t="s">
        <v>379</v>
      </c>
      <c r="B37" s="258">
        <v>11604</v>
      </c>
      <c r="C37" s="258">
        <v>1800</v>
      </c>
      <c r="D37" s="258">
        <v>162</v>
      </c>
      <c r="E37" s="258">
        <v>2200</v>
      </c>
      <c r="F37" s="258">
        <v>2554</v>
      </c>
      <c r="G37" s="258">
        <v>4330</v>
      </c>
      <c r="H37" s="258">
        <v>0</v>
      </c>
      <c r="I37" s="258">
        <v>20</v>
      </c>
      <c r="J37" s="258">
        <v>0</v>
      </c>
      <c r="K37" s="258">
        <v>538</v>
      </c>
      <c r="L37" s="258">
        <v>0</v>
      </c>
    </row>
    <row r="38" spans="1:12" ht="15" customHeight="1">
      <c r="A38" s="209" t="s">
        <v>380</v>
      </c>
      <c r="B38" s="258">
        <v>5504185</v>
      </c>
      <c r="C38" s="258">
        <v>2574</v>
      </c>
      <c r="D38" s="258">
        <v>0</v>
      </c>
      <c r="E38" s="258">
        <v>0</v>
      </c>
      <c r="F38" s="258">
        <v>5</v>
      </c>
      <c r="G38" s="258">
        <v>0</v>
      </c>
      <c r="H38" s="258">
        <v>1</v>
      </c>
      <c r="I38" s="258">
        <v>0</v>
      </c>
      <c r="J38" s="258">
        <v>0</v>
      </c>
      <c r="K38" s="258">
        <v>0</v>
      </c>
      <c r="L38" s="258">
        <v>5501605</v>
      </c>
    </row>
    <row r="39" spans="1:12" ht="15" customHeight="1">
      <c r="A39" s="209" t="s">
        <v>572</v>
      </c>
      <c r="B39" s="258">
        <v>0</v>
      </c>
      <c r="C39" s="258">
        <v>0</v>
      </c>
      <c r="D39" s="258">
        <v>0</v>
      </c>
      <c r="E39" s="258">
        <v>0</v>
      </c>
      <c r="F39" s="258">
        <v>0</v>
      </c>
      <c r="G39" s="258">
        <v>0</v>
      </c>
      <c r="H39" s="258">
        <v>0</v>
      </c>
      <c r="I39" s="258">
        <v>0</v>
      </c>
      <c r="J39" s="258">
        <v>0</v>
      </c>
      <c r="K39" s="258">
        <v>0</v>
      </c>
      <c r="L39" s="258">
        <v>0</v>
      </c>
    </row>
    <row r="40" spans="1:12" ht="15" customHeight="1">
      <c r="A40" s="209" t="s">
        <v>381</v>
      </c>
      <c r="B40" s="258">
        <v>326</v>
      </c>
      <c r="C40" s="258">
        <v>0</v>
      </c>
      <c r="D40" s="258">
        <v>0</v>
      </c>
      <c r="E40" s="258">
        <v>0</v>
      </c>
      <c r="F40" s="258">
        <v>326</v>
      </c>
      <c r="G40" s="258">
        <v>0</v>
      </c>
      <c r="H40" s="258">
        <v>0</v>
      </c>
      <c r="I40" s="258">
        <v>0</v>
      </c>
      <c r="J40" s="258">
        <v>0</v>
      </c>
      <c r="K40" s="258">
        <v>0</v>
      </c>
      <c r="L40" s="258">
        <v>0</v>
      </c>
    </row>
    <row r="41" spans="1:12" ht="15" customHeight="1">
      <c r="A41" s="209" t="s">
        <v>382</v>
      </c>
      <c r="B41" s="258">
        <v>1969762</v>
      </c>
      <c r="C41" s="258">
        <v>1528</v>
      </c>
      <c r="D41" s="258">
        <v>0</v>
      </c>
      <c r="E41" s="258">
        <v>258552</v>
      </c>
      <c r="F41" s="258">
        <v>0</v>
      </c>
      <c r="G41" s="258">
        <v>11574</v>
      </c>
      <c r="H41" s="258">
        <v>0</v>
      </c>
      <c r="I41" s="258">
        <v>0</v>
      </c>
      <c r="J41" s="258">
        <v>48628</v>
      </c>
      <c r="K41" s="258">
        <v>0</v>
      </c>
      <c r="L41" s="258">
        <v>1649480</v>
      </c>
    </row>
    <row r="42" spans="1:12" ht="15" customHeight="1">
      <c r="A42" s="208" t="s">
        <v>383</v>
      </c>
      <c r="B42" s="258">
        <v>568</v>
      </c>
      <c r="C42" s="258">
        <v>568</v>
      </c>
      <c r="D42" s="258">
        <v>0</v>
      </c>
      <c r="E42" s="258">
        <v>0</v>
      </c>
      <c r="F42" s="258">
        <v>0</v>
      </c>
      <c r="G42" s="258">
        <v>0</v>
      </c>
      <c r="H42" s="258">
        <v>0</v>
      </c>
      <c r="I42" s="258">
        <v>0</v>
      </c>
      <c r="J42" s="258">
        <v>0</v>
      </c>
      <c r="K42" s="258">
        <v>0</v>
      </c>
      <c r="L42" s="258">
        <v>0</v>
      </c>
    </row>
    <row r="43" spans="1:12" ht="15" customHeight="1">
      <c r="A43" s="208" t="s">
        <v>384</v>
      </c>
      <c r="B43" s="258">
        <v>1968234</v>
      </c>
      <c r="C43" s="258">
        <v>0</v>
      </c>
      <c r="D43" s="258">
        <v>0</v>
      </c>
      <c r="E43" s="258">
        <v>258552</v>
      </c>
      <c r="F43" s="258">
        <v>0</v>
      </c>
      <c r="G43" s="258">
        <v>11574</v>
      </c>
      <c r="H43" s="258">
        <v>0</v>
      </c>
      <c r="I43" s="258">
        <v>0</v>
      </c>
      <c r="J43" s="258">
        <v>48628</v>
      </c>
      <c r="K43" s="258">
        <v>0</v>
      </c>
      <c r="L43" s="258">
        <v>1649480</v>
      </c>
    </row>
    <row r="44" spans="1:12" ht="15" customHeight="1">
      <c r="A44" s="208" t="s">
        <v>385</v>
      </c>
      <c r="B44" s="258">
        <v>960</v>
      </c>
      <c r="C44" s="258">
        <v>960</v>
      </c>
      <c r="D44" s="258">
        <v>0</v>
      </c>
      <c r="E44" s="258">
        <v>0</v>
      </c>
      <c r="F44" s="258">
        <v>0</v>
      </c>
      <c r="G44" s="258">
        <v>0</v>
      </c>
      <c r="H44" s="258">
        <v>0</v>
      </c>
      <c r="I44" s="258">
        <v>0</v>
      </c>
      <c r="J44" s="258">
        <v>0</v>
      </c>
      <c r="K44" s="258">
        <v>0</v>
      </c>
      <c r="L44" s="258">
        <v>0</v>
      </c>
    </row>
    <row r="45" spans="1:12" ht="15" customHeight="1">
      <c r="A45" s="209" t="s">
        <v>386</v>
      </c>
      <c r="B45" s="258">
        <v>64761</v>
      </c>
      <c r="C45" s="258">
        <v>72</v>
      </c>
      <c r="D45" s="258">
        <v>0</v>
      </c>
      <c r="E45" s="258">
        <v>39785</v>
      </c>
      <c r="F45" s="258">
        <v>0</v>
      </c>
      <c r="G45" s="258">
        <v>24892</v>
      </c>
      <c r="H45" s="258">
        <v>0</v>
      </c>
      <c r="I45" s="258">
        <v>12</v>
      </c>
      <c r="J45" s="258">
        <v>0</v>
      </c>
      <c r="K45" s="258">
        <v>0</v>
      </c>
      <c r="L45" s="258">
        <v>0</v>
      </c>
    </row>
    <row r="46" spans="1:12" ht="15" customHeight="1">
      <c r="A46" s="209" t="s">
        <v>387</v>
      </c>
      <c r="B46" s="258">
        <v>29873</v>
      </c>
      <c r="C46" s="258">
        <v>1569</v>
      </c>
      <c r="D46" s="258">
        <v>0</v>
      </c>
      <c r="E46" s="258">
        <v>0</v>
      </c>
      <c r="F46" s="258">
        <v>0</v>
      </c>
      <c r="G46" s="258">
        <v>28304</v>
      </c>
      <c r="H46" s="258">
        <v>0</v>
      </c>
      <c r="I46" s="258">
        <v>0</v>
      </c>
      <c r="J46" s="258">
        <v>0</v>
      </c>
      <c r="K46" s="258">
        <v>0</v>
      </c>
      <c r="L46" s="258">
        <v>0</v>
      </c>
    </row>
    <row r="47" spans="1:12" ht="15" customHeight="1">
      <c r="A47" s="209" t="s">
        <v>388</v>
      </c>
      <c r="B47" s="258">
        <v>218</v>
      </c>
      <c r="C47" s="258">
        <v>218</v>
      </c>
      <c r="D47" s="258">
        <v>0</v>
      </c>
      <c r="E47" s="258">
        <v>0</v>
      </c>
      <c r="F47" s="258">
        <v>0</v>
      </c>
      <c r="G47" s="258">
        <v>0</v>
      </c>
      <c r="H47" s="258">
        <v>0</v>
      </c>
      <c r="I47" s="258">
        <v>0</v>
      </c>
      <c r="J47" s="258">
        <v>0</v>
      </c>
      <c r="K47" s="258">
        <v>0</v>
      </c>
      <c r="L47" s="258">
        <v>0</v>
      </c>
    </row>
    <row r="48" spans="1:12" ht="15" customHeight="1">
      <c r="A48" s="209" t="s">
        <v>389</v>
      </c>
      <c r="B48" s="258">
        <v>278212</v>
      </c>
      <c r="C48" s="258">
        <v>0</v>
      </c>
      <c r="D48" s="258">
        <v>754</v>
      </c>
      <c r="E48" s="258">
        <v>173064</v>
      </c>
      <c r="F48" s="258">
        <v>0</v>
      </c>
      <c r="G48" s="258">
        <v>88808</v>
      </c>
      <c r="H48" s="258">
        <v>0</v>
      </c>
      <c r="I48" s="258">
        <v>0</v>
      </c>
      <c r="J48" s="258">
        <v>15586</v>
      </c>
      <c r="K48" s="258">
        <v>0</v>
      </c>
      <c r="L48" s="258">
        <v>0</v>
      </c>
    </row>
    <row r="49" spans="1:12" ht="15" customHeight="1">
      <c r="A49" s="209" t="s">
        <v>390</v>
      </c>
      <c r="B49" s="258">
        <v>0</v>
      </c>
      <c r="C49" s="258">
        <v>0</v>
      </c>
      <c r="D49" s="258">
        <v>0</v>
      </c>
      <c r="E49" s="258">
        <v>0</v>
      </c>
      <c r="F49" s="258">
        <v>0</v>
      </c>
      <c r="G49" s="258">
        <v>0</v>
      </c>
      <c r="H49" s="258">
        <v>0</v>
      </c>
      <c r="I49" s="258">
        <v>0</v>
      </c>
      <c r="J49" s="258">
        <v>0</v>
      </c>
      <c r="K49" s="258">
        <v>0</v>
      </c>
      <c r="L49" s="258">
        <v>0</v>
      </c>
    </row>
    <row r="50" spans="1:12" ht="15" customHeight="1">
      <c r="A50" s="209" t="s">
        <v>391</v>
      </c>
      <c r="B50" s="258">
        <v>414269</v>
      </c>
      <c r="C50" s="258">
        <v>86</v>
      </c>
      <c r="D50" s="258">
        <v>0</v>
      </c>
      <c r="E50" s="258">
        <v>308144</v>
      </c>
      <c r="F50" s="258">
        <v>0</v>
      </c>
      <c r="G50" s="258">
        <v>50425</v>
      </c>
      <c r="H50" s="258">
        <v>0</v>
      </c>
      <c r="I50" s="258">
        <v>0</v>
      </c>
      <c r="J50" s="258">
        <v>55614</v>
      </c>
      <c r="K50" s="258">
        <v>0</v>
      </c>
      <c r="L50" s="258">
        <v>0</v>
      </c>
    </row>
    <row r="51" spans="1:12" ht="15" customHeight="1">
      <c r="A51" s="209" t="s">
        <v>392</v>
      </c>
      <c r="B51" s="258">
        <v>113174</v>
      </c>
      <c r="C51" s="258">
        <v>259</v>
      </c>
      <c r="D51" s="258">
        <v>0</v>
      </c>
      <c r="E51" s="258">
        <v>112915</v>
      </c>
      <c r="F51" s="258">
        <v>0</v>
      </c>
      <c r="G51" s="258">
        <v>0</v>
      </c>
      <c r="H51" s="258">
        <v>0</v>
      </c>
      <c r="I51" s="258">
        <v>0</v>
      </c>
      <c r="J51" s="258">
        <v>0</v>
      </c>
      <c r="K51" s="258">
        <v>0</v>
      </c>
      <c r="L51" s="258">
        <v>0</v>
      </c>
    </row>
    <row r="52" spans="1:12" ht="15" customHeight="1">
      <c r="A52" s="209" t="s">
        <v>393</v>
      </c>
      <c r="B52" s="258">
        <v>30</v>
      </c>
      <c r="C52" s="258">
        <v>30</v>
      </c>
      <c r="D52" s="258">
        <v>0</v>
      </c>
      <c r="E52" s="258">
        <v>0</v>
      </c>
      <c r="F52" s="258">
        <v>0</v>
      </c>
      <c r="G52" s="258">
        <v>0</v>
      </c>
      <c r="H52" s="258">
        <v>0</v>
      </c>
      <c r="I52" s="258">
        <v>0</v>
      </c>
      <c r="J52" s="258">
        <v>0</v>
      </c>
      <c r="K52" s="258">
        <v>0</v>
      </c>
      <c r="L52" s="258">
        <v>0</v>
      </c>
    </row>
    <row r="53" spans="1:12" ht="15" customHeight="1">
      <c r="A53" s="209" t="s">
        <v>394</v>
      </c>
      <c r="B53" s="258">
        <v>506</v>
      </c>
      <c r="C53" s="258">
        <v>506</v>
      </c>
      <c r="D53" s="258">
        <v>0</v>
      </c>
      <c r="E53" s="258">
        <v>0</v>
      </c>
      <c r="F53" s="258">
        <v>0</v>
      </c>
      <c r="G53" s="258">
        <v>0</v>
      </c>
      <c r="H53" s="258">
        <v>0</v>
      </c>
      <c r="I53" s="258">
        <v>0</v>
      </c>
      <c r="J53" s="258">
        <v>0</v>
      </c>
      <c r="K53" s="258">
        <v>0</v>
      </c>
      <c r="L53" s="258">
        <v>0</v>
      </c>
    </row>
    <row r="54" spans="1:12" ht="15" customHeight="1">
      <c r="A54" s="209" t="s">
        <v>395</v>
      </c>
      <c r="B54" s="258">
        <v>91561</v>
      </c>
      <c r="C54" s="258">
        <v>561</v>
      </c>
      <c r="D54" s="258">
        <v>0</v>
      </c>
      <c r="E54" s="258">
        <v>91000</v>
      </c>
      <c r="F54" s="258">
        <v>0</v>
      </c>
      <c r="G54" s="258">
        <v>0</v>
      </c>
      <c r="H54" s="258">
        <v>0</v>
      </c>
      <c r="I54" s="258">
        <v>0</v>
      </c>
      <c r="J54" s="258">
        <v>0</v>
      </c>
      <c r="K54" s="258">
        <v>0</v>
      </c>
      <c r="L54" s="258">
        <v>0</v>
      </c>
    </row>
    <row r="55" spans="1:12" ht="15" customHeight="1">
      <c r="A55" s="209" t="s">
        <v>396</v>
      </c>
      <c r="B55" s="258">
        <v>0</v>
      </c>
      <c r="C55" s="258">
        <v>0</v>
      </c>
      <c r="D55" s="258">
        <v>0</v>
      </c>
      <c r="E55" s="258">
        <v>0</v>
      </c>
      <c r="F55" s="258">
        <v>0</v>
      </c>
      <c r="G55" s="258">
        <v>0</v>
      </c>
      <c r="H55" s="258">
        <v>0</v>
      </c>
      <c r="I55" s="258">
        <v>0</v>
      </c>
      <c r="J55" s="258">
        <v>0</v>
      </c>
      <c r="K55" s="258">
        <v>0</v>
      </c>
      <c r="L55" s="258">
        <v>0</v>
      </c>
    </row>
    <row r="56" spans="1:12" ht="15" customHeight="1">
      <c r="A56" s="210" t="s">
        <v>397</v>
      </c>
      <c r="B56" s="258">
        <v>0</v>
      </c>
      <c r="C56" s="258">
        <v>0</v>
      </c>
      <c r="D56" s="258">
        <v>0</v>
      </c>
      <c r="E56" s="258">
        <v>0</v>
      </c>
      <c r="F56" s="258">
        <v>0</v>
      </c>
      <c r="G56" s="258">
        <v>0</v>
      </c>
      <c r="H56" s="258">
        <v>0</v>
      </c>
      <c r="I56" s="258">
        <v>0</v>
      </c>
      <c r="J56" s="258">
        <v>0</v>
      </c>
      <c r="K56" s="258">
        <v>0</v>
      </c>
      <c r="L56" s="258">
        <v>0</v>
      </c>
    </row>
    <row r="57" spans="1:12" ht="15" customHeight="1">
      <c r="A57" s="209" t="s">
        <v>398</v>
      </c>
      <c r="B57" s="258">
        <v>2048</v>
      </c>
      <c r="C57" s="258">
        <v>2048</v>
      </c>
      <c r="D57" s="258">
        <v>0</v>
      </c>
      <c r="E57" s="258">
        <v>0</v>
      </c>
      <c r="F57" s="258">
        <v>0</v>
      </c>
      <c r="G57" s="258">
        <v>0</v>
      </c>
      <c r="H57" s="258">
        <v>0</v>
      </c>
      <c r="I57" s="258">
        <v>0</v>
      </c>
      <c r="J57" s="258">
        <v>0</v>
      </c>
      <c r="K57" s="258">
        <v>0</v>
      </c>
      <c r="L57" s="258">
        <v>0</v>
      </c>
    </row>
    <row r="58" spans="1:12" ht="15" customHeight="1">
      <c r="A58" s="209" t="s">
        <v>399</v>
      </c>
      <c r="B58" s="258">
        <v>449</v>
      </c>
      <c r="C58" s="258">
        <v>449</v>
      </c>
      <c r="D58" s="258">
        <v>0</v>
      </c>
      <c r="E58" s="258">
        <v>0</v>
      </c>
      <c r="F58" s="258">
        <v>0</v>
      </c>
      <c r="G58" s="258">
        <v>0</v>
      </c>
      <c r="H58" s="258">
        <v>0</v>
      </c>
      <c r="I58" s="258">
        <v>0</v>
      </c>
      <c r="J58" s="258">
        <v>0</v>
      </c>
      <c r="K58" s="258">
        <v>0</v>
      </c>
      <c r="L58" s="258">
        <v>0</v>
      </c>
    </row>
    <row r="59" spans="1:12" ht="15" customHeight="1">
      <c r="A59" s="164" t="s">
        <v>400</v>
      </c>
      <c r="B59" s="258">
        <v>1892</v>
      </c>
      <c r="C59" s="258">
        <v>1892</v>
      </c>
      <c r="D59" s="258">
        <v>0</v>
      </c>
      <c r="E59" s="258">
        <v>0</v>
      </c>
      <c r="F59" s="258">
        <v>0</v>
      </c>
      <c r="G59" s="258">
        <v>0</v>
      </c>
      <c r="H59" s="258">
        <v>0</v>
      </c>
      <c r="I59" s="258">
        <v>0</v>
      </c>
      <c r="J59" s="258">
        <v>0</v>
      </c>
      <c r="K59" s="258">
        <v>0</v>
      </c>
      <c r="L59" s="258">
        <v>0</v>
      </c>
    </row>
    <row r="60" spans="1:12" ht="12.75" customHeight="1">
      <c r="A60" s="83" t="s">
        <v>500</v>
      </c>
      <c r="B60" s="55"/>
      <c r="C60" s="55"/>
      <c r="D60" s="55"/>
      <c r="E60" s="55"/>
      <c r="F60" s="55"/>
      <c r="G60" s="55"/>
      <c r="H60" s="55"/>
      <c r="I60" s="55"/>
      <c r="J60" s="55"/>
      <c r="K60" s="55"/>
      <c r="L60" s="55"/>
    </row>
    <row r="61" ht="12.75" customHeight="1">
      <c r="A61" s="83" t="s">
        <v>468</v>
      </c>
    </row>
    <row r="62" ht="12.75" customHeight="1"/>
  </sheetData>
  <printOptions/>
  <pageMargins left="0.5905511811023623" right="0.61" top="0.5905511811023623" bottom="0.6" header="0.1968503937007874" footer="0.196850393700787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AE68"/>
  <sheetViews>
    <sheetView workbookViewId="0" topLeftCell="A1">
      <selection activeCell="A1" sqref="A1"/>
    </sheetView>
  </sheetViews>
  <sheetFormatPr defaultColWidth="9.00390625" defaultRowHeight="12.75"/>
  <cols>
    <col min="1" max="1" width="8.25390625" style="56" customWidth="1"/>
    <col min="2" max="17" width="7.75390625" style="56" customWidth="1"/>
    <col min="18" max="25" width="10.75390625" style="56" customWidth="1"/>
    <col min="26" max="26" width="5.75390625" style="56" customWidth="1"/>
    <col min="27" max="16384" width="10.125" style="56" customWidth="1"/>
  </cols>
  <sheetData>
    <row r="1" spans="1:2" ht="17.25">
      <c r="A1" s="70" t="s">
        <v>800</v>
      </c>
      <c r="B1" s="62"/>
    </row>
    <row r="2" spans="1:24" ht="14.25">
      <c r="A2" s="216" t="s">
        <v>709</v>
      </c>
      <c r="B2" s="61"/>
      <c r="C2" s="61"/>
      <c r="D2" s="61"/>
      <c r="E2" s="61"/>
      <c r="F2" s="61"/>
      <c r="G2" s="61"/>
      <c r="H2" s="61"/>
      <c r="I2" s="61"/>
      <c r="J2" s="61"/>
      <c r="K2" s="61"/>
      <c r="L2" s="61"/>
      <c r="M2" s="61"/>
      <c r="N2" s="61"/>
      <c r="O2" s="61"/>
      <c r="P2" s="61"/>
      <c r="Q2" s="61"/>
      <c r="R2" s="61"/>
      <c r="S2" s="61"/>
      <c r="T2" s="61"/>
      <c r="U2" s="61"/>
      <c r="V2" s="61"/>
      <c r="W2" s="61"/>
      <c r="X2" s="61"/>
    </row>
    <row r="3" spans="1:11" s="61" customFormat="1" ht="12" customHeight="1">
      <c r="A3" s="229"/>
      <c r="B3" s="227" t="s">
        <v>501</v>
      </c>
      <c r="C3" s="58"/>
      <c r="D3" s="227" t="s">
        <v>564</v>
      </c>
      <c r="E3" s="227"/>
      <c r="F3" s="227" t="s">
        <v>563</v>
      </c>
      <c r="G3" s="227"/>
      <c r="H3" s="227" t="s">
        <v>562</v>
      </c>
      <c r="I3" s="227"/>
      <c r="J3" s="227" t="s">
        <v>561</v>
      </c>
      <c r="K3" s="228"/>
    </row>
    <row r="4" spans="1:31" ht="12" customHeight="1">
      <c r="A4" s="223" t="s">
        <v>788</v>
      </c>
      <c r="B4" s="224" t="s">
        <v>409</v>
      </c>
      <c r="C4" s="224" t="s">
        <v>410</v>
      </c>
      <c r="D4" s="224" t="s">
        <v>409</v>
      </c>
      <c r="E4" s="224" t="s">
        <v>410</v>
      </c>
      <c r="F4" s="224" t="s">
        <v>409</v>
      </c>
      <c r="G4" s="224" t="s">
        <v>410</v>
      </c>
      <c r="H4" s="224" t="s">
        <v>409</v>
      </c>
      <c r="I4" s="224" t="s">
        <v>410</v>
      </c>
      <c r="J4" s="224" t="s">
        <v>409</v>
      </c>
      <c r="K4" s="225" t="s">
        <v>410</v>
      </c>
      <c r="L4" s="61"/>
      <c r="M4" s="61"/>
      <c r="N4" s="61"/>
      <c r="O4" s="61"/>
      <c r="P4" s="61"/>
      <c r="Q4" s="61"/>
      <c r="R4" s="61"/>
      <c r="S4" s="61"/>
      <c r="T4" s="61"/>
      <c r="U4" s="61"/>
      <c r="V4" s="61"/>
      <c r="W4" s="61"/>
      <c r="X4" s="61"/>
      <c r="Y4" s="61"/>
      <c r="Z4" s="61"/>
      <c r="AA4" s="61"/>
      <c r="AB4" s="61"/>
      <c r="AC4" s="61"/>
      <c r="AD4" s="61"/>
      <c r="AE4" s="61"/>
    </row>
    <row r="5" spans="1:31" ht="12" customHeight="1">
      <c r="A5" s="220" t="s">
        <v>835</v>
      </c>
      <c r="B5" s="427">
        <v>10810</v>
      </c>
      <c r="C5" s="427">
        <v>1732</v>
      </c>
      <c r="D5" s="427">
        <v>7353</v>
      </c>
      <c r="E5" s="427">
        <v>1140</v>
      </c>
      <c r="F5" s="427">
        <v>911</v>
      </c>
      <c r="G5" s="427">
        <v>157</v>
      </c>
      <c r="H5" s="427">
        <v>362</v>
      </c>
      <c r="I5" s="427">
        <v>31</v>
      </c>
      <c r="J5" s="427">
        <v>2184</v>
      </c>
      <c r="K5" s="427">
        <v>404</v>
      </c>
      <c r="L5" s="61"/>
      <c r="M5" s="61"/>
      <c r="N5" s="61"/>
      <c r="O5" s="61"/>
      <c r="P5" s="61"/>
      <c r="Q5" s="61"/>
      <c r="R5" s="61"/>
      <c r="S5" s="61"/>
      <c r="T5" s="61"/>
      <c r="U5" s="61"/>
      <c r="V5" s="61"/>
      <c r="W5" s="61"/>
      <c r="X5" s="61"/>
      <c r="Y5" s="61"/>
      <c r="Z5" s="61"/>
      <c r="AA5" s="61"/>
      <c r="AB5" s="61"/>
      <c r="AC5" s="61"/>
      <c r="AD5" s="61"/>
      <c r="AE5" s="61"/>
    </row>
    <row r="6" spans="1:31" ht="12" customHeight="1">
      <c r="A6" s="220" t="s">
        <v>789</v>
      </c>
      <c r="B6" s="427">
        <v>10550</v>
      </c>
      <c r="C6" s="427">
        <v>1572</v>
      </c>
      <c r="D6" s="427">
        <v>7288</v>
      </c>
      <c r="E6" s="427">
        <v>1106</v>
      </c>
      <c r="F6" s="427">
        <v>826</v>
      </c>
      <c r="G6" s="427">
        <v>77</v>
      </c>
      <c r="H6" s="427">
        <v>340</v>
      </c>
      <c r="I6" s="427">
        <v>45</v>
      </c>
      <c r="J6" s="427">
        <v>2096</v>
      </c>
      <c r="K6" s="427">
        <v>344</v>
      </c>
      <c r="L6" s="61"/>
      <c r="M6" s="61"/>
      <c r="N6" s="61"/>
      <c r="O6" s="61"/>
      <c r="P6" s="61"/>
      <c r="Q6" s="61"/>
      <c r="R6" s="61"/>
      <c r="S6" s="61"/>
      <c r="T6" s="61"/>
      <c r="U6" s="61"/>
      <c r="V6" s="61"/>
      <c r="W6" s="61"/>
      <c r="X6" s="61"/>
      <c r="Y6" s="61"/>
      <c r="Z6" s="61"/>
      <c r="AA6" s="61"/>
      <c r="AB6" s="61"/>
      <c r="AC6" s="61"/>
      <c r="AD6" s="61"/>
      <c r="AE6" s="61"/>
    </row>
    <row r="7" spans="1:11" ht="12" customHeight="1">
      <c r="A7" s="220" t="s">
        <v>790</v>
      </c>
      <c r="B7" s="427">
        <v>10367</v>
      </c>
      <c r="C7" s="427">
        <v>1520</v>
      </c>
      <c r="D7" s="427">
        <v>7351</v>
      </c>
      <c r="E7" s="427">
        <v>1072</v>
      </c>
      <c r="F7" s="427">
        <v>581</v>
      </c>
      <c r="G7" s="427">
        <v>54</v>
      </c>
      <c r="H7" s="427">
        <v>357</v>
      </c>
      <c r="I7" s="427">
        <v>30</v>
      </c>
      <c r="J7" s="427">
        <v>2078</v>
      </c>
      <c r="K7" s="427">
        <v>364</v>
      </c>
    </row>
    <row r="8" spans="1:11" ht="12" customHeight="1">
      <c r="A8" s="220" t="s">
        <v>791</v>
      </c>
      <c r="B8" s="427">
        <v>10797</v>
      </c>
      <c r="C8" s="427">
        <v>1482</v>
      </c>
      <c r="D8" s="427">
        <v>7652</v>
      </c>
      <c r="E8" s="427">
        <v>1056</v>
      </c>
      <c r="F8" s="427">
        <v>614</v>
      </c>
      <c r="G8" s="427">
        <v>69</v>
      </c>
      <c r="H8" s="427">
        <v>508</v>
      </c>
      <c r="I8" s="427">
        <v>40</v>
      </c>
      <c r="J8" s="427">
        <v>2023</v>
      </c>
      <c r="K8" s="427">
        <v>317</v>
      </c>
    </row>
    <row r="9" spans="1:11" ht="12" customHeight="1">
      <c r="A9" s="220" t="s">
        <v>836</v>
      </c>
      <c r="B9" s="427">
        <f>SUM(B11:B22)</f>
        <v>12022</v>
      </c>
      <c r="C9" s="427">
        <f>C22</f>
        <v>1665</v>
      </c>
      <c r="D9" s="427">
        <f aca="true" t="shared" si="0" ref="D9:J9">SUM(D11:D22)</f>
        <v>8147</v>
      </c>
      <c r="E9" s="427">
        <f>E22</f>
        <v>1123</v>
      </c>
      <c r="F9" s="427">
        <f t="shared" si="0"/>
        <v>588</v>
      </c>
      <c r="G9" s="427">
        <f>G22</f>
        <v>64</v>
      </c>
      <c r="H9" s="427">
        <f t="shared" si="0"/>
        <v>648</v>
      </c>
      <c r="I9" s="427">
        <f>I22</f>
        <v>47</v>
      </c>
      <c r="J9" s="427">
        <f t="shared" si="0"/>
        <v>2639</v>
      </c>
      <c r="K9" s="427">
        <f>K22</f>
        <v>431</v>
      </c>
    </row>
    <row r="10" spans="1:11" ht="4.5" customHeight="1">
      <c r="A10" s="221"/>
      <c r="B10" s="274"/>
      <c r="C10" s="274"/>
      <c r="D10" s="274"/>
      <c r="E10" s="274"/>
      <c r="F10" s="274"/>
      <c r="G10" s="274"/>
      <c r="H10" s="274"/>
      <c r="I10" s="274"/>
      <c r="J10" s="274"/>
      <c r="K10" s="274"/>
    </row>
    <row r="11" spans="1:11" ht="12" customHeight="1">
      <c r="A11" s="220" t="s">
        <v>837</v>
      </c>
      <c r="B11" s="428">
        <f>SUM(D11,F11,H11,J11)</f>
        <v>864</v>
      </c>
      <c r="C11" s="421">
        <f aca="true" t="shared" si="1" ref="C11:C22">SUM(E11,G11,I11,K11)</f>
        <v>1564</v>
      </c>
      <c r="D11" s="421">
        <v>562</v>
      </c>
      <c r="E11" s="421">
        <v>1089</v>
      </c>
      <c r="F11" s="421">
        <v>44</v>
      </c>
      <c r="G11" s="421">
        <v>71</v>
      </c>
      <c r="H11" s="421">
        <v>45</v>
      </c>
      <c r="I11" s="421">
        <v>41</v>
      </c>
      <c r="J11" s="421">
        <v>213</v>
      </c>
      <c r="K11" s="421">
        <v>363</v>
      </c>
    </row>
    <row r="12" spans="1:11" ht="12" customHeight="1">
      <c r="A12" s="220" t="s">
        <v>411</v>
      </c>
      <c r="B12" s="428">
        <f aca="true" t="shared" si="2" ref="B12:B22">SUM(D12,F12,H12,J12)</f>
        <v>824</v>
      </c>
      <c r="C12" s="421">
        <f t="shared" si="1"/>
        <v>1540</v>
      </c>
      <c r="D12" s="421">
        <v>584</v>
      </c>
      <c r="E12" s="421">
        <v>1088</v>
      </c>
      <c r="F12" s="421">
        <v>43</v>
      </c>
      <c r="G12" s="421">
        <v>62</v>
      </c>
      <c r="H12" s="421">
        <v>52</v>
      </c>
      <c r="I12" s="421">
        <v>46</v>
      </c>
      <c r="J12" s="421">
        <v>145</v>
      </c>
      <c r="K12" s="421">
        <v>344</v>
      </c>
    </row>
    <row r="13" spans="1:11" ht="12" customHeight="1">
      <c r="A13" s="220" t="s">
        <v>412</v>
      </c>
      <c r="B13" s="428">
        <f t="shared" si="2"/>
        <v>979</v>
      </c>
      <c r="C13" s="421">
        <f t="shared" si="1"/>
        <v>1514</v>
      </c>
      <c r="D13" s="421">
        <v>698</v>
      </c>
      <c r="E13" s="421">
        <v>1079</v>
      </c>
      <c r="F13" s="421">
        <v>57</v>
      </c>
      <c r="G13" s="421">
        <v>59</v>
      </c>
      <c r="H13" s="421">
        <v>50</v>
      </c>
      <c r="I13" s="421">
        <v>47</v>
      </c>
      <c r="J13" s="421">
        <v>174</v>
      </c>
      <c r="K13" s="421">
        <v>329</v>
      </c>
    </row>
    <row r="14" spans="1:11" ht="12" customHeight="1">
      <c r="A14" s="220" t="s">
        <v>413</v>
      </c>
      <c r="B14" s="428">
        <f t="shared" si="2"/>
        <v>1037</v>
      </c>
      <c r="C14" s="421">
        <f t="shared" si="1"/>
        <v>1657</v>
      </c>
      <c r="D14" s="421">
        <v>712</v>
      </c>
      <c r="E14" s="421">
        <v>1133</v>
      </c>
      <c r="F14" s="421">
        <v>50</v>
      </c>
      <c r="G14" s="421">
        <v>52</v>
      </c>
      <c r="H14" s="421">
        <v>47</v>
      </c>
      <c r="I14" s="421">
        <v>44</v>
      </c>
      <c r="J14" s="421">
        <v>228</v>
      </c>
      <c r="K14" s="421">
        <v>428</v>
      </c>
    </row>
    <row r="15" spans="1:11" ht="12" customHeight="1">
      <c r="A15" s="220" t="s">
        <v>414</v>
      </c>
      <c r="B15" s="428">
        <f t="shared" si="2"/>
        <v>966</v>
      </c>
      <c r="C15" s="421">
        <f t="shared" si="1"/>
        <v>1688</v>
      </c>
      <c r="D15" s="421">
        <v>651</v>
      </c>
      <c r="E15" s="421">
        <v>1140</v>
      </c>
      <c r="F15" s="421">
        <v>43</v>
      </c>
      <c r="G15" s="421">
        <v>49</v>
      </c>
      <c r="H15" s="421">
        <v>51</v>
      </c>
      <c r="I15" s="421">
        <v>49</v>
      </c>
      <c r="J15" s="421">
        <v>221</v>
      </c>
      <c r="K15" s="421">
        <v>450</v>
      </c>
    </row>
    <row r="16" spans="1:11" ht="12" customHeight="1">
      <c r="A16" s="220" t="s">
        <v>415</v>
      </c>
      <c r="B16" s="428">
        <f t="shared" si="2"/>
        <v>1022</v>
      </c>
      <c r="C16" s="421">
        <f t="shared" si="1"/>
        <v>1701</v>
      </c>
      <c r="D16" s="421">
        <v>685</v>
      </c>
      <c r="E16" s="421">
        <v>1145</v>
      </c>
      <c r="F16" s="421">
        <v>54</v>
      </c>
      <c r="G16" s="421">
        <v>47</v>
      </c>
      <c r="H16" s="421">
        <v>40</v>
      </c>
      <c r="I16" s="421">
        <v>38</v>
      </c>
      <c r="J16" s="421">
        <v>243</v>
      </c>
      <c r="K16" s="421">
        <v>471</v>
      </c>
    </row>
    <row r="17" spans="1:11" ht="12" customHeight="1">
      <c r="A17" s="220" t="s">
        <v>416</v>
      </c>
      <c r="B17" s="428">
        <f t="shared" si="2"/>
        <v>1016</v>
      </c>
      <c r="C17" s="421">
        <f t="shared" si="1"/>
        <v>1658</v>
      </c>
      <c r="D17" s="421">
        <v>753</v>
      </c>
      <c r="E17" s="421">
        <v>1137</v>
      </c>
      <c r="F17" s="421">
        <v>50</v>
      </c>
      <c r="G17" s="421">
        <v>50</v>
      </c>
      <c r="H17" s="421">
        <v>45</v>
      </c>
      <c r="I17" s="421">
        <v>39</v>
      </c>
      <c r="J17" s="421">
        <v>168</v>
      </c>
      <c r="K17" s="421">
        <v>432</v>
      </c>
    </row>
    <row r="18" spans="1:11" ht="12" customHeight="1">
      <c r="A18" s="220" t="s">
        <v>417</v>
      </c>
      <c r="B18" s="428">
        <f t="shared" si="2"/>
        <v>878</v>
      </c>
      <c r="C18" s="421">
        <f t="shared" si="1"/>
        <v>1599</v>
      </c>
      <c r="D18" s="421">
        <v>675</v>
      </c>
      <c r="E18" s="421">
        <v>1149</v>
      </c>
      <c r="F18" s="421">
        <v>40</v>
      </c>
      <c r="G18" s="421">
        <v>47</v>
      </c>
      <c r="H18" s="421">
        <v>39</v>
      </c>
      <c r="I18" s="421">
        <v>37</v>
      </c>
      <c r="J18" s="421">
        <v>124</v>
      </c>
      <c r="K18" s="421">
        <v>366</v>
      </c>
    </row>
    <row r="19" spans="1:11" ht="12" customHeight="1">
      <c r="A19" s="220" t="s">
        <v>418</v>
      </c>
      <c r="B19" s="428">
        <f t="shared" si="2"/>
        <v>1080</v>
      </c>
      <c r="C19" s="421">
        <f t="shared" si="1"/>
        <v>1671</v>
      </c>
      <c r="D19" s="421">
        <v>689</v>
      </c>
      <c r="E19" s="421">
        <v>1151</v>
      </c>
      <c r="F19" s="421">
        <v>50</v>
      </c>
      <c r="G19" s="421">
        <v>47</v>
      </c>
      <c r="H19" s="421">
        <v>51</v>
      </c>
      <c r="I19" s="421">
        <v>45</v>
      </c>
      <c r="J19" s="421">
        <v>290</v>
      </c>
      <c r="K19" s="421">
        <v>428</v>
      </c>
    </row>
    <row r="20" spans="1:11" ht="12" customHeight="1">
      <c r="A20" s="220" t="s">
        <v>419</v>
      </c>
      <c r="B20" s="428">
        <f t="shared" si="2"/>
        <v>1139</v>
      </c>
      <c r="C20" s="421">
        <f t="shared" si="1"/>
        <v>1726</v>
      </c>
      <c r="D20" s="421">
        <v>709</v>
      </c>
      <c r="E20" s="421">
        <v>1176</v>
      </c>
      <c r="F20" s="421">
        <v>52</v>
      </c>
      <c r="G20" s="421">
        <v>51</v>
      </c>
      <c r="H20" s="421">
        <v>95</v>
      </c>
      <c r="I20" s="421">
        <v>73</v>
      </c>
      <c r="J20" s="421">
        <v>283</v>
      </c>
      <c r="K20" s="421">
        <v>426</v>
      </c>
    </row>
    <row r="21" spans="1:11" ht="12" customHeight="1">
      <c r="A21" s="220" t="s">
        <v>420</v>
      </c>
      <c r="B21" s="428">
        <f t="shared" si="2"/>
        <v>1157</v>
      </c>
      <c r="C21" s="421">
        <f t="shared" si="1"/>
        <v>1731</v>
      </c>
      <c r="D21" s="421">
        <v>705</v>
      </c>
      <c r="E21" s="421">
        <v>1184</v>
      </c>
      <c r="F21" s="421">
        <v>55</v>
      </c>
      <c r="G21" s="421">
        <v>57</v>
      </c>
      <c r="H21" s="421">
        <v>89</v>
      </c>
      <c r="I21" s="421">
        <v>79</v>
      </c>
      <c r="J21" s="421">
        <v>308</v>
      </c>
      <c r="K21" s="421">
        <v>411</v>
      </c>
    </row>
    <row r="22" spans="1:11" ht="12" customHeight="1">
      <c r="A22" s="222" t="s">
        <v>421</v>
      </c>
      <c r="B22" s="429">
        <f t="shared" si="2"/>
        <v>1060</v>
      </c>
      <c r="C22" s="422">
        <f t="shared" si="1"/>
        <v>1665</v>
      </c>
      <c r="D22" s="422">
        <v>724</v>
      </c>
      <c r="E22" s="422">
        <v>1123</v>
      </c>
      <c r="F22" s="422">
        <v>50</v>
      </c>
      <c r="G22" s="422">
        <v>64</v>
      </c>
      <c r="H22" s="422">
        <v>44</v>
      </c>
      <c r="I22" s="422">
        <v>47</v>
      </c>
      <c r="J22" s="422">
        <v>242</v>
      </c>
      <c r="K22" s="422">
        <v>431</v>
      </c>
    </row>
    <row r="23" spans="1:11" ht="9.75" customHeight="1">
      <c r="A23" s="59"/>
      <c r="B23" s="84"/>
      <c r="C23" s="84"/>
      <c r="D23" s="84"/>
      <c r="E23" s="84"/>
      <c r="F23" s="84"/>
      <c r="G23" s="84"/>
      <c r="H23" s="84"/>
      <c r="I23" s="84"/>
      <c r="J23" s="84"/>
      <c r="K23" s="84"/>
    </row>
    <row r="24" spans="1:11" ht="14.25">
      <c r="A24" s="216" t="s">
        <v>710</v>
      </c>
      <c r="B24" s="84"/>
      <c r="C24" s="84"/>
      <c r="D24" s="84"/>
      <c r="E24" s="84"/>
      <c r="F24" s="84"/>
      <c r="G24" s="84"/>
      <c r="H24" s="84"/>
      <c r="I24" s="84"/>
      <c r="J24" s="84"/>
      <c r="K24" s="84"/>
    </row>
    <row r="25" spans="1:17" ht="12" customHeight="1">
      <c r="A25" s="226"/>
      <c r="B25" s="60" t="s">
        <v>792</v>
      </c>
      <c r="C25" s="57"/>
      <c r="D25" s="60" t="s">
        <v>793</v>
      </c>
      <c r="E25" s="60"/>
      <c r="F25" s="60" t="s">
        <v>794</v>
      </c>
      <c r="G25" s="60"/>
      <c r="H25" s="60" t="s">
        <v>795</v>
      </c>
      <c r="I25" s="60"/>
      <c r="J25" s="60" t="s">
        <v>796</v>
      </c>
      <c r="K25" s="57"/>
      <c r="L25" s="60" t="s">
        <v>797</v>
      </c>
      <c r="M25" s="57"/>
      <c r="Q25" s="61"/>
    </row>
    <row r="26" spans="1:13" ht="12" customHeight="1">
      <c r="A26" s="223" t="s">
        <v>788</v>
      </c>
      <c r="B26" s="224" t="s">
        <v>409</v>
      </c>
      <c r="C26" s="224" t="s">
        <v>410</v>
      </c>
      <c r="D26" s="224" t="s">
        <v>409</v>
      </c>
      <c r="E26" s="224" t="s">
        <v>410</v>
      </c>
      <c r="F26" s="224" t="s">
        <v>409</v>
      </c>
      <c r="G26" s="224" t="s">
        <v>410</v>
      </c>
      <c r="H26" s="224" t="s">
        <v>409</v>
      </c>
      <c r="I26" s="224" t="s">
        <v>410</v>
      </c>
      <c r="J26" s="224" t="s">
        <v>409</v>
      </c>
      <c r="K26" s="224" t="s">
        <v>410</v>
      </c>
      <c r="L26" s="224" t="s">
        <v>409</v>
      </c>
      <c r="M26" s="225" t="s">
        <v>410</v>
      </c>
    </row>
    <row r="27" spans="1:13" ht="12" customHeight="1">
      <c r="A27" s="220" t="s">
        <v>835</v>
      </c>
      <c r="B27" s="427">
        <v>1387</v>
      </c>
      <c r="C27" s="427">
        <v>231</v>
      </c>
      <c r="D27" s="427">
        <v>295</v>
      </c>
      <c r="E27" s="427">
        <v>69</v>
      </c>
      <c r="F27" s="427">
        <v>417</v>
      </c>
      <c r="G27" s="427">
        <v>59</v>
      </c>
      <c r="H27" s="427">
        <v>312</v>
      </c>
      <c r="I27" s="427">
        <v>69</v>
      </c>
      <c r="J27" s="427">
        <v>318</v>
      </c>
      <c r="K27" s="427">
        <v>29</v>
      </c>
      <c r="L27" s="427">
        <v>42</v>
      </c>
      <c r="M27" s="427">
        <v>4</v>
      </c>
    </row>
    <row r="28" spans="1:13" ht="12" customHeight="1">
      <c r="A28" s="220" t="s">
        <v>789</v>
      </c>
      <c r="B28" s="427">
        <v>1462</v>
      </c>
      <c r="C28" s="427">
        <v>238</v>
      </c>
      <c r="D28" s="427">
        <v>301</v>
      </c>
      <c r="E28" s="427">
        <v>68</v>
      </c>
      <c r="F28" s="427">
        <v>458</v>
      </c>
      <c r="G28" s="427">
        <v>63</v>
      </c>
      <c r="H28" s="427">
        <v>331</v>
      </c>
      <c r="I28" s="427">
        <v>72</v>
      </c>
      <c r="J28" s="427">
        <v>342</v>
      </c>
      <c r="K28" s="427">
        <v>30</v>
      </c>
      <c r="L28" s="427">
        <v>33</v>
      </c>
      <c r="M28" s="427">
        <v>4</v>
      </c>
    </row>
    <row r="29" spans="1:13" ht="12" customHeight="1">
      <c r="A29" s="220" t="s">
        <v>790</v>
      </c>
      <c r="B29" s="427">
        <v>1471</v>
      </c>
      <c r="C29" s="427">
        <v>244</v>
      </c>
      <c r="D29" s="427">
        <v>309</v>
      </c>
      <c r="E29" s="427">
        <v>74</v>
      </c>
      <c r="F29" s="427">
        <v>443</v>
      </c>
      <c r="G29" s="427">
        <v>64</v>
      </c>
      <c r="H29" s="427">
        <v>284</v>
      </c>
      <c r="I29" s="427">
        <v>72</v>
      </c>
      <c r="J29" s="427">
        <v>403</v>
      </c>
      <c r="K29" s="427">
        <v>30</v>
      </c>
      <c r="L29" s="427">
        <v>32</v>
      </c>
      <c r="M29" s="427">
        <v>4</v>
      </c>
    </row>
    <row r="30" spans="1:13" ht="12" customHeight="1">
      <c r="A30" s="220" t="s">
        <v>791</v>
      </c>
      <c r="B30" s="427">
        <v>1612</v>
      </c>
      <c r="C30" s="427">
        <v>232</v>
      </c>
      <c r="D30" s="427">
        <v>288</v>
      </c>
      <c r="E30" s="427">
        <v>67</v>
      </c>
      <c r="F30" s="427">
        <v>513</v>
      </c>
      <c r="G30" s="427">
        <v>66</v>
      </c>
      <c r="H30" s="427">
        <v>296</v>
      </c>
      <c r="I30" s="427">
        <v>66</v>
      </c>
      <c r="J30" s="427">
        <v>481</v>
      </c>
      <c r="K30" s="427">
        <v>29</v>
      </c>
      <c r="L30" s="427">
        <v>34</v>
      </c>
      <c r="M30" s="427">
        <v>4</v>
      </c>
    </row>
    <row r="31" spans="1:13" ht="12" customHeight="1">
      <c r="A31" s="220" t="s">
        <v>836</v>
      </c>
      <c r="B31" s="427">
        <f aca="true" t="shared" si="3" ref="B31:L31">SUM(B33:B44)</f>
        <v>1660</v>
      </c>
      <c r="C31" s="427">
        <f>C44</f>
        <v>230</v>
      </c>
      <c r="D31" s="427">
        <f t="shared" si="3"/>
        <v>279</v>
      </c>
      <c r="E31" s="427">
        <f>E44</f>
        <v>68</v>
      </c>
      <c r="F31" s="427">
        <f t="shared" si="3"/>
        <v>493</v>
      </c>
      <c r="G31" s="427">
        <f>G44</f>
        <v>65</v>
      </c>
      <c r="H31" s="427">
        <f t="shared" si="3"/>
        <v>286</v>
      </c>
      <c r="I31" s="427">
        <f>I44</f>
        <v>60</v>
      </c>
      <c r="J31" s="427">
        <f t="shared" si="3"/>
        <v>538</v>
      </c>
      <c r="K31" s="427">
        <f>K44</f>
        <v>30</v>
      </c>
      <c r="L31" s="427">
        <f t="shared" si="3"/>
        <v>58</v>
      </c>
      <c r="M31" s="427">
        <f>M44</f>
        <v>5</v>
      </c>
    </row>
    <row r="32" spans="1:13" ht="4.5" customHeight="1">
      <c r="A32" s="221"/>
      <c r="B32" s="274"/>
      <c r="C32" s="274"/>
      <c r="D32" s="274"/>
      <c r="E32" s="274"/>
      <c r="F32" s="274"/>
      <c r="G32" s="274"/>
      <c r="H32" s="274"/>
      <c r="I32" s="274"/>
      <c r="J32" s="274"/>
      <c r="K32" s="274"/>
      <c r="L32" s="274"/>
      <c r="M32" s="274"/>
    </row>
    <row r="33" spans="1:13" ht="12" customHeight="1">
      <c r="A33" s="220" t="s">
        <v>837</v>
      </c>
      <c r="B33" s="428">
        <f>SUM(D33,F33,H33,J33,L33)</f>
        <v>118</v>
      </c>
      <c r="C33" s="421">
        <f>SUM(E33,G33,I33,K33,M33)</f>
        <v>230</v>
      </c>
      <c r="D33" s="421">
        <v>22</v>
      </c>
      <c r="E33" s="421">
        <v>68</v>
      </c>
      <c r="F33" s="421">
        <v>34</v>
      </c>
      <c r="G33" s="421">
        <v>62</v>
      </c>
      <c r="H33" s="421">
        <v>25</v>
      </c>
      <c r="I33" s="421">
        <v>69</v>
      </c>
      <c r="J33" s="421">
        <v>35</v>
      </c>
      <c r="K33" s="421">
        <v>28</v>
      </c>
      <c r="L33" s="421">
        <v>2</v>
      </c>
      <c r="M33" s="421">
        <v>3</v>
      </c>
    </row>
    <row r="34" spans="1:13" ht="12" customHeight="1">
      <c r="A34" s="220" t="s">
        <v>411</v>
      </c>
      <c r="B34" s="428">
        <f>SUM(D34,F34,H34,J34,L34)</f>
        <v>108</v>
      </c>
      <c r="C34" s="421">
        <v>225</v>
      </c>
      <c r="D34" s="421">
        <v>18</v>
      </c>
      <c r="E34" s="421">
        <v>64</v>
      </c>
      <c r="F34" s="421">
        <v>33</v>
      </c>
      <c r="G34" s="421">
        <v>61</v>
      </c>
      <c r="H34" s="421">
        <v>20</v>
      </c>
      <c r="I34" s="421">
        <v>68</v>
      </c>
      <c r="J34" s="421">
        <v>34</v>
      </c>
      <c r="K34" s="421">
        <v>27</v>
      </c>
      <c r="L34" s="421">
        <v>3</v>
      </c>
      <c r="M34" s="421">
        <v>4</v>
      </c>
    </row>
    <row r="35" spans="1:13" ht="12" customHeight="1">
      <c r="A35" s="220" t="s">
        <v>412</v>
      </c>
      <c r="B35" s="428">
        <v>132</v>
      </c>
      <c r="C35" s="421">
        <v>226</v>
      </c>
      <c r="D35" s="421">
        <v>22</v>
      </c>
      <c r="E35" s="421">
        <v>64</v>
      </c>
      <c r="F35" s="421">
        <v>39</v>
      </c>
      <c r="G35" s="421">
        <v>63</v>
      </c>
      <c r="H35" s="421">
        <v>26</v>
      </c>
      <c r="I35" s="421">
        <v>69</v>
      </c>
      <c r="J35" s="421">
        <v>40</v>
      </c>
      <c r="K35" s="421">
        <v>27</v>
      </c>
      <c r="L35" s="421">
        <v>4</v>
      </c>
      <c r="M35" s="421">
        <v>4</v>
      </c>
    </row>
    <row r="36" spans="1:13" ht="12" customHeight="1">
      <c r="A36" s="220" t="s">
        <v>413</v>
      </c>
      <c r="B36" s="428">
        <v>142</v>
      </c>
      <c r="C36" s="421">
        <v>227</v>
      </c>
      <c r="D36" s="421">
        <v>24</v>
      </c>
      <c r="E36" s="421">
        <v>64</v>
      </c>
      <c r="F36" s="421">
        <v>43</v>
      </c>
      <c r="G36" s="421">
        <v>64</v>
      </c>
      <c r="H36" s="421">
        <v>24</v>
      </c>
      <c r="I36" s="421">
        <v>69</v>
      </c>
      <c r="J36" s="421">
        <v>44</v>
      </c>
      <c r="K36" s="421">
        <v>28</v>
      </c>
      <c r="L36" s="421">
        <v>5</v>
      </c>
      <c r="M36" s="421">
        <v>4</v>
      </c>
    </row>
    <row r="37" spans="1:13" ht="12" customHeight="1">
      <c r="A37" s="220" t="s">
        <v>414</v>
      </c>
      <c r="B37" s="428">
        <v>127</v>
      </c>
      <c r="C37" s="421">
        <f>SUM(E37,G37,I37,K37,M37)</f>
        <v>227</v>
      </c>
      <c r="D37" s="421">
        <v>21</v>
      </c>
      <c r="E37" s="421">
        <v>64</v>
      </c>
      <c r="F37" s="421">
        <v>38</v>
      </c>
      <c r="G37" s="421">
        <v>66</v>
      </c>
      <c r="H37" s="421">
        <v>21</v>
      </c>
      <c r="I37" s="421">
        <v>66</v>
      </c>
      <c r="J37" s="421">
        <v>41</v>
      </c>
      <c r="K37" s="421">
        <v>27</v>
      </c>
      <c r="L37" s="421">
        <v>5</v>
      </c>
      <c r="M37" s="421">
        <v>4</v>
      </c>
    </row>
    <row r="38" spans="1:13" ht="12" customHeight="1">
      <c r="A38" s="220" t="s">
        <v>415</v>
      </c>
      <c r="B38" s="428">
        <f>SUM(D38,F38,H38,J38,L38)</f>
        <v>146</v>
      </c>
      <c r="C38" s="421">
        <v>234</v>
      </c>
      <c r="D38" s="421">
        <v>23</v>
      </c>
      <c r="E38" s="421">
        <v>64</v>
      </c>
      <c r="F38" s="421">
        <v>47</v>
      </c>
      <c r="G38" s="421">
        <v>70</v>
      </c>
      <c r="H38" s="421">
        <v>22</v>
      </c>
      <c r="I38" s="421">
        <v>65</v>
      </c>
      <c r="J38" s="421">
        <v>48</v>
      </c>
      <c r="K38" s="421">
        <v>30</v>
      </c>
      <c r="L38" s="421">
        <v>6</v>
      </c>
      <c r="M38" s="421">
        <v>4</v>
      </c>
    </row>
    <row r="39" spans="1:13" ht="12" customHeight="1">
      <c r="A39" s="220" t="s">
        <v>416</v>
      </c>
      <c r="B39" s="428">
        <f>SUM(D39,F39,H39,J39,L39)</f>
        <v>153</v>
      </c>
      <c r="C39" s="421">
        <v>237</v>
      </c>
      <c r="D39" s="421">
        <v>23</v>
      </c>
      <c r="E39" s="421">
        <v>64</v>
      </c>
      <c r="F39" s="421">
        <v>52</v>
      </c>
      <c r="G39" s="421">
        <v>74</v>
      </c>
      <c r="H39" s="421">
        <v>25</v>
      </c>
      <c r="I39" s="421">
        <v>64</v>
      </c>
      <c r="J39" s="421">
        <v>48</v>
      </c>
      <c r="K39" s="421">
        <v>30</v>
      </c>
      <c r="L39" s="421">
        <v>5</v>
      </c>
      <c r="M39" s="421">
        <v>4</v>
      </c>
    </row>
    <row r="40" spans="1:13" ht="12" customHeight="1">
      <c r="A40" s="220" t="s">
        <v>417</v>
      </c>
      <c r="B40" s="428">
        <v>138</v>
      </c>
      <c r="C40" s="421">
        <v>233</v>
      </c>
      <c r="D40" s="421">
        <v>24</v>
      </c>
      <c r="E40" s="421">
        <v>65</v>
      </c>
      <c r="F40" s="421">
        <v>41</v>
      </c>
      <c r="G40" s="421">
        <v>70</v>
      </c>
      <c r="H40" s="421">
        <v>22</v>
      </c>
      <c r="I40" s="421">
        <v>63</v>
      </c>
      <c r="J40" s="421">
        <v>48</v>
      </c>
      <c r="K40" s="421">
        <v>30</v>
      </c>
      <c r="L40" s="421">
        <v>4</v>
      </c>
      <c r="M40" s="421">
        <v>4</v>
      </c>
    </row>
    <row r="41" spans="1:13" ht="12" customHeight="1">
      <c r="A41" s="220" t="s">
        <v>418</v>
      </c>
      <c r="B41" s="428">
        <v>137</v>
      </c>
      <c r="C41" s="421">
        <v>230</v>
      </c>
      <c r="D41" s="421">
        <v>24</v>
      </c>
      <c r="E41" s="421">
        <v>68</v>
      </c>
      <c r="F41" s="421">
        <v>37</v>
      </c>
      <c r="G41" s="421">
        <v>67</v>
      </c>
      <c r="H41" s="421">
        <v>22</v>
      </c>
      <c r="I41" s="421">
        <v>61</v>
      </c>
      <c r="J41" s="421">
        <v>49</v>
      </c>
      <c r="K41" s="421">
        <v>29</v>
      </c>
      <c r="L41" s="421">
        <v>4</v>
      </c>
      <c r="M41" s="421">
        <v>4</v>
      </c>
    </row>
    <row r="42" spans="1:13" ht="12" customHeight="1">
      <c r="A42" s="220" t="s">
        <v>419</v>
      </c>
      <c r="B42" s="428">
        <v>143</v>
      </c>
      <c r="C42" s="421">
        <v>228</v>
      </c>
      <c r="D42" s="421">
        <v>26</v>
      </c>
      <c r="E42" s="421">
        <v>71</v>
      </c>
      <c r="F42" s="421">
        <v>39</v>
      </c>
      <c r="G42" s="421">
        <v>64</v>
      </c>
      <c r="H42" s="421">
        <v>23</v>
      </c>
      <c r="I42" s="421">
        <v>59</v>
      </c>
      <c r="J42" s="421">
        <v>49</v>
      </c>
      <c r="K42" s="421">
        <v>28</v>
      </c>
      <c r="L42" s="421">
        <v>5</v>
      </c>
      <c r="M42" s="421">
        <v>4</v>
      </c>
    </row>
    <row r="43" spans="1:13" ht="12" customHeight="1">
      <c r="A43" s="220" t="s">
        <v>420</v>
      </c>
      <c r="B43" s="428">
        <f>SUM(D43,F43,H43,J43,L43)</f>
        <v>154</v>
      </c>
      <c r="C43" s="421">
        <v>234</v>
      </c>
      <c r="D43" s="421">
        <v>25</v>
      </c>
      <c r="E43" s="421">
        <v>71</v>
      </c>
      <c r="F43" s="421">
        <v>44</v>
      </c>
      <c r="G43" s="421">
        <v>68</v>
      </c>
      <c r="H43" s="421">
        <v>29</v>
      </c>
      <c r="I43" s="421">
        <v>62</v>
      </c>
      <c r="J43" s="421">
        <v>49</v>
      </c>
      <c r="K43" s="421">
        <v>30</v>
      </c>
      <c r="L43" s="421">
        <v>7</v>
      </c>
      <c r="M43" s="421">
        <v>5</v>
      </c>
    </row>
    <row r="44" spans="1:13" ht="12" customHeight="1">
      <c r="A44" s="222" t="s">
        <v>421</v>
      </c>
      <c r="B44" s="429">
        <v>162</v>
      </c>
      <c r="C44" s="422">
        <v>230</v>
      </c>
      <c r="D44" s="422">
        <v>27</v>
      </c>
      <c r="E44" s="422">
        <v>68</v>
      </c>
      <c r="F44" s="422">
        <v>46</v>
      </c>
      <c r="G44" s="422">
        <v>65</v>
      </c>
      <c r="H44" s="422">
        <v>27</v>
      </c>
      <c r="I44" s="422">
        <v>60</v>
      </c>
      <c r="J44" s="422">
        <v>53</v>
      </c>
      <c r="K44" s="422">
        <v>30</v>
      </c>
      <c r="L44" s="422">
        <v>8</v>
      </c>
      <c r="M44" s="422">
        <v>5</v>
      </c>
    </row>
    <row r="45" spans="2:13" ht="9.75" customHeight="1">
      <c r="B45" s="84"/>
      <c r="C45" s="84"/>
      <c r="D45" s="84"/>
      <c r="E45" s="84"/>
      <c r="F45" s="84"/>
      <c r="G45" s="84"/>
      <c r="H45" s="84"/>
      <c r="I45" s="84"/>
      <c r="J45" s="84"/>
      <c r="K45" s="84"/>
      <c r="L45" s="84"/>
      <c r="M45" s="84"/>
    </row>
    <row r="46" spans="1:13" ht="14.25">
      <c r="A46" s="216" t="s">
        <v>711</v>
      </c>
      <c r="B46" s="84"/>
      <c r="C46" s="84"/>
      <c r="D46" s="84"/>
      <c r="E46" s="84"/>
      <c r="F46" s="84"/>
      <c r="G46" s="84"/>
      <c r="H46" s="84"/>
      <c r="I46" s="84"/>
      <c r="J46" s="84"/>
      <c r="K46" s="84"/>
      <c r="L46" s="84"/>
      <c r="M46" s="84"/>
    </row>
    <row r="47" spans="1:3" ht="12" customHeight="1">
      <c r="A47" s="217"/>
      <c r="B47" s="218" t="s">
        <v>798</v>
      </c>
      <c r="C47" s="219"/>
    </row>
    <row r="48" spans="1:3" ht="12" customHeight="1">
      <c r="A48" s="223" t="s">
        <v>788</v>
      </c>
      <c r="B48" s="224" t="s">
        <v>409</v>
      </c>
      <c r="C48" s="225" t="s">
        <v>410</v>
      </c>
    </row>
    <row r="49" spans="1:3" ht="12" customHeight="1">
      <c r="A49" s="220" t="s">
        <v>835</v>
      </c>
      <c r="B49" s="427">
        <v>33</v>
      </c>
      <c r="C49" s="427">
        <v>4</v>
      </c>
    </row>
    <row r="50" spans="1:3" ht="12" customHeight="1">
      <c r="A50" s="220" t="s">
        <v>789</v>
      </c>
      <c r="B50" s="427">
        <v>19</v>
      </c>
      <c r="C50" s="427">
        <v>3</v>
      </c>
    </row>
    <row r="51" spans="1:3" ht="12" customHeight="1">
      <c r="A51" s="220" t="s">
        <v>790</v>
      </c>
      <c r="B51" s="427">
        <v>0</v>
      </c>
      <c r="C51" s="427">
        <v>0</v>
      </c>
    </row>
    <row r="52" spans="1:3" ht="12" customHeight="1">
      <c r="A52" s="220" t="s">
        <v>791</v>
      </c>
      <c r="B52" s="427">
        <v>0</v>
      </c>
      <c r="C52" s="427">
        <v>0</v>
      </c>
    </row>
    <row r="53" spans="1:3" ht="12" customHeight="1">
      <c r="A53" s="220" t="s">
        <v>836</v>
      </c>
      <c r="B53" s="427">
        <f>SUM(B55:B66)</f>
        <v>1</v>
      </c>
      <c r="C53" s="427">
        <f>C66</f>
        <v>1</v>
      </c>
    </row>
    <row r="54" spans="1:3" ht="4.5" customHeight="1">
      <c r="A54" s="221"/>
      <c r="B54" s="274"/>
      <c r="C54" s="274"/>
    </row>
    <row r="55" spans="1:3" ht="12" customHeight="1">
      <c r="A55" s="220" t="s">
        <v>837</v>
      </c>
      <c r="B55" s="428">
        <v>0</v>
      </c>
      <c r="C55" s="430">
        <v>0</v>
      </c>
    </row>
    <row r="56" spans="1:3" ht="12" customHeight="1">
      <c r="A56" s="220" t="s">
        <v>411</v>
      </c>
      <c r="B56" s="428">
        <v>0</v>
      </c>
      <c r="C56" s="430">
        <v>0</v>
      </c>
    </row>
    <row r="57" spans="1:3" ht="12" customHeight="1">
      <c r="A57" s="220" t="s">
        <v>412</v>
      </c>
      <c r="B57" s="428">
        <v>0</v>
      </c>
      <c r="C57" s="430">
        <v>0</v>
      </c>
    </row>
    <row r="58" spans="1:3" ht="12" customHeight="1">
      <c r="A58" s="220" t="s">
        <v>413</v>
      </c>
      <c r="B58" s="428">
        <v>0</v>
      </c>
      <c r="C58" s="421">
        <v>0</v>
      </c>
    </row>
    <row r="59" spans="1:7" ht="12" customHeight="1">
      <c r="A59" s="220" t="s">
        <v>414</v>
      </c>
      <c r="B59" s="428">
        <v>0</v>
      </c>
      <c r="C59" s="421">
        <v>0</v>
      </c>
      <c r="G59" s="56" t="s">
        <v>799</v>
      </c>
    </row>
    <row r="60" spans="1:3" ht="12" customHeight="1">
      <c r="A60" s="220" t="s">
        <v>415</v>
      </c>
      <c r="B60" s="428">
        <v>0</v>
      </c>
      <c r="C60" s="421">
        <v>0</v>
      </c>
    </row>
    <row r="61" spans="1:3" ht="12" customHeight="1">
      <c r="A61" s="220" t="s">
        <v>416</v>
      </c>
      <c r="B61" s="428">
        <v>0</v>
      </c>
      <c r="C61" s="421">
        <v>0</v>
      </c>
    </row>
    <row r="62" spans="1:3" ht="12" customHeight="1">
      <c r="A62" s="220" t="s">
        <v>417</v>
      </c>
      <c r="B62" s="428">
        <v>0</v>
      </c>
      <c r="C62" s="421">
        <v>0</v>
      </c>
    </row>
    <row r="63" spans="1:3" ht="12" customHeight="1">
      <c r="A63" s="220" t="s">
        <v>418</v>
      </c>
      <c r="B63" s="428">
        <v>0</v>
      </c>
      <c r="C63" s="421">
        <v>0</v>
      </c>
    </row>
    <row r="64" spans="1:3" ht="12" customHeight="1">
      <c r="A64" s="220" t="s">
        <v>419</v>
      </c>
      <c r="B64" s="428">
        <v>0</v>
      </c>
      <c r="C64" s="421">
        <v>0</v>
      </c>
    </row>
    <row r="65" spans="1:3" ht="12" customHeight="1">
      <c r="A65" s="220" t="s">
        <v>420</v>
      </c>
      <c r="B65" s="428">
        <v>1</v>
      </c>
      <c r="C65" s="421">
        <v>1</v>
      </c>
    </row>
    <row r="66" spans="1:3" ht="12" customHeight="1">
      <c r="A66" s="222" t="s">
        <v>421</v>
      </c>
      <c r="B66" s="429">
        <v>0</v>
      </c>
      <c r="C66" s="422">
        <v>1</v>
      </c>
    </row>
    <row r="67" spans="1:3" ht="12" customHeight="1">
      <c r="A67" s="86" t="s">
        <v>609</v>
      </c>
      <c r="B67" s="85"/>
      <c r="C67" s="85"/>
    </row>
    <row r="68" ht="12" customHeight="1">
      <c r="A68" s="61" t="s">
        <v>841</v>
      </c>
    </row>
  </sheetData>
  <printOptions/>
  <pageMargins left="0.5905511811023623" right="0.57" top="0.6692913385826772" bottom="0.6" header="0.5118110236220472" footer="0.196850393700787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00390625" defaultRowHeight="12.75"/>
  <cols>
    <col min="1" max="1" width="13.125" style="64" customWidth="1"/>
    <col min="2" max="9" width="9.25390625" style="63" customWidth="1"/>
    <col min="10" max="16384" width="10.125" style="64" customWidth="1"/>
  </cols>
  <sheetData>
    <row r="1" spans="1:2" ht="17.25">
      <c r="A1" s="69" t="s">
        <v>708</v>
      </c>
      <c r="B1" s="68"/>
    </row>
    <row r="2" spans="1:9" ht="3" customHeight="1">
      <c r="A2" s="231"/>
      <c r="B2" s="65"/>
      <c r="C2" s="65"/>
      <c r="D2" s="65"/>
      <c r="E2" s="65"/>
      <c r="F2" s="65"/>
      <c r="G2" s="65"/>
      <c r="H2" s="65"/>
      <c r="I2" s="65"/>
    </row>
    <row r="3" spans="1:10" ht="15.75" customHeight="1">
      <c r="A3" s="235"/>
      <c r="B3" s="233"/>
      <c r="C3" s="315" t="s">
        <v>620</v>
      </c>
      <c r="D3" s="316"/>
      <c r="E3" s="346" t="s">
        <v>619</v>
      </c>
      <c r="F3" s="230"/>
      <c r="G3" s="233" t="s">
        <v>565</v>
      </c>
      <c r="H3" s="233"/>
      <c r="I3" s="233"/>
      <c r="J3" s="233"/>
    </row>
    <row r="4" spans="1:10" ht="15.75" customHeight="1">
      <c r="A4" s="242" t="s">
        <v>503</v>
      </c>
      <c r="B4" s="243" t="s">
        <v>502</v>
      </c>
      <c r="C4" s="246" t="s">
        <v>423</v>
      </c>
      <c r="D4" s="246" t="s">
        <v>424</v>
      </c>
      <c r="E4" s="247" t="s">
        <v>495</v>
      </c>
      <c r="F4" s="246" t="s">
        <v>502</v>
      </c>
      <c r="G4" s="248" t="s">
        <v>327</v>
      </c>
      <c r="H4" s="248" t="s">
        <v>42</v>
      </c>
      <c r="I4" s="249" t="s">
        <v>425</v>
      </c>
      <c r="J4" s="249" t="s">
        <v>782</v>
      </c>
    </row>
    <row r="5" spans="1:11" ht="18" customHeight="1">
      <c r="A5" s="238" t="s">
        <v>838</v>
      </c>
      <c r="B5" s="264">
        <v>3199712</v>
      </c>
      <c r="C5" s="264">
        <v>1861818</v>
      </c>
      <c r="D5" s="264">
        <v>1337894</v>
      </c>
      <c r="E5" s="264">
        <v>5036427</v>
      </c>
      <c r="F5" s="264">
        <v>119542</v>
      </c>
      <c r="G5" s="264">
        <v>49287</v>
      </c>
      <c r="H5" s="264">
        <v>64439</v>
      </c>
      <c r="I5" s="264">
        <v>2496</v>
      </c>
      <c r="J5" s="264">
        <v>3320</v>
      </c>
      <c r="K5" s="287"/>
    </row>
    <row r="6" spans="1:11" ht="18" customHeight="1">
      <c r="A6" s="238" t="s">
        <v>595</v>
      </c>
      <c r="B6" s="264">
        <v>3243451</v>
      </c>
      <c r="C6" s="264">
        <v>1875811</v>
      </c>
      <c r="D6" s="264">
        <v>1367640</v>
      </c>
      <c r="E6" s="264">
        <v>5100395</v>
      </c>
      <c r="F6" s="264">
        <v>118370</v>
      </c>
      <c r="G6" s="264">
        <v>48848</v>
      </c>
      <c r="H6" s="264">
        <v>63623</v>
      </c>
      <c r="I6" s="264">
        <v>2543</v>
      </c>
      <c r="J6" s="264">
        <v>3356</v>
      </c>
      <c r="K6" s="287"/>
    </row>
    <row r="7" spans="1:11" ht="18" customHeight="1">
      <c r="A7" s="240" t="s">
        <v>618</v>
      </c>
      <c r="B7" s="264">
        <v>3282830</v>
      </c>
      <c r="C7" s="264">
        <v>1886439</v>
      </c>
      <c r="D7" s="264">
        <v>1396391</v>
      </c>
      <c r="E7" s="25" t="s">
        <v>427</v>
      </c>
      <c r="F7" s="264">
        <v>97729</v>
      </c>
      <c r="G7" s="264">
        <v>47948</v>
      </c>
      <c r="H7" s="264">
        <v>49656</v>
      </c>
      <c r="I7" s="264">
        <v>83</v>
      </c>
      <c r="J7" s="264">
        <v>42</v>
      </c>
      <c r="K7" s="287"/>
    </row>
    <row r="8" spans="1:11" ht="18" customHeight="1">
      <c r="A8" s="240" t="s">
        <v>739</v>
      </c>
      <c r="B8" s="264">
        <v>3316854</v>
      </c>
      <c r="C8" s="264">
        <v>1895545</v>
      </c>
      <c r="D8" s="264">
        <v>1421309</v>
      </c>
      <c r="E8" s="25" t="s">
        <v>427</v>
      </c>
      <c r="F8" s="264">
        <v>96676</v>
      </c>
      <c r="G8" s="264">
        <v>47267</v>
      </c>
      <c r="H8" s="264">
        <v>49288</v>
      </c>
      <c r="I8" s="264">
        <v>78</v>
      </c>
      <c r="J8" s="264">
        <v>43</v>
      </c>
      <c r="K8" s="287"/>
    </row>
    <row r="9" spans="1:11" ht="18" customHeight="1">
      <c r="A9" s="240" t="s">
        <v>839</v>
      </c>
      <c r="B9" s="274">
        <v>3343395</v>
      </c>
      <c r="C9" s="274">
        <v>1901905</v>
      </c>
      <c r="D9" s="274">
        <v>1441490</v>
      </c>
      <c r="E9" s="25" t="s">
        <v>427</v>
      </c>
      <c r="F9" s="274">
        <v>94865</v>
      </c>
      <c r="G9" s="274">
        <v>46445</v>
      </c>
      <c r="H9" s="274">
        <v>48298</v>
      </c>
      <c r="I9" s="274">
        <v>80</v>
      </c>
      <c r="J9" s="274">
        <v>42</v>
      </c>
      <c r="K9" s="287"/>
    </row>
    <row r="10" spans="1:11" ht="12" customHeight="1">
      <c r="A10" s="239"/>
      <c r="B10" s="274"/>
      <c r="C10" s="274"/>
      <c r="D10" s="274"/>
      <c r="E10" s="274"/>
      <c r="F10" s="274"/>
      <c r="G10" s="274"/>
      <c r="H10" s="274"/>
      <c r="I10" s="274"/>
      <c r="J10" s="274"/>
      <c r="K10" s="287"/>
    </row>
    <row r="11" spans="1:11" ht="18" customHeight="1">
      <c r="A11" s="238" t="s">
        <v>840</v>
      </c>
      <c r="B11" s="274">
        <f aca="true" t="shared" si="0" ref="B11:B22">SUM(C11:D11)</f>
        <v>3318142</v>
      </c>
      <c r="C11" s="274">
        <v>1895742</v>
      </c>
      <c r="D11" s="274">
        <v>1422400</v>
      </c>
      <c r="E11" s="25" t="s">
        <v>428</v>
      </c>
      <c r="F11" s="274">
        <f aca="true" t="shared" si="1" ref="F11:F22">SUM(G11:J11)</f>
        <v>96516</v>
      </c>
      <c r="G11" s="274">
        <v>47212</v>
      </c>
      <c r="H11" s="274">
        <v>49186</v>
      </c>
      <c r="I11" s="274">
        <v>76</v>
      </c>
      <c r="J11" s="274">
        <v>42</v>
      </c>
      <c r="K11" s="287"/>
    </row>
    <row r="12" spans="1:11" ht="18" customHeight="1">
      <c r="A12" s="238" t="s">
        <v>411</v>
      </c>
      <c r="B12" s="274">
        <f t="shared" si="0"/>
        <v>3320936</v>
      </c>
      <c r="C12" s="274">
        <v>1896537</v>
      </c>
      <c r="D12" s="274">
        <v>1424399</v>
      </c>
      <c r="E12" s="25" t="s">
        <v>428</v>
      </c>
      <c r="F12" s="274">
        <f t="shared" si="1"/>
        <v>96280</v>
      </c>
      <c r="G12" s="274">
        <v>47099</v>
      </c>
      <c r="H12" s="274">
        <v>49062</v>
      </c>
      <c r="I12" s="274">
        <v>77</v>
      </c>
      <c r="J12" s="274">
        <v>42</v>
      </c>
      <c r="K12" s="287"/>
    </row>
    <row r="13" spans="1:11" s="66" customFormat="1" ht="18" customHeight="1">
      <c r="A13" s="240" t="s">
        <v>412</v>
      </c>
      <c r="B13" s="280">
        <f t="shared" si="0"/>
        <v>3328798</v>
      </c>
      <c r="C13" s="280">
        <v>1900078</v>
      </c>
      <c r="D13" s="280">
        <v>1428720</v>
      </c>
      <c r="E13" s="25" t="s">
        <v>428</v>
      </c>
      <c r="F13" s="280">
        <f t="shared" si="1"/>
        <v>95992</v>
      </c>
      <c r="G13" s="280">
        <v>46955</v>
      </c>
      <c r="H13" s="280">
        <v>48918</v>
      </c>
      <c r="I13" s="280">
        <v>77</v>
      </c>
      <c r="J13" s="280">
        <v>42</v>
      </c>
      <c r="K13" s="287"/>
    </row>
    <row r="14" spans="1:11" ht="18" customHeight="1">
      <c r="A14" s="238" t="s">
        <v>413</v>
      </c>
      <c r="B14" s="274">
        <f t="shared" si="0"/>
        <v>3330350</v>
      </c>
      <c r="C14" s="274">
        <v>1899990</v>
      </c>
      <c r="D14" s="274">
        <v>1430360</v>
      </c>
      <c r="E14" s="25" t="s">
        <v>428</v>
      </c>
      <c r="F14" s="274">
        <f t="shared" si="1"/>
        <v>95732</v>
      </c>
      <c r="G14" s="274">
        <v>46844</v>
      </c>
      <c r="H14" s="274">
        <v>48768</v>
      </c>
      <c r="I14" s="274">
        <v>78</v>
      </c>
      <c r="J14" s="274">
        <v>42</v>
      </c>
      <c r="K14" s="287"/>
    </row>
    <row r="15" spans="1:11" ht="18" customHeight="1">
      <c r="A15" s="238" t="s">
        <v>414</v>
      </c>
      <c r="B15" s="274">
        <f t="shared" si="0"/>
        <v>3332911</v>
      </c>
      <c r="C15" s="274">
        <v>1900641</v>
      </c>
      <c r="D15" s="274">
        <v>1432270</v>
      </c>
      <c r="E15" s="25" t="s">
        <v>428</v>
      </c>
      <c r="F15" s="274">
        <f t="shared" si="1"/>
        <v>95620</v>
      </c>
      <c r="G15" s="274">
        <v>46790</v>
      </c>
      <c r="H15" s="274">
        <v>48709</v>
      </c>
      <c r="I15" s="274">
        <v>79</v>
      </c>
      <c r="J15" s="274">
        <v>42</v>
      </c>
      <c r="K15" s="287"/>
    </row>
    <row r="16" spans="1:11" ht="18" customHeight="1">
      <c r="A16" s="238" t="s">
        <v>415</v>
      </c>
      <c r="B16" s="274">
        <f t="shared" si="0"/>
        <v>3333162</v>
      </c>
      <c r="C16" s="274">
        <v>1900096</v>
      </c>
      <c r="D16" s="274">
        <v>1433066</v>
      </c>
      <c r="E16" s="25" t="s">
        <v>428</v>
      </c>
      <c r="F16" s="274">
        <f t="shared" si="1"/>
        <v>95528</v>
      </c>
      <c r="G16" s="274">
        <v>46745</v>
      </c>
      <c r="H16" s="274">
        <v>48658</v>
      </c>
      <c r="I16" s="274">
        <v>82</v>
      </c>
      <c r="J16" s="274">
        <v>43</v>
      </c>
      <c r="K16" s="287"/>
    </row>
    <row r="17" spans="1:11" s="66" customFormat="1" ht="18" customHeight="1">
      <c r="A17" s="240" t="s">
        <v>416</v>
      </c>
      <c r="B17" s="280">
        <f t="shared" si="0"/>
        <v>3333654</v>
      </c>
      <c r="C17" s="280">
        <v>1899758</v>
      </c>
      <c r="D17" s="280">
        <v>1433896</v>
      </c>
      <c r="E17" s="25" t="s">
        <v>428</v>
      </c>
      <c r="F17" s="280">
        <f t="shared" si="1"/>
        <v>95426</v>
      </c>
      <c r="G17" s="280">
        <v>46700</v>
      </c>
      <c r="H17" s="280">
        <v>48602</v>
      </c>
      <c r="I17" s="280">
        <v>82</v>
      </c>
      <c r="J17" s="280">
        <v>42</v>
      </c>
      <c r="K17" s="287"/>
    </row>
    <row r="18" spans="1:11" ht="18" customHeight="1">
      <c r="A18" s="238" t="s">
        <v>417</v>
      </c>
      <c r="B18" s="274">
        <f t="shared" si="0"/>
        <v>3338811</v>
      </c>
      <c r="C18" s="274">
        <v>1901949</v>
      </c>
      <c r="D18" s="274">
        <v>1436862</v>
      </c>
      <c r="E18" s="25" t="s">
        <v>428</v>
      </c>
      <c r="F18" s="274">
        <f t="shared" si="1"/>
        <v>95333</v>
      </c>
      <c r="G18" s="274">
        <v>46645</v>
      </c>
      <c r="H18" s="274">
        <v>48564</v>
      </c>
      <c r="I18" s="274">
        <v>81</v>
      </c>
      <c r="J18" s="274">
        <v>43</v>
      </c>
      <c r="K18" s="287"/>
    </row>
    <row r="19" spans="1:11" ht="18" customHeight="1">
      <c r="A19" s="238" t="s">
        <v>418</v>
      </c>
      <c r="B19" s="274">
        <f t="shared" si="0"/>
        <v>3341717</v>
      </c>
      <c r="C19" s="274">
        <v>1902907</v>
      </c>
      <c r="D19" s="274">
        <v>1438810</v>
      </c>
      <c r="E19" s="25" t="s">
        <v>428</v>
      </c>
      <c r="F19" s="274">
        <f t="shared" si="1"/>
        <v>95221</v>
      </c>
      <c r="G19" s="274">
        <v>46574</v>
      </c>
      <c r="H19" s="274">
        <v>48523</v>
      </c>
      <c r="I19" s="274">
        <v>79</v>
      </c>
      <c r="J19" s="274">
        <v>45</v>
      </c>
      <c r="K19" s="287"/>
    </row>
    <row r="20" spans="1:11" ht="18" customHeight="1">
      <c r="A20" s="238" t="s">
        <v>419</v>
      </c>
      <c r="B20" s="274">
        <f t="shared" si="0"/>
        <v>3342087</v>
      </c>
      <c r="C20" s="274">
        <v>1902461</v>
      </c>
      <c r="D20" s="274">
        <v>1439626</v>
      </c>
      <c r="E20" s="25" t="s">
        <v>428</v>
      </c>
      <c r="F20" s="274">
        <f t="shared" si="1"/>
        <v>95091</v>
      </c>
      <c r="G20" s="274">
        <v>46513</v>
      </c>
      <c r="H20" s="274">
        <v>48457</v>
      </c>
      <c r="I20" s="274">
        <v>77</v>
      </c>
      <c r="J20" s="274">
        <v>44</v>
      </c>
      <c r="K20" s="287"/>
    </row>
    <row r="21" spans="1:11" ht="18" customHeight="1">
      <c r="A21" s="238" t="s">
        <v>420</v>
      </c>
      <c r="B21" s="274">
        <f t="shared" si="0"/>
        <v>3342642</v>
      </c>
      <c r="C21" s="274">
        <v>1902178</v>
      </c>
      <c r="D21" s="274">
        <v>1440464</v>
      </c>
      <c r="E21" s="25" t="s">
        <v>428</v>
      </c>
      <c r="F21" s="274">
        <f t="shared" si="1"/>
        <v>95032</v>
      </c>
      <c r="G21" s="274">
        <v>46497</v>
      </c>
      <c r="H21" s="274">
        <v>48414</v>
      </c>
      <c r="I21" s="274">
        <v>78</v>
      </c>
      <c r="J21" s="274">
        <v>43</v>
      </c>
      <c r="K21" s="287"/>
    </row>
    <row r="22" spans="1:11" ht="18" customHeight="1">
      <c r="A22" s="241" t="s">
        <v>421</v>
      </c>
      <c r="B22" s="266">
        <f t="shared" si="0"/>
        <v>3343395</v>
      </c>
      <c r="C22" s="266">
        <v>1901905</v>
      </c>
      <c r="D22" s="266">
        <v>1441490</v>
      </c>
      <c r="E22" s="26" t="s">
        <v>428</v>
      </c>
      <c r="F22" s="266">
        <f t="shared" si="1"/>
        <v>94865</v>
      </c>
      <c r="G22" s="266">
        <v>46445</v>
      </c>
      <c r="H22" s="266">
        <v>48298</v>
      </c>
      <c r="I22" s="266">
        <v>80</v>
      </c>
      <c r="J22" s="266">
        <v>42</v>
      </c>
      <c r="K22" s="287"/>
    </row>
    <row r="23" ht="12" customHeight="1">
      <c r="A23" s="67"/>
    </row>
    <row r="24" spans="1:10" ht="15.75" customHeight="1">
      <c r="A24" s="232"/>
      <c r="B24" s="236"/>
      <c r="C24" s="234"/>
      <c r="D24" s="250"/>
      <c r="E24" s="237"/>
      <c r="F24" s="250" t="s">
        <v>504</v>
      </c>
      <c r="G24" s="237"/>
      <c r="H24" s="237"/>
      <c r="I24" s="237"/>
      <c r="J24" s="237"/>
    </row>
    <row r="25" spans="1:10" ht="15.75" customHeight="1">
      <c r="A25" s="242" t="s">
        <v>503</v>
      </c>
      <c r="B25" s="243" t="s">
        <v>502</v>
      </c>
      <c r="C25" s="244" t="s">
        <v>327</v>
      </c>
      <c r="D25" s="244" t="s">
        <v>42</v>
      </c>
      <c r="E25" s="245" t="s">
        <v>425</v>
      </c>
      <c r="F25" s="420" t="s">
        <v>783</v>
      </c>
      <c r="G25" s="420" t="s">
        <v>784</v>
      </c>
      <c r="H25" s="420" t="s">
        <v>785</v>
      </c>
      <c r="I25" s="420" t="s">
        <v>786</v>
      </c>
      <c r="J25" s="249" t="s">
        <v>782</v>
      </c>
    </row>
    <row r="26" spans="1:11" ht="18" customHeight="1">
      <c r="A26" s="238" t="s">
        <v>838</v>
      </c>
      <c r="B26" s="264">
        <v>4916885</v>
      </c>
      <c r="C26" s="264">
        <v>182803</v>
      </c>
      <c r="D26" s="264">
        <v>2982365</v>
      </c>
      <c r="E26" s="264">
        <v>66907</v>
      </c>
      <c r="F26" s="264">
        <v>537935</v>
      </c>
      <c r="G26" s="264">
        <v>318630</v>
      </c>
      <c r="H26" s="264">
        <v>9084</v>
      </c>
      <c r="I26" s="264">
        <v>783161</v>
      </c>
      <c r="J26" s="264">
        <v>36000</v>
      </c>
      <c r="K26" s="287"/>
    </row>
    <row r="27" spans="1:11" ht="18" customHeight="1">
      <c r="A27" s="238" t="s">
        <v>595</v>
      </c>
      <c r="B27" s="264">
        <v>4982025</v>
      </c>
      <c r="C27" s="264">
        <v>185563</v>
      </c>
      <c r="D27" s="264">
        <v>3032927</v>
      </c>
      <c r="E27" s="264">
        <v>67414</v>
      </c>
      <c r="F27" s="264">
        <v>532457</v>
      </c>
      <c r="G27" s="264">
        <v>328015</v>
      </c>
      <c r="H27" s="264">
        <v>8764</v>
      </c>
      <c r="I27" s="264">
        <v>790247</v>
      </c>
      <c r="J27" s="264">
        <v>36638</v>
      </c>
      <c r="K27" s="287"/>
    </row>
    <row r="28" spans="1:11" ht="18" customHeight="1">
      <c r="A28" s="240" t="s">
        <v>618</v>
      </c>
      <c r="B28" s="264">
        <v>3185101</v>
      </c>
      <c r="C28" s="264">
        <v>149113</v>
      </c>
      <c r="D28" s="264">
        <v>2868966</v>
      </c>
      <c r="E28" s="264">
        <v>362</v>
      </c>
      <c r="F28" s="264">
        <v>3142</v>
      </c>
      <c r="G28" s="264">
        <v>17525</v>
      </c>
      <c r="H28" s="264">
        <v>2588</v>
      </c>
      <c r="I28" s="264">
        <v>143405</v>
      </c>
      <c r="J28" s="421">
        <v>0</v>
      </c>
      <c r="K28" s="287"/>
    </row>
    <row r="29" spans="1:11" ht="18" customHeight="1">
      <c r="A29" s="240" t="s">
        <v>739</v>
      </c>
      <c r="B29" s="264">
        <v>3220178</v>
      </c>
      <c r="C29" s="264">
        <v>151402</v>
      </c>
      <c r="D29" s="264">
        <v>2907905</v>
      </c>
      <c r="E29" s="264">
        <v>338</v>
      </c>
      <c r="F29" s="264">
        <v>2949</v>
      </c>
      <c r="G29" s="264">
        <v>16323</v>
      </c>
      <c r="H29" s="264">
        <v>2370</v>
      </c>
      <c r="I29" s="264">
        <v>138891</v>
      </c>
      <c r="J29" s="421">
        <v>0</v>
      </c>
      <c r="K29" s="287"/>
    </row>
    <row r="30" spans="1:11" ht="18" customHeight="1">
      <c r="A30" s="240" t="s">
        <v>839</v>
      </c>
      <c r="B30" s="274">
        <v>3248530</v>
      </c>
      <c r="C30" s="274">
        <v>153565</v>
      </c>
      <c r="D30" s="263">
        <v>2942300</v>
      </c>
      <c r="E30" s="274">
        <v>327</v>
      </c>
      <c r="F30" s="274">
        <v>2744</v>
      </c>
      <c r="G30" s="274">
        <v>15377</v>
      </c>
      <c r="H30" s="274">
        <v>2113</v>
      </c>
      <c r="I30" s="274">
        <v>132104</v>
      </c>
      <c r="J30" s="421">
        <v>0</v>
      </c>
      <c r="K30" s="287"/>
    </row>
    <row r="31" spans="1:10" ht="12" customHeight="1">
      <c r="A31" s="239"/>
      <c r="B31" s="274"/>
      <c r="C31" s="274"/>
      <c r="D31" s="263"/>
      <c r="E31" s="274"/>
      <c r="F31" s="274"/>
      <c r="G31" s="274"/>
      <c r="H31" s="274"/>
      <c r="I31" s="274"/>
      <c r="J31" s="274"/>
    </row>
    <row r="32" spans="1:11" ht="18" customHeight="1">
      <c r="A32" s="238" t="s">
        <v>840</v>
      </c>
      <c r="B32" s="274">
        <f aca="true" t="shared" si="2" ref="B32:B43">SUM(C32:J32)</f>
        <v>3221626</v>
      </c>
      <c r="C32" s="274">
        <v>151626</v>
      </c>
      <c r="D32" s="274">
        <v>2909684</v>
      </c>
      <c r="E32" s="274">
        <v>333</v>
      </c>
      <c r="F32" s="274">
        <v>2923</v>
      </c>
      <c r="G32" s="274">
        <v>16248</v>
      </c>
      <c r="H32" s="274">
        <v>2361</v>
      </c>
      <c r="I32" s="274">
        <v>138451</v>
      </c>
      <c r="J32" s="421">
        <v>0</v>
      </c>
      <c r="K32" s="287"/>
    </row>
    <row r="33" spans="1:11" ht="18" customHeight="1">
      <c r="A33" s="238" t="s">
        <v>411</v>
      </c>
      <c r="B33" s="274">
        <f t="shared" si="2"/>
        <v>3224656</v>
      </c>
      <c r="C33" s="274">
        <v>151826</v>
      </c>
      <c r="D33" s="274">
        <v>2913275</v>
      </c>
      <c r="E33" s="274">
        <v>328</v>
      </c>
      <c r="F33" s="274">
        <v>2897</v>
      </c>
      <c r="G33" s="274">
        <v>16178</v>
      </c>
      <c r="H33" s="274">
        <v>2317</v>
      </c>
      <c r="I33" s="274">
        <v>137835</v>
      </c>
      <c r="J33" s="421">
        <v>0</v>
      </c>
      <c r="K33" s="287"/>
    </row>
    <row r="34" spans="1:11" ht="18" customHeight="1">
      <c r="A34" s="240" t="s">
        <v>412</v>
      </c>
      <c r="B34" s="280">
        <f t="shared" si="2"/>
        <v>3232806</v>
      </c>
      <c r="C34" s="280">
        <v>151978</v>
      </c>
      <c r="D34" s="280">
        <v>2921056</v>
      </c>
      <c r="E34" s="280">
        <v>310</v>
      </c>
      <c r="F34" s="280">
        <v>2866</v>
      </c>
      <c r="G34" s="280">
        <v>16098</v>
      </c>
      <c r="H34" s="280">
        <v>2275</v>
      </c>
      <c r="I34" s="280">
        <v>138223</v>
      </c>
      <c r="J34" s="421">
        <v>0</v>
      </c>
      <c r="K34" s="287"/>
    </row>
    <row r="35" spans="1:11" ht="18" customHeight="1">
      <c r="A35" s="238" t="s">
        <v>413</v>
      </c>
      <c r="B35" s="274">
        <f t="shared" si="2"/>
        <v>3234618</v>
      </c>
      <c r="C35" s="274">
        <v>152021</v>
      </c>
      <c r="D35" s="274">
        <v>2923586</v>
      </c>
      <c r="E35" s="274">
        <v>302</v>
      </c>
      <c r="F35" s="274">
        <v>2850</v>
      </c>
      <c r="G35" s="274">
        <v>15989</v>
      </c>
      <c r="H35" s="274">
        <v>2241</v>
      </c>
      <c r="I35" s="274">
        <v>137629</v>
      </c>
      <c r="J35" s="421">
        <v>0</v>
      </c>
      <c r="K35" s="287"/>
    </row>
    <row r="36" spans="1:11" ht="18" customHeight="1">
      <c r="A36" s="238" t="s">
        <v>414</v>
      </c>
      <c r="B36" s="274">
        <f t="shared" si="2"/>
        <v>3237291</v>
      </c>
      <c r="C36" s="274">
        <v>152201</v>
      </c>
      <c r="D36" s="274">
        <v>2926853</v>
      </c>
      <c r="E36" s="274">
        <v>298</v>
      </c>
      <c r="F36" s="274">
        <v>2833</v>
      </c>
      <c r="G36" s="274">
        <v>15878</v>
      </c>
      <c r="H36" s="274">
        <v>2221</v>
      </c>
      <c r="I36" s="274">
        <v>137007</v>
      </c>
      <c r="J36" s="421">
        <v>0</v>
      </c>
      <c r="K36" s="287"/>
    </row>
    <row r="37" spans="1:11" ht="18" customHeight="1">
      <c r="A37" s="238" t="s">
        <v>415</v>
      </c>
      <c r="B37" s="274">
        <f t="shared" si="2"/>
        <v>3237634</v>
      </c>
      <c r="C37" s="274">
        <v>152422</v>
      </c>
      <c r="D37" s="274">
        <v>2927667</v>
      </c>
      <c r="E37" s="274">
        <v>298</v>
      </c>
      <c r="F37" s="274">
        <v>2823</v>
      </c>
      <c r="G37" s="274">
        <v>15782</v>
      </c>
      <c r="H37" s="274">
        <v>2204</v>
      </c>
      <c r="I37" s="274">
        <v>136438</v>
      </c>
      <c r="J37" s="421">
        <v>0</v>
      </c>
      <c r="K37" s="287"/>
    </row>
    <row r="38" spans="1:11" ht="18" customHeight="1">
      <c r="A38" s="240" t="s">
        <v>416</v>
      </c>
      <c r="B38" s="280">
        <f t="shared" si="2"/>
        <v>3238228</v>
      </c>
      <c r="C38" s="280">
        <v>152629</v>
      </c>
      <c r="D38" s="280">
        <v>2928776</v>
      </c>
      <c r="E38" s="280">
        <v>301</v>
      </c>
      <c r="F38" s="280">
        <v>2804</v>
      </c>
      <c r="G38" s="280">
        <v>15658</v>
      </c>
      <c r="H38" s="280">
        <v>2187</v>
      </c>
      <c r="I38" s="280">
        <v>135873</v>
      </c>
      <c r="J38" s="421">
        <v>0</v>
      </c>
      <c r="K38" s="287"/>
    </row>
    <row r="39" spans="1:11" ht="18" customHeight="1">
      <c r="A39" s="238" t="s">
        <v>417</v>
      </c>
      <c r="B39" s="274">
        <f t="shared" si="2"/>
        <v>3243478</v>
      </c>
      <c r="C39" s="274">
        <v>152852</v>
      </c>
      <c r="D39" s="274">
        <v>2934033</v>
      </c>
      <c r="E39" s="274">
        <v>300</v>
      </c>
      <c r="F39" s="274">
        <v>2786</v>
      </c>
      <c r="G39" s="274">
        <v>15685</v>
      </c>
      <c r="H39" s="274">
        <v>2175</v>
      </c>
      <c r="I39" s="274">
        <v>135647</v>
      </c>
      <c r="J39" s="421">
        <v>0</v>
      </c>
      <c r="K39" s="287"/>
    </row>
    <row r="40" spans="1:11" ht="18" customHeight="1">
      <c r="A40" s="238" t="s">
        <v>418</v>
      </c>
      <c r="B40" s="274">
        <f t="shared" si="2"/>
        <v>3246496</v>
      </c>
      <c r="C40" s="274">
        <v>153014</v>
      </c>
      <c r="D40" s="274">
        <v>2937996</v>
      </c>
      <c r="E40" s="274">
        <v>297</v>
      </c>
      <c r="F40" s="274">
        <v>2784</v>
      </c>
      <c r="G40" s="274">
        <v>15679</v>
      </c>
      <c r="H40" s="274">
        <v>2149</v>
      </c>
      <c r="I40" s="274">
        <v>134577</v>
      </c>
      <c r="J40" s="421">
        <v>0</v>
      </c>
      <c r="K40" s="287"/>
    </row>
    <row r="41" spans="1:11" ht="18" customHeight="1">
      <c r="A41" s="238" t="s">
        <v>419</v>
      </c>
      <c r="B41" s="274">
        <f t="shared" si="2"/>
        <v>3246996</v>
      </c>
      <c r="C41" s="274">
        <v>153258</v>
      </c>
      <c r="D41" s="274">
        <v>2939097</v>
      </c>
      <c r="E41" s="274">
        <v>306</v>
      </c>
      <c r="F41" s="274">
        <v>2772</v>
      </c>
      <c r="G41" s="274">
        <v>15597</v>
      </c>
      <c r="H41" s="274">
        <v>2140</v>
      </c>
      <c r="I41" s="274">
        <v>133826</v>
      </c>
      <c r="J41" s="421">
        <v>0</v>
      </c>
      <c r="K41" s="287"/>
    </row>
    <row r="42" spans="1:11" ht="18" customHeight="1">
      <c r="A42" s="238" t="s">
        <v>420</v>
      </c>
      <c r="B42" s="274">
        <f t="shared" si="2"/>
        <v>3247610</v>
      </c>
      <c r="C42" s="274">
        <v>153428</v>
      </c>
      <c r="D42" s="274">
        <v>2940344</v>
      </c>
      <c r="E42" s="274">
        <v>315</v>
      </c>
      <c r="F42" s="274">
        <v>2757</v>
      </c>
      <c r="G42" s="274">
        <v>15523</v>
      </c>
      <c r="H42" s="274">
        <v>2130</v>
      </c>
      <c r="I42" s="274">
        <v>133113</v>
      </c>
      <c r="J42" s="421">
        <v>0</v>
      </c>
      <c r="K42" s="287"/>
    </row>
    <row r="43" spans="1:11" ht="18" customHeight="1">
      <c r="A43" s="241" t="s">
        <v>421</v>
      </c>
      <c r="B43" s="266">
        <f t="shared" si="2"/>
        <v>3248530</v>
      </c>
      <c r="C43" s="266">
        <v>153565</v>
      </c>
      <c r="D43" s="266">
        <v>2942300</v>
      </c>
      <c r="E43" s="266">
        <v>327</v>
      </c>
      <c r="F43" s="266">
        <v>2744</v>
      </c>
      <c r="G43" s="266">
        <v>15377</v>
      </c>
      <c r="H43" s="266">
        <v>2113</v>
      </c>
      <c r="I43" s="266">
        <v>132104</v>
      </c>
      <c r="J43" s="422">
        <v>0</v>
      </c>
      <c r="K43" s="287"/>
    </row>
    <row r="44" spans="1:7" ht="12" customHeight="1">
      <c r="A44" s="230" t="s">
        <v>422</v>
      </c>
      <c r="G44" s="64"/>
    </row>
    <row r="45" ht="12" customHeight="1">
      <c r="A45" s="64" t="s">
        <v>787</v>
      </c>
    </row>
  </sheetData>
  <printOptions/>
  <pageMargins left="0.5905511811023623" right="0.59" top="0.5905511811023623" bottom="0.58" header="0.5118110236220472"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83"/>
  <sheetViews>
    <sheetView workbookViewId="0" topLeftCell="B1">
      <selection activeCell="B1" sqref="B1"/>
    </sheetView>
  </sheetViews>
  <sheetFormatPr defaultColWidth="9.00390625" defaultRowHeight="12.75"/>
  <cols>
    <col min="1" max="1" width="6.875" style="2" hidden="1" customWidth="1"/>
    <col min="2" max="2" width="4.75390625" style="2" customWidth="1"/>
    <col min="3" max="3" width="12.75390625" style="2" customWidth="1"/>
    <col min="4" max="12" width="9.625" style="2" customWidth="1"/>
    <col min="13" max="16384" width="9.125" style="2" customWidth="1"/>
  </cols>
  <sheetData>
    <row r="1" spans="2:10" ht="15.75" customHeight="1">
      <c r="B1" s="94" t="s">
        <v>804</v>
      </c>
      <c r="C1" s="5"/>
      <c r="D1" s="5"/>
      <c r="E1" s="5"/>
      <c r="F1" s="5"/>
      <c r="G1" s="5"/>
      <c r="H1" s="5"/>
      <c r="I1" s="3"/>
      <c r="J1" s="5"/>
    </row>
    <row r="2" spans="2:12" ht="13.5" customHeight="1">
      <c r="B2" s="79"/>
      <c r="C2" s="95"/>
      <c r="D2" s="96" t="s">
        <v>472</v>
      </c>
      <c r="E2" s="97"/>
      <c r="F2" s="96" t="s">
        <v>781</v>
      </c>
      <c r="G2" s="97"/>
      <c r="H2" s="96" t="s">
        <v>762</v>
      </c>
      <c r="I2" s="97"/>
      <c r="J2" s="96" t="s">
        <v>473</v>
      </c>
      <c r="K2" s="97"/>
      <c r="L2" s="97"/>
    </row>
    <row r="3" spans="2:12" ht="13.5" customHeight="1">
      <c r="B3" s="81"/>
      <c r="C3" s="4" t="s">
        <v>509</v>
      </c>
      <c r="D3" s="99" t="s">
        <v>13</v>
      </c>
      <c r="E3" s="100" t="s">
        <v>429</v>
      </c>
      <c r="F3" s="99" t="s">
        <v>13</v>
      </c>
      <c r="G3" s="100" t="s">
        <v>429</v>
      </c>
      <c r="H3" s="99" t="s">
        <v>13</v>
      </c>
      <c r="I3" s="100" t="s">
        <v>429</v>
      </c>
      <c r="J3" s="99" t="s">
        <v>13</v>
      </c>
      <c r="K3" s="100" t="s">
        <v>429</v>
      </c>
      <c r="L3" s="99" t="s">
        <v>430</v>
      </c>
    </row>
    <row r="4" spans="3:12" ht="14.25" customHeight="1">
      <c r="C4" s="285" t="s">
        <v>505</v>
      </c>
      <c r="D4" s="259">
        <v>1276467</v>
      </c>
      <c r="E4" s="258">
        <v>1271336</v>
      </c>
      <c r="F4" s="258">
        <v>1845663.5</v>
      </c>
      <c r="G4" s="258">
        <v>1815945.8</v>
      </c>
      <c r="H4" s="258">
        <v>2484477.1</v>
      </c>
      <c r="I4" s="258">
        <v>2257122</v>
      </c>
      <c r="J4" s="258">
        <v>29447910.5</v>
      </c>
      <c r="K4" s="258">
        <v>23811100.3</v>
      </c>
      <c r="L4" s="76">
        <f>ROUND(K4*100/J4,1)</f>
        <v>80.9</v>
      </c>
    </row>
    <row r="5" spans="2:12" ht="11.25">
      <c r="B5" s="200"/>
      <c r="C5" s="417" t="s">
        <v>770</v>
      </c>
      <c r="D5" s="260"/>
      <c r="E5" s="258"/>
      <c r="F5" s="425">
        <v>41608.7</v>
      </c>
      <c r="G5" s="425">
        <v>41608.7</v>
      </c>
      <c r="H5" s="313"/>
      <c r="I5" s="313"/>
      <c r="J5" s="313"/>
      <c r="K5" s="313"/>
      <c r="L5" s="76"/>
    </row>
    <row r="6" spans="2:12" ht="12" customHeight="1">
      <c r="B6" s="200"/>
      <c r="C6" s="417"/>
      <c r="D6" s="260"/>
      <c r="E6" s="258"/>
      <c r="F6" s="416"/>
      <c r="G6" s="416"/>
      <c r="H6" s="313"/>
      <c r="I6" s="313"/>
      <c r="J6" s="313"/>
      <c r="K6" s="313"/>
      <c r="L6" s="76"/>
    </row>
    <row r="7" spans="1:12" ht="14.25" customHeight="1">
      <c r="A7" s="484">
        <v>100</v>
      </c>
      <c r="B7" s="286"/>
      <c r="C7" s="286" t="s">
        <v>432</v>
      </c>
      <c r="D7" s="260">
        <v>47640</v>
      </c>
      <c r="E7" s="336">
        <v>47640</v>
      </c>
      <c r="F7" s="336">
        <v>56870</v>
      </c>
      <c r="G7" s="336">
        <v>56864</v>
      </c>
      <c r="H7" s="336">
        <v>60833</v>
      </c>
      <c r="I7" s="336">
        <v>60833</v>
      </c>
      <c r="J7" s="336">
        <v>1936835</v>
      </c>
      <c r="K7" s="336">
        <v>1881935</v>
      </c>
      <c r="L7" s="338">
        <f aca="true" t="shared" si="0" ref="L7:L76">ROUND(K7*100/J7,1)</f>
        <v>97.2</v>
      </c>
    </row>
    <row r="8" spans="1:12" ht="14.25" customHeight="1">
      <c r="A8" s="484">
        <v>200</v>
      </c>
      <c r="B8" s="286"/>
      <c r="C8" s="286" t="s">
        <v>433</v>
      </c>
      <c r="D8" s="260">
        <v>54838</v>
      </c>
      <c r="E8" s="336">
        <v>54838</v>
      </c>
      <c r="F8" s="336">
        <v>140304</v>
      </c>
      <c r="G8" s="336">
        <v>139339</v>
      </c>
      <c r="H8" s="336">
        <v>166315</v>
      </c>
      <c r="I8" s="336">
        <v>161343</v>
      </c>
      <c r="J8" s="336">
        <v>2515235</v>
      </c>
      <c r="K8" s="336">
        <v>2181417</v>
      </c>
      <c r="L8" s="338">
        <f t="shared" si="0"/>
        <v>86.7</v>
      </c>
    </row>
    <row r="9" spans="1:12" ht="14.25" customHeight="1">
      <c r="A9" s="484">
        <v>300</v>
      </c>
      <c r="B9" s="286"/>
      <c r="C9" s="286" t="s">
        <v>434</v>
      </c>
      <c r="D9" s="260">
        <v>73788</v>
      </c>
      <c r="E9" s="336">
        <v>73788</v>
      </c>
      <c r="F9" s="336">
        <v>76490</v>
      </c>
      <c r="G9" s="336">
        <v>76427</v>
      </c>
      <c r="H9" s="336">
        <v>213429</v>
      </c>
      <c r="I9" s="336">
        <v>211578</v>
      </c>
      <c r="J9" s="336">
        <v>2304671</v>
      </c>
      <c r="K9" s="336">
        <v>2183954</v>
      </c>
      <c r="L9" s="338">
        <f t="shared" si="0"/>
        <v>94.8</v>
      </c>
    </row>
    <row r="10" spans="1:12" ht="14.25" customHeight="1">
      <c r="A10" s="484">
        <v>400</v>
      </c>
      <c r="B10" s="286"/>
      <c r="C10" s="286" t="s">
        <v>435</v>
      </c>
      <c r="D10" s="260">
        <v>109126</v>
      </c>
      <c r="E10" s="336">
        <v>109126</v>
      </c>
      <c r="F10" s="336">
        <v>250790</v>
      </c>
      <c r="G10" s="336">
        <v>248535</v>
      </c>
      <c r="H10" s="336">
        <v>304052</v>
      </c>
      <c r="I10" s="336">
        <v>300701</v>
      </c>
      <c r="J10" s="336">
        <v>2998893</v>
      </c>
      <c r="K10" s="336">
        <v>2387777</v>
      </c>
      <c r="L10" s="338">
        <f t="shared" si="0"/>
        <v>79.6</v>
      </c>
    </row>
    <row r="11" spans="1:12" ht="14.25" customHeight="1">
      <c r="A11" s="484">
        <v>500</v>
      </c>
      <c r="B11" s="286"/>
      <c r="C11" s="286" t="s">
        <v>436</v>
      </c>
      <c r="D11" s="260">
        <v>122061</v>
      </c>
      <c r="E11" s="336">
        <v>122061</v>
      </c>
      <c r="F11" s="336">
        <v>155023</v>
      </c>
      <c r="G11" s="336">
        <v>149264</v>
      </c>
      <c r="H11" s="336">
        <v>262947</v>
      </c>
      <c r="I11" s="336">
        <v>253907</v>
      </c>
      <c r="J11" s="336">
        <v>3007454</v>
      </c>
      <c r="K11" s="336">
        <v>2761198</v>
      </c>
      <c r="L11" s="338">
        <f t="shared" si="0"/>
        <v>91.8</v>
      </c>
    </row>
    <row r="12" spans="1:12" ht="14.25" customHeight="1">
      <c r="A12" s="484">
        <v>600</v>
      </c>
      <c r="B12" s="286"/>
      <c r="C12" s="286" t="s">
        <v>437</v>
      </c>
      <c r="D12" s="260">
        <v>258838</v>
      </c>
      <c r="E12" s="336">
        <v>258838</v>
      </c>
      <c r="F12" s="336">
        <v>251814</v>
      </c>
      <c r="G12" s="336">
        <v>246415</v>
      </c>
      <c r="H12" s="336">
        <v>397580</v>
      </c>
      <c r="I12" s="336">
        <v>342715</v>
      </c>
      <c r="J12" s="336">
        <v>3251335</v>
      </c>
      <c r="K12" s="336">
        <v>2603296</v>
      </c>
      <c r="L12" s="338">
        <f t="shared" si="0"/>
        <v>80.1</v>
      </c>
    </row>
    <row r="13" spans="1:12" ht="14.25" customHeight="1">
      <c r="A13" s="484">
        <v>700</v>
      </c>
      <c r="B13" s="286"/>
      <c r="C13" s="286" t="s">
        <v>439</v>
      </c>
      <c r="D13" s="260">
        <v>320631</v>
      </c>
      <c r="E13" s="337">
        <v>315500</v>
      </c>
      <c r="F13" s="337">
        <v>305758</v>
      </c>
      <c r="G13" s="337">
        <v>299048</v>
      </c>
      <c r="H13" s="337">
        <v>487288</v>
      </c>
      <c r="I13" s="337">
        <v>400536</v>
      </c>
      <c r="J13" s="337">
        <v>3278144</v>
      </c>
      <c r="K13" s="337">
        <v>2284216</v>
      </c>
      <c r="L13" s="338">
        <f t="shared" si="0"/>
        <v>69.7</v>
      </c>
    </row>
    <row r="14" spans="1:12" ht="14.25" customHeight="1">
      <c r="A14" s="484">
        <v>800</v>
      </c>
      <c r="B14" s="286"/>
      <c r="C14" s="286" t="s">
        <v>440</v>
      </c>
      <c r="D14" s="260">
        <v>138474</v>
      </c>
      <c r="E14" s="337">
        <v>138474</v>
      </c>
      <c r="F14" s="337">
        <v>133831</v>
      </c>
      <c r="G14" s="337">
        <v>131132</v>
      </c>
      <c r="H14" s="337">
        <v>262193</v>
      </c>
      <c r="I14" s="337">
        <v>234888</v>
      </c>
      <c r="J14" s="337">
        <v>1872771</v>
      </c>
      <c r="K14" s="337">
        <v>1580700</v>
      </c>
      <c r="L14" s="338">
        <f t="shared" si="0"/>
        <v>84.4</v>
      </c>
    </row>
    <row r="15" spans="1:12" ht="14.25" customHeight="1">
      <c r="A15" s="484">
        <v>900</v>
      </c>
      <c r="B15" s="286"/>
      <c r="C15" s="286" t="s">
        <v>441</v>
      </c>
      <c r="D15" s="260">
        <v>54183</v>
      </c>
      <c r="E15" s="337">
        <v>54183</v>
      </c>
      <c r="F15" s="337">
        <v>191441</v>
      </c>
      <c r="G15" s="337">
        <v>191441</v>
      </c>
      <c r="H15" s="337">
        <v>240121</v>
      </c>
      <c r="I15" s="337">
        <v>209327</v>
      </c>
      <c r="J15" s="337">
        <v>3014237</v>
      </c>
      <c r="K15" s="337">
        <v>2350163</v>
      </c>
      <c r="L15" s="338">
        <f t="shared" si="0"/>
        <v>78</v>
      </c>
    </row>
    <row r="16" spans="2:12" ht="12" customHeight="1">
      <c r="B16" s="200"/>
      <c r="C16" s="285"/>
      <c r="D16" s="260"/>
      <c r="E16" s="258"/>
      <c r="F16" s="258"/>
      <c r="G16" s="258"/>
      <c r="H16" s="258"/>
      <c r="I16" s="258"/>
      <c r="J16" s="258"/>
      <c r="K16" s="258"/>
      <c r="L16" s="76"/>
    </row>
    <row r="17" spans="1:12" ht="14.25" customHeight="1">
      <c r="A17" s="77">
        <v>1</v>
      </c>
      <c r="B17" s="284">
        <v>100</v>
      </c>
      <c r="C17" s="286" t="s">
        <v>508</v>
      </c>
      <c r="D17" s="260">
        <v>96888</v>
      </c>
      <c r="E17" s="258">
        <v>96888</v>
      </c>
      <c r="F17" s="258">
        <v>283342.5</v>
      </c>
      <c r="G17" s="258">
        <v>277480.8</v>
      </c>
      <c r="H17" s="258">
        <v>89719.1</v>
      </c>
      <c r="I17" s="258">
        <v>81294</v>
      </c>
      <c r="J17" s="258">
        <v>5268335.5</v>
      </c>
      <c r="K17" s="258">
        <v>3596444.3</v>
      </c>
      <c r="L17" s="76">
        <f t="shared" si="0"/>
        <v>68.3</v>
      </c>
    </row>
    <row r="18" spans="1:12" ht="14.25" customHeight="1">
      <c r="A18" s="77"/>
      <c r="B18" s="284"/>
      <c r="C18" s="415" t="s">
        <v>769</v>
      </c>
      <c r="D18" s="260">
        <v>0</v>
      </c>
      <c r="E18" s="258">
        <v>0</v>
      </c>
      <c r="F18" s="425">
        <v>41608.7</v>
      </c>
      <c r="G18" s="425">
        <v>41608.7</v>
      </c>
      <c r="H18" s="258">
        <v>0</v>
      </c>
      <c r="I18" s="258">
        <v>0</v>
      </c>
      <c r="J18" s="258">
        <v>0</v>
      </c>
      <c r="K18" s="258">
        <v>0</v>
      </c>
      <c r="L18" s="258">
        <v>0</v>
      </c>
    </row>
    <row r="19" spans="1:12" ht="14.25" customHeight="1">
      <c r="A19" s="484">
        <v>501</v>
      </c>
      <c r="B19" s="286">
        <v>201</v>
      </c>
      <c r="C19" s="286" t="s">
        <v>948</v>
      </c>
      <c r="D19" s="260">
        <v>91714</v>
      </c>
      <c r="E19" s="258">
        <v>91714</v>
      </c>
      <c r="F19" s="258">
        <v>32737</v>
      </c>
      <c r="G19" s="258">
        <v>32737</v>
      </c>
      <c r="H19" s="258">
        <v>168612</v>
      </c>
      <c r="I19" s="258">
        <v>166659</v>
      </c>
      <c r="J19" s="258">
        <v>1818210</v>
      </c>
      <c r="K19" s="258">
        <v>1808013</v>
      </c>
      <c r="L19" s="76">
        <f t="shared" si="0"/>
        <v>99.4</v>
      </c>
    </row>
    <row r="20" spans="1:12" ht="14.25" customHeight="1">
      <c r="A20" s="484">
        <v>110</v>
      </c>
      <c r="B20" s="286">
        <v>202</v>
      </c>
      <c r="C20" s="286" t="s">
        <v>949</v>
      </c>
      <c r="D20" s="260">
        <v>12487</v>
      </c>
      <c r="E20" s="258">
        <v>12487</v>
      </c>
      <c r="F20" s="258">
        <v>20357</v>
      </c>
      <c r="G20" s="258">
        <v>20357</v>
      </c>
      <c r="H20" s="258">
        <v>25286</v>
      </c>
      <c r="I20" s="258">
        <v>25286</v>
      </c>
      <c r="J20" s="258">
        <v>809951</v>
      </c>
      <c r="K20" s="258">
        <v>788275</v>
      </c>
      <c r="L20" s="76">
        <f t="shared" si="0"/>
        <v>97.3</v>
      </c>
    </row>
    <row r="21" spans="1:12" ht="14.25" customHeight="1">
      <c r="A21" s="484">
        <v>301</v>
      </c>
      <c r="B21" s="286">
        <v>203</v>
      </c>
      <c r="C21" s="286" t="s">
        <v>950</v>
      </c>
      <c r="D21" s="260">
        <v>27662</v>
      </c>
      <c r="E21" s="258">
        <v>27662</v>
      </c>
      <c r="F21" s="258">
        <v>3295</v>
      </c>
      <c r="G21" s="258">
        <v>3295</v>
      </c>
      <c r="H21" s="258">
        <v>32291</v>
      </c>
      <c r="I21" s="258">
        <v>32291</v>
      </c>
      <c r="J21" s="258">
        <v>550673</v>
      </c>
      <c r="K21" s="258">
        <v>543780</v>
      </c>
      <c r="L21" s="76">
        <f t="shared" si="0"/>
        <v>98.7</v>
      </c>
    </row>
    <row r="22" spans="1:12" ht="14.25" customHeight="1">
      <c r="A22" s="484">
        <v>120</v>
      </c>
      <c r="B22" s="286">
        <v>204</v>
      </c>
      <c r="C22" s="286" t="s">
        <v>951</v>
      </c>
      <c r="D22" s="260">
        <v>30644</v>
      </c>
      <c r="E22" s="258">
        <v>30644</v>
      </c>
      <c r="F22" s="258">
        <v>35799</v>
      </c>
      <c r="G22" s="258">
        <v>35793</v>
      </c>
      <c r="H22" s="258">
        <v>27528</v>
      </c>
      <c r="I22" s="258">
        <v>27528</v>
      </c>
      <c r="J22" s="258">
        <v>930806</v>
      </c>
      <c r="K22" s="258">
        <v>898294</v>
      </c>
      <c r="L22" s="76">
        <f t="shared" si="0"/>
        <v>96.5</v>
      </c>
    </row>
    <row r="23" spans="1:12" ht="14.25" customHeight="1">
      <c r="A23" s="484">
        <v>901</v>
      </c>
      <c r="B23" s="286">
        <v>205</v>
      </c>
      <c r="C23" s="286" t="s">
        <v>952</v>
      </c>
      <c r="D23" s="260">
        <v>11385</v>
      </c>
      <c r="E23" s="258">
        <v>11385</v>
      </c>
      <c r="F23" s="258">
        <v>30531</v>
      </c>
      <c r="G23" s="258">
        <v>30531</v>
      </c>
      <c r="H23" s="258">
        <v>62109</v>
      </c>
      <c r="I23" s="258">
        <v>49601</v>
      </c>
      <c r="J23" s="258">
        <v>363783</v>
      </c>
      <c r="K23" s="258">
        <v>280679</v>
      </c>
      <c r="L23" s="76">
        <f t="shared" si="0"/>
        <v>77.2</v>
      </c>
    </row>
    <row r="24" spans="1:12" ht="14.25" customHeight="1">
      <c r="A24" s="484">
        <v>130</v>
      </c>
      <c r="B24" s="286">
        <v>206</v>
      </c>
      <c r="C24" s="286" t="s">
        <v>953</v>
      </c>
      <c r="D24" s="260">
        <v>4509</v>
      </c>
      <c r="E24" s="258">
        <v>4509</v>
      </c>
      <c r="F24" s="258">
        <v>714</v>
      </c>
      <c r="G24" s="258">
        <v>714</v>
      </c>
      <c r="H24" s="258">
        <v>8019</v>
      </c>
      <c r="I24" s="258">
        <v>8019</v>
      </c>
      <c r="J24" s="258">
        <v>196078</v>
      </c>
      <c r="K24" s="258">
        <v>195366</v>
      </c>
      <c r="L24" s="76">
        <f t="shared" si="0"/>
        <v>99.6</v>
      </c>
    </row>
    <row r="25" spans="1:12" ht="14.25" customHeight="1">
      <c r="A25" s="484">
        <v>201</v>
      </c>
      <c r="B25" s="286">
        <v>207</v>
      </c>
      <c r="C25" s="286" t="s">
        <v>954</v>
      </c>
      <c r="D25" s="260">
        <v>6790</v>
      </c>
      <c r="E25" s="258">
        <v>6790</v>
      </c>
      <c r="F25" s="258">
        <v>9785</v>
      </c>
      <c r="G25" s="258">
        <v>9785</v>
      </c>
      <c r="H25" s="258">
        <v>23273</v>
      </c>
      <c r="I25" s="258">
        <v>23273</v>
      </c>
      <c r="J25" s="258">
        <v>395488</v>
      </c>
      <c r="K25" s="258">
        <v>391816</v>
      </c>
      <c r="L25" s="76">
        <f t="shared" si="0"/>
        <v>99.1</v>
      </c>
    </row>
    <row r="26" spans="1:12" ht="14.25" customHeight="1">
      <c r="A26" s="484">
        <v>601</v>
      </c>
      <c r="B26" s="286">
        <v>208</v>
      </c>
      <c r="C26" s="286" t="s">
        <v>955</v>
      </c>
      <c r="D26" s="260">
        <v>17837</v>
      </c>
      <c r="E26" s="258">
        <v>17837</v>
      </c>
      <c r="F26" s="258">
        <v>17269</v>
      </c>
      <c r="G26" s="258">
        <v>17269</v>
      </c>
      <c r="H26" s="258">
        <v>16286</v>
      </c>
      <c r="I26" s="258">
        <v>13909</v>
      </c>
      <c r="J26" s="258">
        <v>274488</v>
      </c>
      <c r="K26" s="258">
        <v>244437</v>
      </c>
      <c r="L26" s="76">
        <f t="shared" si="0"/>
        <v>89.1</v>
      </c>
    </row>
    <row r="27" spans="1:12" ht="14.25" customHeight="1">
      <c r="A27" s="484">
        <v>701</v>
      </c>
      <c r="B27" s="286">
        <v>209</v>
      </c>
      <c r="C27" s="286" t="s">
        <v>956</v>
      </c>
      <c r="D27" s="260">
        <v>111641</v>
      </c>
      <c r="E27" s="258">
        <v>111630</v>
      </c>
      <c r="F27" s="258">
        <v>125748</v>
      </c>
      <c r="G27" s="258">
        <v>125010</v>
      </c>
      <c r="H27" s="258">
        <v>172680</v>
      </c>
      <c r="I27" s="258">
        <v>146538</v>
      </c>
      <c r="J27" s="258">
        <v>1236037</v>
      </c>
      <c r="K27" s="258">
        <v>841500</v>
      </c>
      <c r="L27" s="76">
        <f t="shared" si="0"/>
        <v>68.1</v>
      </c>
    </row>
    <row r="28" spans="1:12" ht="14.25" customHeight="1">
      <c r="A28" s="484">
        <v>302</v>
      </c>
      <c r="B28" s="286">
        <v>210</v>
      </c>
      <c r="C28" s="286" t="s">
        <v>957</v>
      </c>
      <c r="D28" s="260">
        <v>27616</v>
      </c>
      <c r="E28" s="258">
        <v>27616</v>
      </c>
      <c r="F28" s="258">
        <v>53467</v>
      </c>
      <c r="G28" s="258">
        <v>53467</v>
      </c>
      <c r="H28" s="258">
        <v>100715</v>
      </c>
      <c r="I28" s="258">
        <v>98864</v>
      </c>
      <c r="J28" s="258">
        <v>1007728</v>
      </c>
      <c r="K28" s="258">
        <v>941913</v>
      </c>
      <c r="L28" s="76">
        <f t="shared" si="0"/>
        <v>93.5</v>
      </c>
    </row>
    <row r="29" spans="1:12" ht="14.25" customHeight="1">
      <c r="A29" s="484">
        <v>602</v>
      </c>
      <c r="B29" s="286">
        <v>211</v>
      </c>
      <c r="C29" s="286" t="s">
        <v>958</v>
      </c>
      <c r="D29" s="260">
        <v>11083</v>
      </c>
      <c r="E29" s="258">
        <v>11083</v>
      </c>
      <c r="F29" s="258">
        <v>21946</v>
      </c>
      <c r="G29" s="258">
        <v>21946</v>
      </c>
      <c r="H29" s="258">
        <v>25520</v>
      </c>
      <c r="I29" s="258">
        <v>25511</v>
      </c>
      <c r="J29" s="258">
        <v>345072</v>
      </c>
      <c r="K29" s="258">
        <v>329883</v>
      </c>
      <c r="L29" s="76">
        <f t="shared" si="0"/>
        <v>95.6</v>
      </c>
    </row>
    <row r="30" spans="1:12" ht="14.25" customHeight="1">
      <c r="A30" s="484">
        <v>603</v>
      </c>
      <c r="B30" s="286">
        <v>212</v>
      </c>
      <c r="C30" s="286" t="s">
        <v>959</v>
      </c>
      <c r="D30" s="260">
        <v>26687</v>
      </c>
      <c r="E30" s="258">
        <v>26687</v>
      </c>
      <c r="F30" s="258">
        <v>27941</v>
      </c>
      <c r="G30" s="258">
        <v>27941</v>
      </c>
      <c r="H30" s="258">
        <v>33971</v>
      </c>
      <c r="I30" s="258">
        <v>30584</v>
      </c>
      <c r="J30" s="258">
        <v>412135</v>
      </c>
      <c r="K30" s="258">
        <v>362109</v>
      </c>
      <c r="L30" s="76">
        <f t="shared" si="0"/>
        <v>87.9</v>
      </c>
    </row>
    <row r="31" spans="1:12" ht="14.25" customHeight="1">
      <c r="A31" s="484">
        <v>401</v>
      </c>
      <c r="B31" s="286">
        <v>213</v>
      </c>
      <c r="C31" s="286" t="s">
        <v>960</v>
      </c>
      <c r="D31" s="260">
        <v>14495</v>
      </c>
      <c r="E31" s="258">
        <v>14495</v>
      </c>
      <c r="F31" s="258">
        <v>27477</v>
      </c>
      <c r="G31" s="258">
        <v>27477</v>
      </c>
      <c r="H31" s="258">
        <v>25447</v>
      </c>
      <c r="I31" s="258">
        <v>25447</v>
      </c>
      <c r="J31" s="258">
        <v>291947</v>
      </c>
      <c r="K31" s="258">
        <v>275778</v>
      </c>
      <c r="L31" s="76">
        <f t="shared" si="0"/>
        <v>94.5</v>
      </c>
    </row>
    <row r="32" spans="1:12" ht="14.25" customHeight="1">
      <c r="A32" s="484">
        <v>202</v>
      </c>
      <c r="B32" s="286">
        <v>214</v>
      </c>
      <c r="C32" s="286" t="s">
        <v>961</v>
      </c>
      <c r="D32" s="260">
        <v>11040</v>
      </c>
      <c r="E32" s="258">
        <v>11040</v>
      </c>
      <c r="F32" s="258">
        <v>31171</v>
      </c>
      <c r="G32" s="258">
        <v>30404</v>
      </c>
      <c r="H32" s="258">
        <v>27132</v>
      </c>
      <c r="I32" s="258">
        <v>25541</v>
      </c>
      <c r="J32" s="258">
        <v>801007</v>
      </c>
      <c r="K32" s="258">
        <v>582732</v>
      </c>
      <c r="L32" s="76">
        <f t="shared" si="0"/>
        <v>72.7</v>
      </c>
    </row>
    <row r="33" spans="1:12" ht="14.25" customHeight="1">
      <c r="A33" s="484">
        <v>402</v>
      </c>
      <c r="B33" s="286">
        <v>215</v>
      </c>
      <c r="C33" s="286" t="s">
        <v>962</v>
      </c>
      <c r="D33" s="260">
        <v>5331</v>
      </c>
      <c r="E33" s="258">
        <v>5331</v>
      </c>
      <c r="F33" s="258">
        <v>52452</v>
      </c>
      <c r="G33" s="258">
        <v>52452</v>
      </c>
      <c r="H33" s="258">
        <v>39068</v>
      </c>
      <c r="I33" s="258">
        <v>39068</v>
      </c>
      <c r="J33" s="258">
        <v>457444</v>
      </c>
      <c r="K33" s="258">
        <v>416419</v>
      </c>
      <c r="L33" s="76">
        <f t="shared" si="0"/>
        <v>91</v>
      </c>
    </row>
    <row r="34" spans="1:12" ht="14.25" customHeight="1">
      <c r="A34" s="484">
        <v>303</v>
      </c>
      <c r="B34" s="286">
        <v>216</v>
      </c>
      <c r="C34" s="286" t="s">
        <v>963</v>
      </c>
      <c r="D34" s="260">
        <v>16066</v>
      </c>
      <c r="E34" s="258">
        <v>16066</v>
      </c>
      <c r="F34" s="258">
        <v>6429</v>
      </c>
      <c r="G34" s="258">
        <v>6429</v>
      </c>
      <c r="H34" s="258">
        <v>35242</v>
      </c>
      <c r="I34" s="258">
        <v>35242</v>
      </c>
      <c r="J34" s="258">
        <v>348999</v>
      </c>
      <c r="K34" s="258">
        <v>334666</v>
      </c>
      <c r="L34" s="76">
        <f t="shared" si="0"/>
        <v>95.9</v>
      </c>
    </row>
    <row r="35" spans="1:12" ht="14.25" customHeight="1">
      <c r="A35" s="484">
        <v>203</v>
      </c>
      <c r="B35" s="286">
        <v>217</v>
      </c>
      <c r="C35" s="286" t="s">
        <v>964</v>
      </c>
      <c r="D35" s="260">
        <v>18008</v>
      </c>
      <c r="E35" s="258">
        <v>18008</v>
      </c>
      <c r="F35" s="258">
        <v>17914</v>
      </c>
      <c r="G35" s="258">
        <v>17914</v>
      </c>
      <c r="H35" s="258">
        <v>17363</v>
      </c>
      <c r="I35" s="258">
        <v>15947</v>
      </c>
      <c r="J35" s="258">
        <v>462784</v>
      </c>
      <c r="K35" s="258">
        <v>455705</v>
      </c>
      <c r="L35" s="76">
        <f t="shared" si="0"/>
        <v>98.5</v>
      </c>
    </row>
    <row r="36" spans="1:12" ht="14.25" customHeight="1">
      <c r="A36" s="484">
        <v>403</v>
      </c>
      <c r="B36" s="286">
        <v>218</v>
      </c>
      <c r="C36" s="286" t="s">
        <v>965</v>
      </c>
      <c r="D36" s="260">
        <v>8339</v>
      </c>
      <c r="E36" s="258">
        <v>8339</v>
      </c>
      <c r="F36" s="258">
        <v>38926</v>
      </c>
      <c r="G36" s="258">
        <v>38926</v>
      </c>
      <c r="H36" s="258">
        <v>31977</v>
      </c>
      <c r="I36" s="258">
        <v>30469</v>
      </c>
      <c r="J36" s="258">
        <v>446595</v>
      </c>
      <c r="K36" s="258">
        <v>415555</v>
      </c>
      <c r="L36" s="76">
        <f t="shared" si="0"/>
        <v>93</v>
      </c>
    </row>
    <row r="37" spans="1:12" ht="14.25" customHeight="1">
      <c r="A37" s="484">
        <v>204</v>
      </c>
      <c r="B37" s="286">
        <v>219</v>
      </c>
      <c r="C37" s="286" t="s">
        <v>966</v>
      </c>
      <c r="D37" s="260">
        <v>17094</v>
      </c>
      <c r="E37" s="258">
        <v>17094</v>
      </c>
      <c r="F37" s="258">
        <v>53303</v>
      </c>
      <c r="G37" s="258">
        <v>53303</v>
      </c>
      <c r="H37" s="258">
        <v>79745</v>
      </c>
      <c r="I37" s="258">
        <v>78632</v>
      </c>
      <c r="J37" s="258">
        <v>596984</v>
      </c>
      <c r="K37" s="258">
        <v>531967</v>
      </c>
      <c r="L37" s="76">
        <f t="shared" si="0"/>
        <v>89.1</v>
      </c>
    </row>
    <row r="38" spans="1:12" ht="14.25" customHeight="1">
      <c r="A38" s="484">
        <v>404</v>
      </c>
      <c r="B38" s="286">
        <v>220</v>
      </c>
      <c r="C38" s="286" t="s">
        <v>967</v>
      </c>
      <c r="D38" s="260">
        <v>11442</v>
      </c>
      <c r="E38" s="258">
        <v>11442</v>
      </c>
      <c r="F38" s="258">
        <v>52505</v>
      </c>
      <c r="G38" s="258">
        <v>52505</v>
      </c>
      <c r="H38" s="258">
        <v>58083</v>
      </c>
      <c r="I38" s="258">
        <v>58083</v>
      </c>
      <c r="J38" s="258">
        <v>484099</v>
      </c>
      <c r="K38" s="258">
        <v>148196</v>
      </c>
      <c r="L38" s="76">
        <f t="shared" si="0"/>
        <v>30.6</v>
      </c>
    </row>
    <row r="39" spans="1:12" ht="14.25" customHeight="1">
      <c r="A39" s="484">
        <v>801</v>
      </c>
      <c r="B39" s="286">
        <v>221</v>
      </c>
      <c r="C39" s="286" t="s">
        <v>968</v>
      </c>
      <c r="D39" s="260">
        <v>64284</v>
      </c>
      <c r="E39" s="258">
        <v>64284</v>
      </c>
      <c r="F39" s="258">
        <v>59972</v>
      </c>
      <c r="G39" s="258">
        <v>59972</v>
      </c>
      <c r="H39" s="258">
        <v>144440</v>
      </c>
      <c r="I39" s="258">
        <v>133212</v>
      </c>
      <c r="J39" s="258">
        <v>787076</v>
      </c>
      <c r="K39" s="258">
        <v>673175</v>
      </c>
      <c r="L39" s="76">
        <f t="shared" si="0"/>
        <v>85.5</v>
      </c>
    </row>
    <row r="40" spans="1:12" ht="14.25" customHeight="1">
      <c r="A40" s="484">
        <v>702</v>
      </c>
      <c r="B40" s="286">
        <v>222</v>
      </c>
      <c r="C40" s="286" t="s">
        <v>969</v>
      </c>
      <c r="D40" s="260">
        <v>32490</v>
      </c>
      <c r="E40" s="258">
        <v>32490</v>
      </c>
      <c r="F40" s="258">
        <v>86197</v>
      </c>
      <c r="G40" s="258">
        <v>83730</v>
      </c>
      <c r="H40" s="258">
        <v>66150</v>
      </c>
      <c r="I40" s="258">
        <v>56614</v>
      </c>
      <c r="J40" s="258">
        <v>502921</v>
      </c>
      <c r="K40" s="258">
        <v>389712</v>
      </c>
      <c r="L40" s="76">
        <f t="shared" si="0"/>
        <v>77.5</v>
      </c>
    </row>
    <row r="41" spans="1:12" ht="14.25" customHeight="1">
      <c r="A41" s="484">
        <v>802</v>
      </c>
      <c r="B41" s="286">
        <v>223</v>
      </c>
      <c r="C41" s="286" t="s">
        <v>970</v>
      </c>
      <c r="D41" s="260">
        <v>74190</v>
      </c>
      <c r="E41" s="258">
        <v>74190</v>
      </c>
      <c r="F41" s="258">
        <v>73859</v>
      </c>
      <c r="G41" s="258">
        <v>71160</v>
      </c>
      <c r="H41" s="258">
        <v>117753</v>
      </c>
      <c r="I41" s="258">
        <v>101676</v>
      </c>
      <c r="J41" s="258">
        <v>1085695</v>
      </c>
      <c r="K41" s="258">
        <v>907525</v>
      </c>
      <c r="L41" s="76">
        <f t="shared" si="0"/>
        <v>83.6</v>
      </c>
    </row>
    <row r="42" spans="1:12" ht="14.25" customHeight="1">
      <c r="A42" s="484">
        <v>902</v>
      </c>
      <c r="B42" s="286">
        <v>224</v>
      </c>
      <c r="C42" s="286" t="s">
        <v>725</v>
      </c>
      <c r="D42" s="260">
        <v>14786</v>
      </c>
      <c r="E42" s="258">
        <v>14786</v>
      </c>
      <c r="F42" s="258">
        <v>73824</v>
      </c>
      <c r="G42" s="258">
        <v>73824</v>
      </c>
      <c r="H42" s="258">
        <v>59122</v>
      </c>
      <c r="I42" s="258">
        <v>55308</v>
      </c>
      <c r="J42" s="258">
        <v>1089882</v>
      </c>
      <c r="K42" s="258">
        <v>864780</v>
      </c>
      <c r="L42" s="76">
        <f t="shared" si="0"/>
        <v>79.3</v>
      </c>
    </row>
    <row r="43" spans="1:12" ht="14.25" customHeight="1">
      <c r="A43" s="484">
        <v>703</v>
      </c>
      <c r="B43" s="286">
        <v>225</v>
      </c>
      <c r="C43" s="286" t="s">
        <v>971</v>
      </c>
      <c r="D43" s="260">
        <v>78022</v>
      </c>
      <c r="E43" s="258">
        <v>78022</v>
      </c>
      <c r="F43" s="258">
        <v>29117</v>
      </c>
      <c r="G43" s="258">
        <v>29117</v>
      </c>
      <c r="H43" s="258">
        <v>67387</v>
      </c>
      <c r="I43" s="258">
        <v>61287</v>
      </c>
      <c r="J43" s="258">
        <v>580832</v>
      </c>
      <c r="K43" s="258">
        <v>506398</v>
      </c>
      <c r="L43" s="76">
        <f t="shared" si="0"/>
        <v>87.2</v>
      </c>
    </row>
    <row r="44" spans="1:12" ht="14.25" customHeight="1">
      <c r="A44" s="484">
        <v>903</v>
      </c>
      <c r="B44" s="286">
        <v>226</v>
      </c>
      <c r="C44" s="286" t="s">
        <v>972</v>
      </c>
      <c r="D44" s="260">
        <v>28012</v>
      </c>
      <c r="E44" s="258">
        <v>28012</v>
      </c>
      <c r="F44" s="258">
        <v>59307</v>
      </c>
      <c r="G44" s="258">
        <v>59307</v>
      </c>
      <c r="H44" s="258">
        <v>93558</v>
      </c>
      <c r="I44" s="258">
        <v>83224</v>
      </c>
      <c r="J44" s="258">
        <v>1201617</v>
      </c>
      <c r="K44" s="258">
        <v>903143</v>
      </c>
      <c r="L44" s="76">
        <f t="shared" si="0"/>
        <v>75.2</v>
      </c>
    </row>
    <row r="45" spans="1:12" ht="14.25" customHeight="1">
      <c r="A45" s="484">
        <v>604</v>
      </c>
      <c r="B45" s="286">
        <v>227</v>
      </c>
      <c r="C45" s="286" t="s">
        <v>973</v>
      </c>
      <c r="D45" s="260">
        <v>91284</v>
      </c>
      <c r="E45" s="258">
        <v>91284</v>
      </c>
      <c r="F45" s="258">
        <v>83902</v>
      </c>
      <c r="G45" s="258">
        <v>81095</v>
      </c>
      <c r="H45" s="258">
        <v>109218</v>
      </c>
      <c r="I45" s="258">
        <v>81098</v>
      </c>
      <c r="J45" s="258">
        <v>571453</v>
      </c>
      <c r="K45" s="258">
        <v>481014</v>
      </c>
      <c r="L45" s="76">
        <f t="shared" si="0"/>
        <v>84.2</v>
      </c>
    </row>
    <row r="46" spans="1:12" ht="14.25" customHeight="1">
      <c r="A46" s="484">
        <v>251</v>
      </c>
      <c r="B46" s="286">
        <v>301</v>
      </c>
      <c r="C46" s="286" t="s">
        <v>974</v>
      </c>
      <c r="D46" s="260">
        <v>1906</v>
      </c>
      <c r="E46" s="258">
        <v>1906</v>
      </c>
      <c r="F46" s="258">
        <v>28131</v>
      </c>
      <c r="G46" s="258">
        <v>27933</v>
      </c>
      <c r="H46" s="258">
        <v>18802</v>
      </c>
      <c r="I46" s="258">
        <v>17950</v>
      </c>
      <c r="J46" s="258">
        <v>258972</v>
      </c>
      <c r="K46" s="258">
        <v>219197</v>
      </c>
      <c r="L46" s="76">
        <f t="shared" si="0"/>
        <v>84.6</v>
      </c>
    </row>
    <row r="47" spans="1:12" ht="14.25" customHeight="1">
      <c r="A47" s="484">
        <v>451</v>
      </c>
      <c r="B47" s="286">
        <v>321</v>
      </c>
      <c r="C47" s="286" t="s">
        <v>975</v>
      </c>
      <c r="D47" s="260">
        <v>5566</v>
      </c>
      <c r="E47" s="258">
        <v>5566</v>
      </c>
      <c r="F47" s="258">
        <v>9089</v>
      </c>
      <c r="G47" s="258">
        <v>9089</v>
      </c>
      <c r="H47" s="258">
        <v>32086</v>
      </c>
      <c r="I47" s="258">
        <v>32086</v>
      </c>
      <c r="J47" s="258">
        <v>164193</v>
      </c>
      <c r="K47" s="258">
        <v>142355</v>
      </c>
      <c r="L47" s="76">
        <f t="shared" si="0"/>
        <v>86.7</v>
      </c>
    </row>
    <row r="48" spans="1:12" ht="14.25" customHeight="1">
      <c r="A48" s="484">
        <v>461</v>
      </c>
      <c r="B48" s="286">
        <v>341</v>
      </c>
      <c r="C48" s="286" t="s">
        <v>976</v>
      </c>
      <c r="D48" s="260">
        <v>23291</v>
      </c>
      <c r="E48" s="258">
        <v>23291</v>
      </c>
      <c r="F48" s="258">
        <v>10476</v>
      </c>
      <c r="G48" s="258">
        <v>10476</v>
      </c>
      <c r="H48" s="258">
        <v>31568</v>
      </c>
      <c r="I48" s="258">
        <v>30986</v>
      </c>
      <c r="J48" s="258">
        <v>270418</v>
      </c>
      <c r="K48" s="258">
        <v>245688</v>
      </c>
      <c r="L48" s="76">
        <f t="shared" si="0"/>
        <v>90.9</v>
      </c>
    </row>
    <row r="49" spans="1:12" ht="14.25" customHeight="1">
      <c r="A49" s="484">
        <v>462</v>
      </c>
      <c r="B49" s="286">
        <v>342</v>
      </c>
      <c r="C49" s="286" t="s">
        <v>977</v>
      </c>
      <c r="D49" s="260">
        <v>6151</v>
      </c>
      <c r="E49" s="258">
        <v>6151</v>
      </c>
      <c r="F49" s="258">
        <v>2994</v>
      </c>
      <c r="G49" s="258">
        <v>2994</v>
      </c>
      <c r="H49" s="258">
        <v>13972</v>
      </c>
      <c r="I49" s="258">
        <v>13972</v>
      </c>
      <c r="J49" s="258">
        <v>100566</v>
      </c>
      <c r="K49" s="258">
        <v>89247</v>
      </c>
      <c r="L49" s="76">
        <f t="shared" si="0"/>
        <v>88.7</v>
      </c>
    </row>
    <row r="50" spans="1:12" ht="14.25" customHeight="1">
      <c r="A50" s="484">
        <v>463</v>
      </c>
      <c r="B50" s="286">
        <v>343</v>
      </c>
      <c r="C50" s="286" t="s">
        <v>978</v>
      </c>
      <c r="D50" s="260">
        <v>0</v>
      </c>
      <c r="E50" s="258">
        <v>0</v>
      </c>
      <c r="F50" s="258">
        <v>20362</v>
      </c>
      <c r="G50" s="258">
        <v>20362</v>
      </c>
      <c r="H50" s="258">
        <v>23381</v>
      </c>
      <c r="I50" s="258">
        <v>23381</v>
      </c>
      <c r="J50" s="258">
        <v>133312</v>
      </c>
      <c r="K50" s="258">
        <v>117224</v>
      </c>
      <c r="L50" s="76">
        <f t="shared" si="0"/>
        <v>87.9</v>
      </c>
    </row>
    <row r="51" spans="1:12" ht="14.25" customHeight="1">
      <c r="A51" s="484">
        <v>471</v>
      </c>
      <c r="B51" s="286">
        <v>361</v>
      </c>
      <c r="C51" s="286" t="s">
        <v>979</v>
      </c>
      <c r="D51" s="260">
        <v>9121</v>
      </c>
      <c r="E51" s="258">
        <v>9121</v>
      </c>
      <c r="F51" s="258">
        <v>9200</v>
      </c>
      <c r="G51" s="258">
        <v>9200</v>
      </c>
      <c r="H51" s="258">
        <v>9248</v>
      </c>
      <c r="I51" s="258">
        <v>9248</v>
      </c>
      <c r="J51" s="258">
        <v>176246</v>
      </c>
      <c r="K51" s="258">
        <v>145588</v>
      </c>
      <c r="L51" s="76">
        <f t="shared" si="0"/>
        <v>82.6</v>
      </c>
    </row>
    <row r="52" spans="1:12" ht="14.25" customHeight="1">
      <c r="A52" s="484">
        <v>472</v>
      </c>
      <c r="B52" s="286">
        <v>362</v>
      </c>
      <c r="C52" s="286" t="s">
        <v>980</v>
      </c>
      <c r="D52" s="260">
        <v>18276</v>
      </c>
      <c r="E52" s="258">
        <v>18276</v>
      </c>
      <c r="F52" s="258">
        <v>9416</v>
      </c>
      <c r="G52" s="258">
        <v>7161</v>
      </c>
      <c r="H52" s="258">
        <v>4063</v>
      </c>
      <c r="I52" s="258">
        <v>2811</v>
      </c>
      <c r="J52" s="258">
        <v>199275</v>
      </c>
      <c r="K52" s="258">
        <v>152958</v>
      </c>
      <c r="L52" s="76">
        <f t="shared" si="0"/>
        <v>76.8</v>
      </c>
    </row>
    <row r="53" spans="1:12" ht="14.25" customHeight="1">
      <c r="A53" s="484">
        <v>473</v>
      </c>
      <c r="B53" s="286">
        <v>363</v>
      </c>
      <c r="C53" s="286" t="s">
        <v>981</v>
      </c>
      <c r="D53" s="260">
        <v>0</v>
      </c>
      <c r="E53" s="258">
        <v>0</v>
      </c>
      <c r="F53" s="258">
        <v>17893</v>
      </c>
      <c r="G53" s="258">
        <v>17893</v>
      </c>
      <c r="H53" s="258">
        <v>13930</v>
      </c>
      <c r="I53" s="258">
        <v>13930</v>
      </c>
      <c r="J53" s="258">
        <v>133802</v>
      </c>
      <c r="K53" s="258">
        <v>121739</v>
      </c>
      <c r="L53" s="76">
        <f t="shared" si="0"/>
        <v>91</v>
      </c>
    </row>
    <row r="54" spans="1:12" ht="14.25" customHeight="1">
      <c r="A54" s="484">
        <v>474</v>
      </c>
      <c r="B54" s="286">
        <v>364</v>
      </c>
      <c r="C54" s="286" t="s">
        <v>982</v>
      </c>
      <c r="D54" s="260">
        <v>7114</v>
      </c>
      <c r="E54" s="258">
        <v>7114</v>
      </c>
      <c r="F54" s="258">
        <v>0</v>
      </c>
      <c r="G54" s="258">
        <v>0</v>
      </c>
      <c r="H54" s="258">
        <v>21229</v>
      </c>
      <c r="I54" s="258">
        <v>21220</v>
      </c>
      <c r="J54" s="258">
        <v>140996</v>
      </c>
      <c r="K54" s="258">
        <v>117030</v>
      </c>
      <c r="L54" s="76">
        <f t="shared" si="0"/>
        <v>83</v>
      </c>
    </row>
    <row r="55" spans="1:12" ht="14.25" customHeight="1">
      <c r="A55" s="484">
        <v>351</v>
      </c>
      <c r="B55" s="286">
        <v>381</v>
      </c>
      <c r="C55" s="286" t="s">
        <v>983</v>
      </c>
      <c r="D55" s="260">
        <v>0</v>
      </c>
      <c r="E55" s="258">
        <v>0</v>
      </c>
      <c r="F55" s="258">
        <v>13299</v>
      </c>
      <c r="G55" s="258">
        <v>13236</v>
      </c>
      <c r="H55" s="258">
        <v>33506</v>
      </c>
      <c r="I55" s="258">
        <v>33506</v>
      </c>
      <c r="J55" s="258">
        <v>284427</v>
      </c>
      <c r="K55" s="258">
        <v>252152</v>
      </c>
      <c r="L55" s="76">
        <f t="shared" si="0"/>
        <v>88.7</v>
      </c>
    </row>
    <row r="56" spans="1:12" ht="14.25" customHeight="1">
      <c r="A56" s="484">
        <v>352</v>
      </c>
      <c r="B56" s="286">
        <v>382</v>
      </c>
      <c r="C56" s="286" t="s">
        <v>984</v>
      </c>
      <c r="D56" s="260">
        <v>2444</v>
      </c>
      <c r="E56" s="258">
        <v>2444</v>
      </c>
      <c r="F56" s="258">
        <v>0</v>
      </c>
      <c r="G56" s="258">
        <v>0</v>
      </c>
      <c r="H56" s="258">
        <v>11675</v>
      </c>
      <c r="I56" s="258">
        <v>11675</v>
      </c>
      <c r="J56" s="258">
        <v>112844</v>
      </c>
      <c r="K56" s="258">
        <v>111443</v>
      </c>
      <c r="L56" s="76">
        <f t="shared" si="0"/>
        <v>98.8</v>
      </c>
    </row>
    <row r="57" spans="1:12" ht="14.25" customHeight="1">
      <c r="A57" s="484">
        <v>551</v>
      </c>
      <c r="B57" s="286">
        <v>421</v>
      </c>
      <c r="C57" s="286" t="s">
        <v>985</v>
      </c>
      <c r="D57" s="260">
        <v>0</v>
      </c>
      <c r="E57" s="258">
        <v>0</v>
      </c>
      <c r="F57" s="258">
        <v>0</v>
      </c>
      <c r="G57" s="258">
        <v>0</v>
      </c>
      <c r="H57" s="258">
        <v>4674</v>
      </c>
      <c r="I57" s="258">
        <v>4674</v>
      </c>
      <c r="J57" s="258">
        <v>36887</v>
      </c>
      <c r="K57" s="258">
        <v>36887</v>
      </c>
      <c r="L57" s="76">
        <f t="shared" si="0"/>
        <v>100</v>
      </c>
    </row>
    <row r="58" spans="1:12" ht="14.25" customHeight="1">
      <c r="A58" s="484">
        <v>552</v>
      </c>
      <c r="B58" s="286">
        <v>422</v>
      </c>
      <c r="C58" s="286" t="s">
        <v>986</v>
      </c>
      <c r="D58" s="260">
        <v>0</v>
      </c>
      <c r="E58" s="258">
        <v>0</v>
      </c>
      <c r="F58" s="258">
        <v>48035</v>
      </c>
      <c r="G58" s="258">
        <v>46332</v>
      </c>
      <c r="H58" s="258">
        <v>27965</v>
      </c>
      <c r="I58" s="258">
        <v>25928</v>
      </c>
      <c r="J58" s="258">
        <v>260164</v>
      </c>
      <c r="K58" s="258">
        <v>225153</v>
      </c>
      <c r="L58" s="76">
        <f t="shared" si="0"/>
        <v>86.5</v>
      </c>
    </row>
    <row r="59" spans="1:12" ht="14.25" customHeight="1">
      <c r="A59" s="484"/>
      <c r="B59" s="286"/>
      <c r="C59" s="284"/>
      <c r="D59" s="313"/>
      <c r="E59" s="258"/>
      <c r="F59" s="258"/>
      <c r="G59" s="258"/>
      <c r="H59" s="258"/>
      <c r="I59" s="258"/>
      <c r="J59" s="258"/>
      <c r="K59" s="258"/>
      <c r="L59" s="76"/>
    </row>
    <row r="60" spans="1:12" ht="14.25" customHeight="1">
      <c r="A60" s="484"/>
      <c r="B60" s="286"/>
      <c r="C60" s="284"/>
      <c r="D60" s="313"/>
      <c r="E60" s="258"/>
      <c r="F60" s="258"/>
      <c r="G60" s="258"/>
      <c r="H60" s="258"/>
      <c r="I60" s="258"/>
      <c r="J60" s="258"/>
      <c r="K60" s="258"/>
      <c r="L60" s="76"/>
    </row>
    <row r="61" spans="1:12" ht="14.25" customHeight="1">
      <c r="A61" s="484"/>
      <c r="B61" s="286"/>
      <c r="C61" s="284"/>
      <c r="D61" s="313"/>
      <c r="E61" s="258"/>
      <c r="F61" s="258"/>
      <c r="G61" s="258"/>
      <c r="H61" s="258"/>
      <c r="I61" s="258"/>
      <c r="J61" s="258"/>
      <c r="K61" s="258"/>
      <c r="L61" s="76"/>
    </row>
    <row r="62" spans="1:12" ht="16.5" customHeight="1">
      <c r="A62" s="484"/>
      <c r="B62" s="286"/>
      <c r="C62" s="281"/>
      <c r="D62" s="275"/>
      <c r="E62" s="258"/>
      <c r="F62" s="258"/>
      <c r="G62" s="258"/>
      <c r="H62" s="258"/>
      <c r="I62" s="258"/>
      <c r="J62" s="258"/>
      <c r="K62" s="258"/>
      <c r="L62" s="76"/>
    </row>
    <row r="63" spans="1:12" ht="14.25" customHeight="1">
      <c r="A63" s="484"/>
      <c r="B63" s="79"/>
      <c r="C63" s="95"/>
      <c r="D63" s="96" t="s">
        <v>472</v>
      </c>
      <c r="E63" s="97"/>
      <c r="F63" s="96" t="s">
        <v>781</v>
      </c>
      <c r="G63" s="97"/>
      <c r="H63" s="96" t="s">
        <v>762</v>
      </c>
      <c r="I63" s="97"/>
      <c r="J63" s="96" t="s">
        <v>473</v>
      </c>
      <c r="K63" s="97"/>
      <c r="L63" s="97"/>
    </row>
    <row r="64" spans="1:12" ht="14.25" customHeight="1">
      <c r="A64" s="484"/>
      <c r="B64" s="81"/>
      <c r="C64" s="4" t="s">
        <v>509</v>
      </c>
      <c r="D64" s="99" t="s">
        <v>13</v>
      </c>
      <c r="E64" s="100" t="s">
        <v>429</v>
      </c>
      <c r="F64" s="99" t="s">
        <v>13</v>
      </c>
      <c r="G64" s="100" t="s">
        <v>429</v>
      </c>
      <c r="H64" s="99" t="s">
        <v>13</v>
      </c>
      <c r="I64" s="100" t="s">
        <v>429</v>
      </c>
      <c r="J64" s="99" t="s">
        <v>13</v>
      </c>
      <c r="K64" s="100" t="s">
        <v>429</v>
      </c>
      <c r="L64" s="99" t="s">
        <v>430</v>
      </c>
    </row>
    <row r="65" spans="1:12" ht="14.25" customHeight="1">
      <c r="A65" s="484">
        <v>561</v>
      </c>
      <c r="B65" s="286">
        <v>441</v>
      </c>
      <c r="C65" s="286" t="s">
        <v>987</v>
      </c>
      <c r="D65" s="260">
        <v>11834</v>
      </c>
      <c r="E65" s="258">
        <v>11834</v>
      </c>
      <c r="F65" s="258">
        <v>11146</v>
      </c>
      <c r="G65" s="258">
        <v>11146</v>
      </c>
      <c r="H65" s="258">
        <v>10995</v>
      </c>
      <c r="I65" s="258">
        <v>9470</v>
      </c>
      <c r="J65" s="258">
        <v>132595</v>
      </c>
      <c r="K65" s="258">
        <v>125339</v>
      </c>
      <c r="L65" s="76">
        <f t="shared" si="0"/>
        <v>94.5</v>
      </c>
    </row>
    <row r="66" spans="1:12" ht="14.25" customHeight="1">
      <c r="A66" s="484">
        <v>562</v>
      </c>
      <c r="B66" s="286">
        <v>442</v>
      </c>
      <c r="C66" s="286" t="s">
        <v>988</v>
      </c>
      <c r="D66" s="260">
        <v>9222</v>
      </c>
      <c r="E66" s="258">
        <v>9222</v>
      </c>
      <c r="F66" s="258">
        <v>11031</v>
      </c>
      <c r="G66" s="258">
        <v>11031</v>
      </c>
      <c r="H66" s="258">
        <v>14740</v>
      </c>
      <c r="I66" s="258">
        <v>14414</v>
      </c>
      <c r="J66" s="258">
        <v>248861</v>
      </c>
      <c r="K66" s="258">
        <v>193506</v>
      </c>
      <c r="L66" s="76">
        <f t="shared" si="0"/>
        <v>77.8</v>
      </c>
    </row>
    <row r="67" spans="1:12" ht="14.25" customHeight="1">
      <c r="A67" s="484">
        <v>563</v>
      </c>
      <c r="B67" s="286">
        <v>443</v>
      </c>
      <c r="C67" s="286" t="s">
        <v>989</v>
      </c>
      <c r="D67" s="260">
        <v>3961</v>
      </c>
      <c r="E67" s="258">
        <v>3961</v>
      </c>
      <c r="F67" s="258">
        <v>8001</v>
      </c>
      <c r="G67" s="258">
        <v>8001</v>
      </c>
      <c r="H67" s="258">
        <v>17155</v>
      </c>
      <c r="I67" s="258">
        <v>13956</v>
      </c>
      <c r="J67" s="258">
        <v>249040</v>
      </c>
      <c r="K67" s="258">
        <v>147839</v>
      </c>
      <c r="L67" s="76">
        <f t="shared" si="0"/>
        <v>59.4</v>
      </c>
    </row>
    <row r="68" spans="1:12" ht="14.25" customHeight="1">
      <c r="A68" s="484">
        <v>564</v>
      </c>
      <c r="B68" s="286">
        <v>444</v>
      </c>
      <c r="C68" s="286" t="s">
        <v>990</v>
      </c>
      <c r="D68" s="260">
        <v>5330</v>
      </c>
      <c r="E68" s="258">
        <v>5330</v>
      </c>
      <c r="F68" s="258">
        <v>8754</v>
      </c>
      <c r="G68" s="258">
        <v>7846</v>
      </c>
      <c r="H68" s="258">
        <v>8888</v>
      </c>
      <c r="I68" s="258">
        <v>8888</v>
      </c>
      <c r="J68" s="258">
        <v>148343</v>
      </c>
      <c r="K68" s="258">
        <v>132011</v>
      </c>
      <c r="L68" s="76">
        <f t="shared" si="0"/>
        <v>89</v>
      </c>
    </row>
    <row r="69" spans="1:12" ht="14.25" customHeight="1">
      <c r="A69" s="484">
        <v>565</v>
      </c>
      <c r="B69" s="286">
        <v>445</v>
      </c>
      <c r="C69" s="286" t="s">
        <v>991</v>
      </c>
      <c r="D69" s="260">
        <v>0</v>
      </c>
      <c r="E69" s="258">
        <v>0</v>
      </c>
      <c r="F69" s="258">
        <v>35319</v>
      </c>
      <c r="G69" s="258">
        <v>32171</v>
      </c>
      <c r="H69" s="258">
        <v>9918</v>
      </c>
      <c r="I69" s="258">
        <v>9918</v>
      </c>
      <c r="J69" s="258">
        <v>113354</v>
      </c>
      <c r="K69" s="258">
        <v>92450</v>
      </c>
      <c r="L69" s="76">
        <f t="shared" si="0"/>
        <v>81.6</v>
      </c>
    </row>
    <row r="70" spans="1:12" ht="14.25" customHeight="1">
      <c r="A70" s="484">
        <v>651</v>
      </c>
      <c r="B70" s="286">
        <v>461</v>
      </c>
      <c r="C70" s="286" t="s">
        <v>992</v>
      </c>
      <c r="D70" s="260">
        <v>16692</v>
      </c>
      <c r="E70" s="258">
        <v>16692</v>
      </c>
      <c r="F70" s="258">
        <v>18915</v>
      </c>
      <c r="G70" s="258">
        <v>16550</v>
      </c>
      <c r="H70" s="258">
        <v>20171</v>
      </c>
      <c r="I70" s="258">
        <v>19537</v>
      </c>
      <c r="J70" s="258">
        <v>210487</v>
      </c>
      <c r="K70" s="258">
        <v>162388</v>
      </c>
      <c r="L70" s="76">
        <f t="shared" si="0"/>
        <v>77.1</v>
      </c>
    </row>
    <row r="71" spans="1:12" ht="14.25" customHeight="1">
      <c r="A71" s="484">
        <v>652</v>
      </c>
      <c r="B71" s="286">
        <v>462</v>
      </c>
      <c r="C71" s="286" t="s">
        <v>993</v>
      </c>
      <c r="D71" s="260">
        <v>3126</v>
      </c>
      <c r="E71" s="258">
        <v>3126</v>
      </c>
      <c r="F71" s="258">
        <v>0</v>
      </c>
      <c r="G71" s="258">
        <v>0</v>
      </c>
      <c r="H71" s="258">
        <v>15054</v>
      </c>
      <c r="I71" s="258">
        <v>15054</v>
      </c>
      <c r="J71" s="258">
        <v>98567</v>
      </c>
      <c r="K71" s="258">
        <v>95151</v>
      </c>
      <c r="L71" s="76">
        <f t="shared" si="0"/>
        <v>96.5</v>
      </c>
    </row>
    <row r="72" spans="1:12" ht="14.25" customHeight="1">
      <c r="A72" s="484">
        <v>653</v>
      </c>
      <c r="B72" s="286">
        <v>463</v>
      </c>
      <c r="C72" s="286" t="s">
        <v>994</v>
      </c>
      <c r="D72" s="260">
        <v>12754</v>
      </c>
      <c r="E72" s="258">
        <v>12754</v>
      </c>
      <c r="F72" s="258">
        <v>0</v>
      </c>
      <c r="G72" s="258">
        <v>0</v>
      </c>
      <c r="H72" s="258">
        <v>4799</v>
      </c>
      <c r="I72" s="258">
        <v>4799</v>
      </c>
      <c r="J72" s="258">
        <v>75466</v>
      </c>
      <c r="K72" s="258">
        <v>74531</v>
      </c>
      <c r="L72" s="76">
        <f t="shared" si="0"/>
        <v>98.8</v>
      </c>
    </row>
    <row r="73" spans="1:12" ht="14.25" customHeight="1">
      <c r="A73" s="484">
        <v>654</v>
      </c>
      <c r="B73" s="286">
        <v>464</v>
      </c>
      <c r="C73" s="286" t="s">
        <v>995</v>
      </c>
      <c r="D73" s="260">
        <v>12603</v>
      </c>
      <c r="E73" s="258">
        <v>12603</v>
      </c>
      <c r="F73" s="258">
        <v>3648</v>
      </c>
      <c r="G73" s="258">
        <v>3648</v>
      </c>
      <c r="H73" s="258">
        <v>13193</v>
      </c>
      <c r="I73" s="258">
        <v>13193</v>
      </c>
      <c r="J73" s="258">
        <v>183698</v>
      </c>
      <c r="K73" s="258">
        <v>171189</v>
      </c>
      <c r="L73" s="76">
        <f t="shared" si="0"/>
        <v>93.2</v>
      </c>
    </row>
    <row r="74" spans="1:12" ht="14.25" customHeight="1">
      <c r="A74" s="484">
        <v>661</v>
      </c>
      <c r="B74" s="286">
        <v>481</v>
      </c>
      <c r="C74" s="286" t="s">
        <v>996</v>
      </c>
      <c r="D74" s="260">
        <v>17378</v>
      </c>
      <c r="E74" s="258">
        <v>17378</v>
      </c>
      <c r="F74" s="258">
        <v>44302</v>
      </c>
      <c r="G74" s="258">
        <v>44075</v>
      </c>
      <c r="H74" s="258">
        <v>34047</v>
      </c>
      <c r="I74" s="258">
        <v>26452</v>
      </c>
      <c r="J74" s="258">
        <v>326754</v>
      </c>
      <c r="K74" s="258">
        <v>251433</v>
      </c>
      <c r="L74" s="76">
        <f t="shared" si="0"/>
        <v>76.9</v>
      </c>
    </row>
    <row r="75" spans="1:12" ht="14.25" customHeight="1">
      <c r="A75" s="484">
        <v>671</v>
      </c>
      <c r="B75" s="284">
        <v>501</v>
      </c>
      <c r="C75" s="284" t="s">
        <v>997</v>
      </c>
      <c r="D75" s="260">
        <v>19337</v>
      </c>
      <c r="E75" s="313">
        <v>19337</v>
      </c>
      <c r="F75" s="313">
        <v>0</v>
      </c>
      <c r="G75" s="313">
        <v>0</v>
      </c>
      <c r="H75" s="313">
        <v>48710</v>
      </c>
      <c r="I75" s="313">
        <v>45468</v>
      </c>
      <c r="J75" s="313">
        <v>266429</v>
      </c>
      <c r="K75" s="313">
        <v>112658</v>
      </c>
      <c r="L75" s="76">
        <f t="shared" si="0"/>
        <v>42.3</v>
      </c>
    </row>
    <row r="76" spans="1:12" ht="14.25" customHeight="1">
      <c r="A76" s="484">
        <v>672</v>
      </c>
      <c r="B76" s="284">
        <v>502</v>
      </c>
      <c r="C76" s="284" t="s">
        <v>998</v>
      </c>
      <c r="D76" s="260">
        <v>14982</v>
      </c>
      <c r="E76" s="313">
        <v>14982</v>
      </c>
      <c r="F76" s="313">
        <v>0</v>
      </c>
      <c r="G76" s="313">
        <v>0</v>
      </c>
      <c r="H76" s="313">
        <v>31772</v>
      </c>
      <c r="I76" s="313">
        <v>31186</v>
      </c>
      <c r="J76" s="313">
        <v>221911</v>
      </c>
      <c r="K76" s="313">
        <v>121613</v>
      </c>
      <c r="L76" s="76">
        <f t="shared" si="0"/>
        <v>54.8</v>
      </c>
    </row>
    <row r="77" spans="1:12" ht="14.25" customHeight="1">
      <c r="A77" s="484">
        <v>673</v>
      </c>
      <c r="B77" s="284">
        <v>503</v>
      </c>
      <c r="C77" s="284" t="s">
        <v>999</v>
      </c>
      <c r="D77" s="260">
        <v>3579</v>
      </c>
      <c r="E77" s="313">
        <v>3579</v>
      </c>
      <c r="F77" s="313">
        <v>18909</v>
      </c>
      <c r="G77" s="313">
        <v>18909</v>
      </c>
      <c r="H77" s="313">
        <v>14586</v>
      </c>
      <c r="I77" s="313">
        <v>11600</v>
      </c>
      <c r="J77" s="313">
        <v>90182</v>
      </c>
      <c r="K77" s="313">
        <v>70013</v>
      </c>
      <c r="L77" s="76">
        <f aca="true" t="shared" si="1" ref="L77:L83">ROUND(K77*100/J77,1)</f>
        <v>77.6</v>
      </c>
    </row>
    <row r="78" spans="1:12" ht="14.25" customHeight="1">
      <c r="A78" s="484">
        <v>674</v>
      </c>
      <c r="B78" s="284">
        <v>504</v>
      </c>
      <c r="C78" s="284" t="s">
        <v>1000</v>
      </c>
      <c r="D78" s="260">
        <v>5304</v>
      </c>
      <c r="E78" s="313">
        <v>5304</v>
      </c>
      <c r="F78" s="313">
        <v>6951</v>
      </c>
      <c r="G78" s="313">
        <v>6951</v>
      </c>
      <c r="H78" s="313">
        <v>14879</v>
      </c>
      <c r="I78" s="313">
        <v>12010</v>
      </c>
      <c r="J78" s="313">
        <v>99456</v>
      </c>
      <c r="K78" s="313">
        <v>63073</v>
      </c>
      <c r="L78" s="76">
        <f t="shared" si="1"/>
        <v>63.4</v>
      </c>
    </row>
    <row r="79" spans="1:12" ht="14.25" customHeight="1">
      <c r="A79" s="484">
        <v>682</v>
      </c>
      <c r="B79" s="284">
        <v>522</v>
      </c>
      <c r="C79" s="284" t="s">
        <v>1001</v>
      </c>
      <c r="D79" s="260">
        <v>6192</v>
      </c>
      <c r="E79" s="313">
        <v>6192</v>
      </c>
      <c r="F79" s="313">
        <v>8031</v>
      </c>
      <c r="G79" s="313">
        <v>8031</v>
      </c>
      <c r="H79" s="313">
        <v>15374</v>
      </c>
      <c r="I79" s="313">
        <v>12314</v>
      </c>
      <c r="J79" s="313">
        <v>75237</v>
      </c>
      <c r="K79" s="313">
        <v>63804</v>
      </c>
      <c r="L79" s="76">
        <f t="shared" si="1"/>
        <v>84.8</v>
      </c>
    </row>
    <row r="80" spans="1:12" ht="14.25" customHeight="1">
      <c r="A80" s="484">
        <v>772</v>
      </c>
      <c r="B80" s="284">
        <v>582</v>
      </c>
      <c r="C80" s="284" t="s">
        <v>1002</v>
      </c>
      <c r="D80" s="260">
        <v>18919</v>
      </c>
      <c r="E80" s="313">
        <v>18919</v>
      </c>
      <c r="F80" s="313">
        <v>4728</v>
      </c>
      <c r="G80" s="313">
        <v>4728</v>
      </c>
      <c r="H80" s="313">
        <v>40495</v>
      </c>
      <c r="I80" s="313">
        <v>33043</v>
      </c>
      <c r="J80" s="313">
        <v>206753</v>
      </c>
      <c r="K80" s="313">
        <v>94302</v>
      </c>
      <c r="L80" s="76">
        <f t="shared" si="1"/>
        <v>45.6</v>
      </c>
    </row>
    <row r="81" spans="1:12" ht="14.25" customHeight="1">
      <c r="A81" s="484">
        <v>774</v>
      </c>
      <c r="B81" s="284">
        <v>584</v>
      </c>
      <c r="C81" s="284" t="s">
        <v>1003</v>
      </c>
      <c r="D81" s="260">
        <v>16514</v>
      </c>
      <c r="E81" s="313">
        <v>16514</v>
      </c>
      <c r="F81" s="313">
        <v>2485</v>
      </c>
      <c r="G81" s="313">
        <v>2485</v>
      </c>
      <c r="H81" s="313">
        <v>62533</v>
      </c>
      <c r="I81" s="313">
        <v>46304</v>
      </c>
      <c r="J81" s="313">
        <v>178519</v>
      </c>
      <c r="K81" s="313">
        <v>125052</v>
      </c>
      <c r="L81" s="76">
        <f t="shared" si="1"/>
        <v>70</v>
      </c>
    </row>
    <row r="82" spans="1:12" ht="14.25" customHeight="1">
      <c r="A82" s="484">
        <v>775</v>
      </c>
      <c r="B82" s="284">
        <v>585</v>
      </c>
      <c r="C82" s="284" t="s">
        <v>1004</v>
      </c>
      <c r="D82" s="260">
        <v>63045</v>
      </c>
      <c r="E82" s="313">
        <v>57925</v>
      </c>
      <c r="F82" s="313">
        <v>57483</v>
      </c>
      <c r="G82" s="313">
        <v>53978</v>
      </c>
      <c r="H82" s="313">
        <v>78043</v>
      </c>
      <c r="I82" s="313">
        <v>56750</v>
      </c>
      <c r="J82" s="313">
        <v>573082</v>
      </c>
      <c r="K82" s="313">
        <v>327252</v>
      </c>
      <c r="L82" s="76">
        <f t="shared" si="1"/>
        <v>57.1</v>
      </c>
    </row>
    <row r="83" spans="1:12" ht="14.25" customHeight="1">
      <c r="A83" s="484">
        <v>955</v>
      </c>
      <c r="B83" s="284">
        <v>685</v>
      </c>
      <c r="C83" s="284" t="s">
        <v>1005</v>
      </c>
      <c r="D83" s="260">
        <v>0</v>
      </c>
      <c r="E83" s="313">
        <v>0</v>
      </c>
      <c r="F83" s="313">
        <v>27779</v>
      </c>
      <c r="G83" s="313">
        <v>27779</v>
      </c>
      <c r="H83" s="313">
        <v>25332</v>
      </c>
      <c r="I83" s="313">
        <v>21194</v>
      </c>
      <c r="J83" s="313">
        <v>358955</v>
      </c>
      <c r="K83" s="313">
        <v>301561</v>
      </c>
      <c r="L83" s="76">
        <f t="shared" si="1"/>
        <v>84</v>
      </c>
    </row>
    <row r="84" spans="1:12" ht="7.5" customHeight="1">
      <c r="A84" s="77"/>
      <c r="B84" s="281"/>
      <c r="C84" s="281"/>
      <c r="D84" s="261"/>
      <c r="E84" s="275"/>
      <c r="F84" s="275"/>
      <c r="G84" s="275"/>
      <c r="H84" s="275"/>
      <c r="I84" s="275"/>
      <c r="J84" s="275"/>
      <c r="K84" s="275"/>
      <c r="L84" s="98"/>
    </row>
    <row r="85" spans="1:12" ht="17.25" customHeight="1">
      <c r="A85" s="11" t="s">
        <v>448</v>
      </c>
      <c r="B85" s="2" t="s">
        <v>470</v>
      </c>
      <c r="C85" s="5"/>
      <c r="E85" s="13"/>
      <c r="F85" s="80"/>
      <c r="G85" s="80"/>
      <c r="H85" s="80"/>
      <c r="I85" s="80"/>
      <c r="J85" s="314"/>
      <c r="K85" s="24"/>
      <c r="L85" s="24"/>
    </row>
    <row r="86" spans="1:12" ht="17.25" customHeight="1">
      <c r="A86" s="3" t="s">
        <v>466</v>
      </c>
      <c r="B86" s="2" t="s">
        <v>471</v>
      </c>
      <c r="C86" s="5"/>
      <c r="E86" s="13"/>
      <c r="F86" s="80"/>
      <c r="G86" s="80"/>
      <c r="H86" s="80"/>
      <c r="I86" s="80"/>
      <c r="J86" s="13"/>
      <c r="K86" s="24"/>
      <c r="L86" s="24"/>
    </row>
    <row r="87" spans="1:12" ht="17.25" customHeight="1">
      <c r="A87" s="3" t="s">
        <v>431</v>
      </c>
      <c r="C87" s="5"/>
      <c r="E87" s="13"/>
      <c r="F87" s="80"/>
      <c r="G87" s="80"/>
      <c r="H87" s="80"/>
      <c r="I87" s="80"/>
      <c r="J87" s="13"/>
      <c r="K87" s="24"/>
      <c r="L87" s="24"/>
    </row>
    <row r="88" spans="2:10" ht="17.25">
      <c r="B88" s="72" t="s">
        <v>589</v>
      </c>
      <c r="J88" s="78"/>
    </row>
    <row r="89" spans="2:7" ht="4.5" customHeight="1">
      <c r="B89" s="3"/>
      <c r="C89" s="5"/>
      <c r="D89" s="5"/>
      <c r="E89" s="5"/>
      <c r="G89" s="13"/>
    </row>
    <row r="90" spans="2:11" ht="12" customHeight="1">
      <c r="B90" s="79"/>
      <c r="C90" s="101"/>
      <c r="D90" s="96" t="s">
        <v>474</v>
      </c>
      <c r="E90" s="97"/>
      <c r="F90" s="97"/>
      <c r="G90" s="408"/>
      <c r="H90" s="184"/>
      <c r="I90" s="96" t="s">
        <v>474</v>
      </c>
      <c r="J90" s="97"/>
      <c r="K90" s="97"/>
    </row>
    <row r="91" spans="2:11" ht="12" customHeight="1">
      <c r="B91" s="81"/>
      <c r="C91" s="206" t="s">
        <v>0</v>
      </c>
      <c r="D91" s="100" t="s">
        <v>5</v>
      </c>
      <c r="E91" s="99" t="s">
        <v>42</v>
      </c>
      <c r="F91" s="99" t="s">
        <v>43</v>
      </c>
      <c r="G91" s="409"/>
      <c r="H91" s="205" t="s">
        <v>0</v>
      </c>
      <c r="I91" s="100" t="s">
        <v>5</v>
      </c>
      <c r="J91" s="99" t="s">
        <v>42</v>
      </c>
      <c r="K91" s="99" t="s">
        <v>43</v>
      </c>
    </row>
    <row r="92" spans="3:11" ht="13.5" customHeight="1">
      <c r="C92" s="102" t="s">
        <v>805</v>
      </c>
      <c r="D92" s="262">
        <v>1055113</v>
      </c>
      <c r="E92" s="264">
        <v>367891</v>
      </c>
      <c r="F92" s="264">
        <v>687223</v>
      </c>
      <c r="G92" s="410"/>
      <c r="H92" s="45"/>
      <c r="I92" s="6"/>
      <c r="J92" s="7"/>
      <c r="K92" s="7"/>
    </row>
    <row r="93" spans="3:11" ht="13.5" customHeight="1">
      <c r="C93" s="102" t="s">
        <v>590</v>
      </c>
      <c r="D93" s="262">
        <v>1044523</v>
      </c>
      <c r="E93" s="264">
        <v>362647</v>
      </c>
      <c r="F93" s="264">
        <v>681868</v>
      </c>
      <c r="G93" s="411"/>
      <c r="H93" s="140" t="s">
        <v>59</v>
      </c>
      <c r="I93" s="262">
        <v>8699</v>
      </c>
      <c r="J93" s="264">
        <v>2849</v>
      </c>
      <c r="K93" s="264">
        <v>5850</v>
      </c>
    </row>
    <row r="94" spans="3:11" ht="13.5" customHeight="1">
      <c r="C94" s="102" t="s">
        <v>637</v>
      </c>
      <c r="D94" s="262">
        <v>1053976</v>
      </c>
      <c r="E94" s="264">
        <v>367047</v>
      </c>
      <c r="F94" s="264">
        <v>686934</v>
      </c>
      <c r="G94" s="411"/>
      <c r="H94" s="140" t="s">
        <v>60</v>
      </c>
      <c r="I94" s="262">
        <v>12680</v>
      </c>
      <c r="J94" s="264">
        <v>4332</v>
      </c>
      <c r="K94" s="264">
        <v>8349</v>
      </c>
    </row>
    <row r="95" spans="3:11" ht="13.5" customHeight="1">
      <c r="C95" s="102" t="s">
        <v>723</v>
      </c>
      <c r="D95" s="262">
        <v>1061129</v>
      </c>
      <c r="E95" s="264">
        <v>363362</v>
      </c>
      <c r="F95" s="264">
        <v>697770</v>
      </c>
      <c r="G95" s="411"/>
      <c r="H95" s="140" t="s">
        <v>1008</v>
      </c>
      <c r="I95" s="262">
        <v>6682</v>
      </c>
      <c r="J95" s="264">
        <v>2264</v>
      </c>
      <c r="K95" s="264">
        <v>4418</v>
      </c>
    </row>
    <row r="96" spans="3:11" ht="13.5" customHeight="1">
      <c r="C96" s="102" t="s">
        <v>806</v>
      </c>
      <c r="D96" s="262">
        <v>1063185</v>
      </c>
      <c r="E96" s="264">
        <v>361082</v>
      </c>
      <c r="F96" s="264">
        <v>702101</v>
      </c>
      <c r="G96" s="412"/>
      <c r="H96" s="140" t="s">
        <v>61</v>
      </c>
      <c r="I96" s="262">
        <v>34680</v>
      </c>
      <c r="J96" s="264">
        <v>11994</v>
      </c>
      <c r="K96" s="264">
        <v>22686</v>
      </c>
    </row>
    <row r="97" spans="3:11" ht="13.5" customHeight="1">
      <c r="C97" s="3"/>
      <c r="D97" s="262"/>
      <c r="E97" s="264"/>
      <c r="F97" s="264"/>
      <c r="G97" s="412"/>
      <c r="H97" s="140" t="s">
        <v>62</v>
      </c>
      <c r="I97" s="262">
        <v>20655</v>
      </c>
      <c r="J97" s="264">
        <v>7664</v>
      </c>
      <c r="K97" s="264">
        <v>12990</v>
      </c>
    </row>
    <row r="98" spans="3:11" ht="13.5" customHeight="1">
      <c r="C98" s="487" t="s">
        <v>44</v>
      </c>
      <c r="D98" s="262">
        <v>473112</v>
      </c>
      <c r="E98" s="264">
        <v>176307</v>
      </c>
      <c r="F98" s="264">
        <v>296806</v>
      </c>
      <c r="G98" s="412"/>
      <c r="H98" s="140" t="s">
        <v>63</v>
      </c>
      <c r="I98" s="262">
        <v>17096</v>
      </c>
      <c r="J98" s="264">
        <v>5288</v>
      </c>
      <c r="K98" s="264">
        <v>11808</v>
      </c>
    </row>
    <row r="99" spans="3:11" ht="13.5" customHeight="1">
      <c r="C99" s="102" t="s">
        <v>45</v>
      </c>
      <c r="D99" s="262">
        <v>33506</v>
      </c>
      <c r="E99" s="264">
        <v>11505</v>
      </c>
      <c r="F99" s="264">
        <v>22001</v>
      </c>
      <c r="G99" s="412"/>
      <c r="H99" s="140" t="s">
        <v>64</v>
      </c>
      <c r="I99" s="262">
        <v>52036</v>
      </c>
      <c r="J99" s="264">
        <v>16818</v>
      </c>
      <c r="K99" s="264">
        <v>35218</v>
      </c>
    </row>
    <row r="100" spans="3:11" ht="13.5" customHeight="1">
      <c r="C100" s="102" t="s">
        <v>46</v>
      </c>
      <c r="D100" s="262">
        <v>25653</v>
      </c>
      <c r="E100" s="264">
        <v>8706</v>
      </c>
      <c r="F100" s="264">
        <v>16947</v>
      </c>
      <c r="G100" s="412"/>
      <c r="H100" s="140" t="s">
        <v>65</v>
      </c>
      <c r="I100" s="262">
        <v>30711</v>
      </c>
      <c r="J100" s="264">
        <v>9385</v>
      </c>
      <c r="K100" s="264">
        <v>21326</v>
      </c>
    </row>
    <row r="101" spans="3:11" ht="13.5" customHeight="1">
      <c r="C101" s="102" t="s">
        <v>47</v>
      </c>
      <c r="D101" s="262">
        <v>18935</v>
      </c>
      <c r="E101" s="264">
        <v>6147</v>
      </c>
      <c r="F101" s="264">
        <v>12788</v>
      </c>
      <c r="G101" s="412"/>
      <c r="H101" s="140" t="s">
        <v>66</v>
      </c>
      <c r="I101" s="262">
        <v>17736</v>
      </c>
      <c r="J101" s="264">
        <v>5550</v>
      </c>
      <c r="K101" s="264">
        <v>12186</v>
      </c>
    </row>
    <row r="102" spans="3:11" ht="13.5" customHeight="1">
      <c r="C102" s="102" t="s">
        <v>591</v>
      </c>
      <c r="D102" s="262">
        <v>19521</v>
      </c>
      <c r="E102" s="264">
        <v>7147</v>
      </c>
      <c r="F102" s="264">
        <v>12375</v>
      </c>
      <c r="G102" s="412"/>
      <c r="H102" s="140" t="s">
        <v>67</v>
      </c>
      <c r="I102" s="262">
        <v>10775</v>
      </c>
      <c r="J102" s="264">
        <v>2659</v>
      </c>
      <c r="K102" s="264">
        <v>8116</v>
      </c>
    </row>
    <row r="103" spans="3:11" ht="13.5" customHeight="1">
      <c r="C103" s="102" t="s">
        <v>48</v>
      </c>
      <c r="D103" s="262">
        <v>29878</v>
      </c>
      <c r="E103" s="264">
        <v>11447</v>
      </c>
      <c r="F103" s="264">
        <v>18431</v>
      </c>
      <c r="G103" s="412"/>
      <c r="H103" s="140" t="s">
        <v>68</v>
      </c>
      <c r="I103" s="262">
        <v>13598</v>
      </c>
      <c r="J103" s="264">
        <v>3515</v>
      </c>
      <c r="K103" s="264">
        <v>10083</v>
      </c>
    </row>
    <row r="104" spans="3:11" ht="13.5" customHeight="1">
      <c r="C104" s="148" t="s">
        <v>49</v>
      </c>
      <c r="D104" s="262">
        <v>9417</v>
      </c>
      <c r="E104" s="264">
        <v>3284</v>
      </c>
      <c r="F104" s="264">
        <v>6133</v>
      </c>
      <c r="G104" s="412"/>
      <c r="H104" s="140" t="s">
        <v>69</v>
      </c>
      <c r="I104" s="262">
        <v>13074</v>
      </c>
      <c r="J104" s="264">
        <v>3570</v>
      </c>
      <c r="K104" s="264">
        <v>9505</v>
      </c>
    </row>
    <row r="105" spans="3:11" ht="13.5" customHeight="1">
      <c r="C105" s="102" t="s">
        <v>50</v>
      </c>
      <c r="D105" s="262">
        <v>21739</v>
      </c>
      <c r="E105" s="264">
        <v>8196</v>
      </c>
      <c r="F105" s="264">
        <v>13543</v>
      </c>
      <c r="G105" s="412"/>
      <c r="H105" s="140" t="s">
        <v>70</v>
      </c>
      <c r="I105" s="262">
        <v>21026</v>
      </c>
      <c r="J105" s="264">
        <v>6668</v>
      </c>
      <c r="K105" s="264">
        <v>14358</v>
      </c>
    </row>
    <row r="106" spans="3:11" ht="13.5" customHeight="1">
      <c r="C106" s="102" t="s">
        <v>51</v>
      </c>
      <c r="D106" s="262">
        <v>36083</v>
      </c>
      <c r="E106" s="264">
        <v>11532</v>
      </c>
      <c r="F106" s="264">
        <v>24550</v>
      </c>
      <c r="G106" s="412"/>
      <c r="H106" s="140" t="s">
        <v>71</v>
      </c>
      <c r="I106" s="262">
        <v>10431</v>
      </c>
      <c r="J106" s="264">
        <v>2615</v>
      </c>
      <c r="K106" s="264">
        <v>7816</v>
      </c>
    </row>
    <row r="107" spans="3:11" ht="13.5" customHeight="1">
      <c r="C107" s="102" t="s">
        <v>52</v>
      </c>
      <c r="D107" s="262">
        <v>24940</v>
      </c>
      <c r="E107" s="264">
        <v>9354</v>
      </c>
      <c r="F107" s="264">
        <v>15587</v>
      </c>
      <c r="G107" s="412"/>
      <c r="H107" s="140" t="s">
        <v>72</v>
      </c>
      <c r="I107" s="262">
        <v>4437</v>
      </c>
      <c r="J107" s="264">
        <v>988</v>
      </c>
      <c r="K107" s="264">
        <v>3449</v>
      </c>
    </row>
    <row r="108" spans="3:11" ht="13.5" customHeight="1">
      <c r="C108" s="102" t="s">
        <v>53</v>
      </c>
      <c r="D108" s="262">
        <v>21447</v>
      </c>
      <c r="E108" s="264">
        <v>7615</v>
      </c>
      <c r="F108" s="264">
        <v>13832</v>
      </c>
      <c r="G108" s="412"/>
      <c r="H108" s="140" t="s">
        <v>740</v>
      </c>
      <c r="I108" s="262">
        <v>939</v>
      </c>
      <c r="J108" s="264">
        <v>307</v>
      </c>
      <c r="K108" s="264">
        <v>632</v>
      </c>
    </row>
    <row r="109" spans="3:11" ht="13.5" customHeight="1">
      <c r="C109" s="102" t="s">
        <v>592</v>
      </c>
      <c r="D109" s="262">
        <v>115115</v>
      </c>
      <c r="E109" s="264">
        <v>46007</v>
      </c>
      <c r="F109" s="264">
        <v>69108</v>
      </c>
      <c r="G109" s="412"/>
      <c r="H109" s="140" t="s">
        <v>73</v>
      </c>
      <c r="I109" s="262">
        <v>2836</v>
      </c>
      <c r="J109" s="264">
        <v>756</v>
      </c>
      <c r="K109" s="264">
        <v>2080</v>
      </c>
    </row>
    <row r="110" spans="3:11" ht="13.5" customHeight="1">
      <c r="C110" s="102" t="s">
        <v>54</v>
      </c>
      <c r="D110" s="262">
        <v>45093</v>
      </c>
      <c r="E110" s="264">
        <v>23787</v>
      </c>
      <c r="F110" s="264">
        <v>21306</v>
      </c>
      <c r="G110" s="412"/>
      <c r="H110" s="140" t="s">
        <v>74</v>
      </c>
      <c r="I110" s="262">
        <v>45929</v>
      </c>
      <c r="J110" s="264">
        <v>19421</v>
      </c>
      <c r="K110" s="264">
        <v>26508</v>
      </c>
    </row>
    <row r="111" spans="3:11" ht="13.5" customHeight="1">
      <c r="C111" s="102" t="s">
        <v>1007</v>
      </c>
      <c r="D111" s="262">
        <v>71785</v>
      </c>
      <c r="E111" s="264">
        <v>21580</v>
      </c>
      <c r="F111" s="264">
        <v>50205</v>
      </c>
      <c r="G111" s="412"/>
      <c r="H111" s="140" t="s">
        <v>75</v>
      </c>
      <c r="I111" s="262">
        <v>4332</v>
      </c>
      <c r="J111" s="264">
        <v>1202</v>
      </c>
      <c r="K111" s="264">
        <v>3130</v>
      </c>
    </row>
    <row r="112" spans="3:11" ht="13.5" customHeight="1">
      <c r="C112" s="102"/>
      <c r="D112" s="262"/>
      <c r="E112" s="264"/>
      <c r="F112" s="264"/>
      <c r="G112" s="412"/>
      <c r="H112" s="156" t="s">
        <v>76</v>
      </c>
      <c r="I112" s="262">
        <v>8479</v>
      </c>
      <c r="J112" s="264">
        <v>2399</v>
      </c>
      <c r="K112" s="264">
        <v>6080</v>
      </c>
    </row>
    <row r="113" spans="3:11" ht="13.5" customHeight="1">
      <c r="C113" s="3" t="s">
        <v>55</v>
      </c>
      <c r="D113" s="262">
        <v>6975</v>
      </c>
      <c r="E113" s="264">
        <v>6601</v>
      </c>
      <c r="F113" s="264">
        <v>374</v>
      </c>
      <c r="G113" s="412"/>
      <c r="H113" s="156" t="s">
        <v>77</v>
      </c>
      <c r="I113" s="262">
        <v>1983</v>
      </c>
      <c r="J113" s="264">
        <v>548</v>
      </c>
      <c r="K113" s="264">
        <v>1435</v>
      </c>
    </row>
    <row r="114" spans="3:11" ht="13.5" customHeight="1">
      <c r="C114" s="102"/>
      <c r="D114" s="262"/>
      <c r="E114" s="264"/>
      <c r="F114" s="264"/>
      <c r="G114" s="412"/>
      <c r="H114" s="140" t="s">
        <v>78</v>
      </c>
      <c r="I114" s="262">
        <v>4523</v>
      </c>
      <c r="J114" s="264">
        <v>1612</v>
      </c>
      <c r="K114" s="264">
        <v>2910</v>
      </c>
    </row>
    <row r="115" spans="3:11" ht="13.5" customHeight="1">
      <c r="C115" s="3" t="s">
        <v>56</v>
      </c>
      <c r="D115" s="262">
        <v>392893</v>
      </c>
      <c r="E115" s="264">
        <v>128964</v>
      </c>
      <c r="F115" s="264">
        <v>263929</v>
      </c>
      <c r="G115" s="412"/>
      <c r="H115" s="140" t="s">
        <v>79</v>
      </c>
      <c r="I115" s="262">
        <v>435</v>
      </c>
      <c r="J115" s="264">
        <v>95</v>
      </c>
      <c r="K115" s="264">
        <v>340</v>
      </c>
    </row>
    <row r="116" spans="3:11" ht="13.5" customHeight="1">
      <c r="C116" s="102" t="s">
        <v>57</v>
      </c>
      <c r="D116" s="262">
        <v>20407</v>
      </c>
      <c r="E116" s="264">
        <v>6918</v>
      </c>
      <c r="F116" s="264">
        <v>13489</v>
      </c>
      <c r="G116" s="412"/>
      <c r="H116" s="140" t="s">
        <v>80</v>
      </c>
      <c r="I116" s="262">
        <v>3331</v>
      </c>
      <c r="J116" s="264">
        <v>1887</v>
      </c>
      <c r="K116" s="264">
        <v>1444</v>
      </c>
    </row>
    <row r="117" spans="3:11" ht="13.5" customHeight="1">
      <c r="C117" s="102" t="s">
        <v>58</v>
      </c>
      <c r="D117" s="262">
        <v>20586</v>
      </c>
      <c r="E117" s="264">
        <v>7421</v>
      </c>
      <c r="F117" s="264">
        <v>13165</v>
      </c>
      <c r="G117" s="412"/>
      <c r="H117" s="140" t="s">
        <v>81</v>
      </c>
      <c r="I117" s="262">
        <v>4797</v>
      </c>
      <c r="J117" s="264">
        <v>239</v>
      </c>
      <c r="K117" s="264">
        <v>4558</v>
      </c>
    </row>
    <row r="118" spans="2:11" ht="13.5" customHeight="1">
      <c r="B118" s="13"/>
      <c r="C118" s="102"/>
      <c r="D118" s="264"/>
      <c r="E118" s="264"/>
      <c r="F118" s="264"/>
      <c r="G118" s="102"/>
      <c r="H118" s="13"/>
      <c r="I118" s="13"/>
      <c r="J118" s="13"/>
      <c r="K118" s="13"/>
    </row>
    <row r="119" spans="2:11" ht="13.5" customHeight="1">
      <c r="B119" s="13"/>
      <c r="C119" s="102"/>
      <c r="D119" s="264"/>
      <c r="E119" s="264"/>
      <c r="F119" s="264"/>
      <c r="G119" s="102"/>
      <c r="H119" s="13"/>
      <c r="I119" s="13"/>
      <c r="J119" s="13"/>
      <c r="K119" s="13"/>
    </row>
    <row r="120" spans="2:11" ht="13.5" customHeight="1">
      <c r="B120" s="13"/>
      <c r="C120" s="102"/>
      <c r="D120" s="264"/>
      <c r="E120" s="264"/>
      <c r="F120" s="264"/>
      <c r="G120" s="102"/>
      <c r="H120" s="13"/>
      <c r="I120" s="13"/>
      <c r="J120" s="13"/>
      <c r="K120" s="13"/>
    </row>
    <row r="121" spans="3:11" s="13" customFormat="1" ht="15.75" customHeight="1">
      <c r="C121" s="102"/>
      <c r="D121" s="266"/>
      <c r="E121" s="266"/>
      <c r="F121" s="266"/>
      <c r="G121" s="106"/>
      <c r="H121" s="106"/>
      <c r="I121" s="266"/>
      <c r="J121" s="266"/>
      <c r="K121" s="266"/>
    </row>
    <row r="122" spans="3:11" ht="12" customHeight="1">
      <c r="C122" s="101"/>
      <c r="D122" s="96" t="s">
        <v>474</v>
      </c>
      <c r="E122" s="97"/>
      <c r="F122" s="97"/>
      <c r="G122" s="408"/>
      <c r="H122" s="184"/>
      <c r="I122" s="96" t="s">
        <v>474</v>
      </c>
      <c r="J122" s="97"/>
      <c r="K122" s="97"/>
    </row>
    <row r="123" spans="3:11" ht="12" customHeight="1">
      <c r="C123" s="206" t="s">
        <v>0</v>
      </c>
      <c r="D123" s="100" t="s">
        <v>5</v>
      </c>
      <c r="E123" s="99" t="s">
        <v>42</v>
      </c>
      <c r="F123" s="99" t="s">
        <v>43</v>
      </c>
      <c r="G123" s="409"/>
      <c r="H123" s="205" t="s">
        <v>0</v>
      </c>
      <c r="I123" s="100" t="s">
        <v>5</v>
      </c>
      <c r="J123" s="99" t="s">
        <v>42</v>
      </c>
      <c r="K123" s="99" t="s">
        <v>43</v>
      </c>
    </row>
    <row r="124" spans="3:11" ht="12" customHeight="1">
      <c r="C124" s="285"/>
      <c r="D124" s="485"/>
      <c r="E124" s="204"/>
      <c r="F124" s="204"/>
      <c r="G124" s="411"/>
      <c r="H124" s="156" t="s">
        <v>135</v>
      </c>
      <c r="I124" s="148">
        <v>1657</v>
      </c>
      <c r="J124" s="102">
        <v>376</v>
      </c>
      <c r="K124" s="102">
        <v>1281</v>
      </c>
    </row>
    <row r="125" spans="3:11" ht="13.5" customHeight="1">
      <c r="C125" s="3" t="s">
        <v>82</v>
      </c>
      <c r="D125" s="262">
        <v>7852</v>
      </c>
      <c r="E125" s="264">
        <v>3403</v>
      </c>
      <c r="F125" s="264">
        <v>4445</v>
      </c>
      <c r="G125" s="410"/>
      <c r="H125" s="156" t="s">
        <v>136</v>
      </c>
      <c r="I125" s="25">
        <v>1607</v>
      </c>
      <c r="J125" s="25">
        <v>334</v>
      </c>
      <c r="K125" s="25">
        <v>1273</v>
      </c>
    </row>
    <row r="126" spans="3:11" ht="13.5" customHeight="1">
      <c r="C126" s="102" t="s">
        <v>83</v>
      </c>
      <c r="D126" s="262">
        <v>156</v>
      </c>
      <c r="E126" s="264">
        <v>28</v>
      </c>
      <c r="F126" s="264">
        <v>128</v>
      </c>
      <c r="G126" s="410"/>
      <c r="H126" s="156" t="s">
        <v>137</v>
      </c>
      <c r="I126" s="25">
        <v>2357</v>
      </c>
      <c r="J126" s="25">
        <v>523</v>
      </c>
      <c r="K126" s="25">
        <v>1834</v>
      </c>
    </row>
    <row r="127" spans="3:11" ht="13.5" customHeight="1">
      <c r="C127" s="102" t="s">
        <v>84</v>
      </c>
      <c r="D127" s="262">
        <v>843</v>
      </c>
      <c r="E127" s="264">
        <v>317</v>
      </c>
      <c r="F127" s="264">
        <v>526</v>
      </c>
      <c r="G127" s="411"/>
      <c r="H127" s="156" t="s">
        <v>135</v>
      </c>
      <c r="I127" s="148">
        <v>1657</v>
      </c>
      <c r="J127" s="102">
        <v>376</v>
      </c>
      <c r="K127" s="102">
        <v>1281</v>
      </c>
    </row>
    <row r="128" spans="3:11" ht="13.5" customHeight="1">
      <c r="C128" s="102" t="s">
        <v>85</v>
      </c>
      <c r="D128" s="262">
        <v>141</v>
      </c>
      <c r="E128" s="264">
        <v>21</v>
      </c>
      <c r="F128" s="264">
        <v>120</v>
      </c>
      <c r="G128" s="412"/>
      <c r="H128" s="156" t="s">
        <v>136</v>
      </c>
      <c r="I128" s="7">
        <v>1607</v>
      </c>
      <c r="J128" s="7">
        <v>334</v>
      </c>
      <c r="K128" s="7">
        <v>1273</v>
      </c>
    </row>
    <row r="129" spans="3:11" ht="13.5" customHeight="1">
      <c r="C129" s="102" t="s">
        <v>86</v>
      </c>
      <c r="D129" s="262">
        <v>749</v>
      </c>
      <c r="E129" s="264">
        <v>240</v>
      </c>
      <c r="F129" s="264">
        <v>508</v>
      </c>
      <c r="G129" s="412"/>
      <c r="H129" s="156" t="s">
        <v>137</v>
      </c>
      <c r="I129" s="7">
        <v>2357</v>
      </c>
      <c r="J129" s="7">
        <v>523</v>
      </c>
      <c r="K129" s="7">
        <v>1834</v>
      </c>
    </row>
    <row r="130" spans="3:11" ht="13.5" customHeight="1">
      <c r="C130" s="102" t="s">
        <v>87</v>
      </c>
      <c r="D130" s="262">
        <v>642</v>
      </c>
      <c r="E130" s="264">
        <v>245</v>
      </c>
      <c r="F130" s="264">
        <v>396</v>
      </c>
      <c r="G130" s="412"/>
      <c r="H130" s="140" t="s">
        <v>138</v>
      </c>
      <c r="I130" s="264">
        <v>987</v>
      </c>
      <c r="J130" s="264">
        <v>155</v>
      </c>
      <c r="K130" s="264">
        <v>832</v>
      </c>
    </row>
    <row r="131" spans="3:11" ht="13.5" customHeight="1">
      <c r="C131" s="102" t="s">
        <v>88</v>
      </c>
      <c r="D131" s="262">
        <v>69</v>
      </c>
      <c r="E131" s="264">
        <v>19</v>
      </c>
      <c r="F131" s="264">
        <v>50</v>
      </c>
      <c r="G131" s="412"/>
      <c r="H131" s="140" t="s">
        <v>139</v>
      </c>
      <c r="I131" s="264">
        <v>313</v>
      </c>
      <c r="J131" s="264">
        <v>69</v>
      </c>
      <c r="K131" s="264">
        <v>244</v>
      </c>
    </row>
    <row r="132" spans="3:11" ht="13.5" customHeight="1">
      <c r="C132" s="102" t="s">
        <v>89</v>
      </c>
      <c r="D132" s="262">
        <v>2173</v>
      </c>
      <c r="E132" s="264">
        <v>948</v>
      </c>
      <c r="F132" s="264">
        <v>1225</v>
      </c>
      <c r="G132" s="412"/>
      <c r="H132" s="140" t="s">
        <v>140</v>
      </c>
      <c r="I132" s="264">
        <v>560</v>
      </c>
      <c r="J132" s="264">
        <v>78</v>
      </c>
      <c r="K132" s="264">
        <v>482</v>
      </c>
    </row>
    <row r="133" spans="3:11" ht="13.5" customHeight="1">
      <c r="C133" s="102" t="s">
        <v>90</v>
      </c>
      <c r="D133" s="262">
        <v>31</v>
      </c>
      <c r="E133" s="264">
        <v>12</v>
      </c>
      <c r="F133" s="264">
        <v>19</v>
      </c>
      <c r="G133" s="412"/>
      <c r="H133" s="140" t="s">
        <v>141</v>
      </c>
      <c r="I133" s="264">
        <v>582</v>
      </c>
      <c r="J133" s="264">
        <v>151</v>
      </c>
      <c r="K133" s="264">
        <v>431</v>
      </c>
    </row>
    <row r="134" spans="3:11" ht="13.5" customHeight="1">
      <c r="C134" s="102" t="s">
        <v>741</v>
      </c>
      <c r="D134" s="262">
        <v>1052</v>
      </c>
      <c r="E134" s="264">
        <v>816</v>
      </c>
      <c r="F134" s="264">
        <v>236</v>
      </c>
      <c r="G134" s="412"/>
      <c r="H134" s="140" t="s">
        <v>142</v>
      </c>
      <c r="I134" s="264">
        <v>51</v>
      </c>
      <c r="J134" s="264">
        <v>6</v>
      </c>
      <c r="K134" s="264">
        <v>46</v>
      </c>
    </row>
    <row r="135" spans="3:11" ht="13.5" customHeight="1">
      <c r="C135" s="102" t="s">
        <v>91</v>
      </c>
      <c r="D135" s="262">
        <v>339</v>
      </c>
      <c r="E135" s="264">
        <v>151</v>
      </c>
      <c r="F135" s="264">
        <v>187</v>
      </c>
      <c r="G135" s="412"/>
      <c r="H135" s="140" t="s">
        <v>143</v>
      </c>
      <c r="I135" s="264">
        <v>472</v>
      </c>
      <c r="J135" s="264">
        <v>80</v>
      </c>
      <c r="K135" s="264">
        <v>392</v>
      </c>
    </row>
    <row r="136" spans="3:11" ht="13.5" customHeight="1">
      <c r="C136" s="148" t="s">
        <v>92</v>
      </c>
      <c r="D136" s="262">
        <v>143</v>
      </c>
      <c r="E136" s="264">
        <v>62</v>
      </c>
      <c r="F136" s="264">
        <v>81</v>
      </c>
      <c r="G136" s="412"/>
      <c r="H136" s="140" t="s">
        <v>144</v>
      </c>
      <c r="I136" s="264">
        <v>213</v>
      </c>
      <c r="J136" s="264">
        <v>47</v>
      </c>
      <c r="K136" s="264">
        <v>165</v>
      </c>
    </row>
    <row r="137" spans="3:11" ht="13.5" customHeight="1">
      <c r="C137" s="148" t="s">
        <v>93</v>
      </c>
      <c r="D137" s="262">
        <v>126</v>
      </c>
      <c r="E137" s="264">
        <v>25</v>
      </c>
      <c r="F137" s="264">
        <v>101</v>
      </c>
      <c r="G137" s="412"/>
      <c r="H137" s="140" t="s">
        <v>145</v>
      </c>
      <c r="I137" s="264">
        <v>71</v>
      </c>
      <c r="J137" s="264">
        <v>7</v>
      </c>
      <c r="K137" s="264">
        <v>64</v>
      </c>
    </row>
    <row r="138" spans="3:11" ht="13.5" customHeight="1">
      <c r="C138" s="102" t="s">
        <v>94</v>
      </c>
      <c r="D138" s="262">
        <v>630</v>
      </c>
      <c r="E138" s="264">
        <v>225</v>
      </c>
      <c r="F138" s="264">
        <v>405</v>
      </c>
      <c r="G138" s="412"/>
      <c r="H138" s="140" t="s">
        <v>146</v>
      </c>
      <c r="I138" s="264">
        <v>152</v>
      </c>
      <c r="J138" s="264">
        <v>27</v>
      </c>
      <c r="K138" s="264">
        <v>125</v>
      </c>
    </row>
    <row r="139" spans="3:11" ht="13.5" customHeight="1">
      <c r="C139" s="102" t="s">
        <v>95</v>
      </c>
      <c r="D139" s="262">
        <v>43</v>
      </c>
      <c r="E139" s="264">
        <v>7</v>
      </c>
      <c r="F139" s="264">
        <v>37</v>
      </c>
      <c r="G139" s="412"/>
      <c r="H139" s="45"/>
      <c r="I139" s="264"/>
      <c r="J139" s="264"/>
      <c r="K139" s="264"/>
    </row>
    <row r="140" spans="3:11" ht="13.5" customHeight="1">
      <c r="C140" s="102" t="s">
        <v>96</v>
      </c>
      <c r="D140" s="262">
        <v>87</v>
      </c>
      <c r="E140" s="264">
        <v>36</v>
      </c>
      <c r="F140" s="264">
        <v>51</v>
      </c>
      <c r="G140" s="412"/>
      <c r="H140" s="194" t="s">
        <v>147</v>
      </c>
      <c r="I140" s="264">
        <v>6653</v>
      </c>
      <c r="J140" s="264">
        <v>1729</v>
      </c>
      <c r="K140" s="264">
        <v>4923</v>
      </c>
    </row>
    <row r="141" spans="3:11" ht="13.5" customHeight="1">
      <c r="C141" s="102" t="s">
        <v>97</v>
      </c>
      <c r="D141" s="262">
        <v>13</v>
      </c>
      <c r="E141" s="264">
        <v>3</v>
      </c>
      <c r="F141" s="264">
        <v>10</v>
      </c>
      <c r="G141" s="412"/>
      <c r="H141" s="140" t="s">
        <v>148</v>
      </c>
      <c r="I141" s="264">
        <v>701</v>
      </c>
      <c r="J141" s="264">
        <v>150</v>
      </c>
      <c r="K141" s="264">
        <v>551</v>
      </c>
    </row>
    <row r="142" spans="3:11" ht="13.5" customHeight="1">
      <c r="C142" s="102" t="s">
        <v>98</v>
      </c>
      <c r="D142" s="262">
        <v>494</v>
      </c>
      <c r="E142" s="264">
        <v>233</v>
      </c>
      <c r="F142" s="264">
        <v>260</v>
      </c>
      <c r="G142" s="412"/>
      <c r="H142" s="140" t="s">
        <v>149</v>
      </c>
      <c r="I142" s="264">
        <v>1650</v>
      </c>
      <c r="J142" s="264">
        <v>360</v>
      </c>
      <c r="K142" s="264">
        <v>1290</v>
      </c>
    </row>
    <row r="143" spans="3:11" ht="13.5" customHeight="1">
      <c r="C143" s="102" t="s">
        <v>99</v>
      </c>
      <c r="D143" s="262">
        <v>74</v>
      </c>
      <c r="E143" s="264">
        <v>8</v>
      </c>
      <c r="F143" s="264">
        <v>66</v>
      </c>
      <c r="G143" s="412"/>
      <c r="H143" s="140" t="s">
        <v>150</v>
      </c>
      <c r="I143" s="264">
        <v>398</v>
      </c>
      <c r="J143" s="264">
        <v>135</v>
      </c>
      <c r="K143" s="264">
        <v>263</v>
      </c>
    </row>
    <row r="144" spans="3:11" ht="13.5" customHeight="1">
      <c r="C144" s="102" t="s">
        <v>100</v>
      </c>
      <c r="D144" s="262">
        <v>47</v>
      </c>
      <c r="E144" s="264">
        <v>7</v>
      </c>
      <c r="F144" s="264">
        <v>39</v>
      </c>
      <c r="G144" s="410"/>
      <c r="H144" s="140" t="s">
        <v>151</v>
      </c>
      <c r="I144" s="264">
        <v>1546</v>
      </c>
      <c r="J144" s="264">
        <v>581</v>
      </c>
      <c r="K144" s="264">
        <v>964</v>
      </c>
    </row>
    <row r="145" spans="3:11" ht="13.5" customHeight="1">
      <c r="C145" s="102"/>
      <c r="D145" s="262"/>
      <c r="E145" s="264"/>
      <c r="F145" s="264"/>
      <c r="G145" s="411"/>
      <c r="H145" s="140" t="s">
        <v>152</v>
      </c>
      <c r="I145" s="264">
        <v>417</v>
      </c>
      <c r="J145" s="264">
        <v>89</v>
      </c>
      <c r="K145" s="264">
        <v>328</v>
      </c>
    </row>
    <row r="146" spans="3:11" ht="13.5" customHeight="1">
      <c r="C146" s="489" t="s">
        <v>101</v>
      </c>
      <c r="D146" s="262">
        <v>151089</v>
      </c>
      <c r="E146" s="264">
        <v>37958</v>
      </c>
      <c r="F146" s="264">
        <v>113130</v>
      </c>
      <c r="G146" s="412"/>
      <c r="H146" s="140" t="s">
        <v>153</v>
      </c>
      <c r="I146" s="264">
        <v>1080</v>
      </c>
      <c r="J146" s="264">
        <v>263</v>
      </c>
      <c r="K146" s="264">
        <v>817</v>
      </c>
    </row>
    <row r="147" spans="3:11" ht="13.5" customHeight="1">
      <c r="C147" s="401" t="s">
        <v>102</v>
      </c>
      <c r="D147" s="262">
        <v>7532</v>
      </c>
      <c r="E147" s="264">
        <v>1643</v>
      </c>
      <c r="F147" s="264">
        <v>5889</v>
      </c>
      <c r="G147" s="412"/>
      <c r="H147" s="140" t="s">
        <v>154</v>
      </c>
      <c r="I147" s="264">
        <v>45</v>
      </c>
      <c r="J147" s="264">
        <v>1</v>
      </c>
      <c r="K147" s="264">
        <v>44</v>
      </c>
    </row>
    <row r="148" spans="3:11" ht="13.5" customHeight="1">
      <c r="C148" s="102" t="s">
        <v>103</v>
      </c>
      <c r="D148" s="262">
        <v>7894</v>
      </c>
      <c r="E148" s="264">
        <v>1777</v>
      </c>
      <c r="F148" s="264">
        <v>6117</v>
      </c>
      <c r="G148" s="412"/>
      <c r="H148" s="140" t="s">
        <v>155</v>
      </c>
      <c r="I148" s="264">
        <v>112</v>
      </c>
      <c r="J148" s="264">
        <v>3</v>
      </c>
      <c r="K148" s="264">
        <v>109</v>
      </c>
    </row>
    <row r="149" spans="3:11" ht="13.5" customHeight="1">
      <c r="C149" s="102" t="s">
        <v>104</v>
      </c>
      <c r="D149" s="262">
        <v>19784</v>
      </c>
      <c r="E149" s="264">
        <v>6750</v>
      </c>
      <c r="F149" s="264">
        <v>13035</v>
      </c>
      <c r="G149" s="412"/>
      <c r="H149" s="140" t="s">
        <v>156</v>
      </c>
      <c r="I149" s="264">
        <v>137</v>
      </c>
      <c r="J149" s="264">
        <v>20</v>
      </c>
      <c r="K149" s="264">
        <v>117</v>
      </c>
    </row>
    <row r="150" spans="3:11" ht="13.5" customHeight="1">
      <c r="C150" s="102" t="s">
        <v>105</v>
      </c>
      <c r="D150" s="262">
        <v>4110</v>
      </c>
      <c r="E150" s="264">
        <v>1076</v>
      </c>
      <c r="F150" s="264">
        <v>3033</v>
      </c>
      <c r="G150" s="412"/>
      <c r="H150" s="140" t="s">
        <v>157</v>
      </c>
      <c r="I150" s="264">
        <v>120</v>
      </c>
      <c r="J150" s="264">
        <v>25</v>
      </c>
      <c r="K150" s="264">
        <v>95</v>
      </c>
    </row>
    <row r="151" spans="3:11" ht="13.5" customHeight="1">
      <c r="C151" s="102" t="s">
        <v>106</v>
      </c>
      <c r="D151" s="262">
        <v>18359</v>
      </c>
      <c r="E151" s="264">
        <v>4806</v>
      </c>
      <c r="F151" s="264">
        <v>13553</v>
      </c>
      <c r="G151" s="412"/>
      <c r="H151" s="140" t="s">
        <v>158</v>
      </c>
      <c r="I151" s="264">
        <v>414</v>
      </c>
      <c r="J151" s="264">
        <v>92</v>
      </c>
      <c r="K151" s="264">
        <v>322</v>
      </c>
    </row>
    <row r="152" spans="3:11" ht="13.5" customHeight="1">
      <c r="C152" s="102" t="s">
        <v>107</v>
      </c>
      <c r="D152" s="262">
        <v>6496</v>
      </c>
      <c r="E152" s="264">
        <v>1828</v>
      </c>
      <c r="F152" s="264">
        <v>4667</v>
      </c>
      <c r="G152" s="412"/>
      <c r="H152" s="140" t="s">
        <v>159</v>
      </c>
      <c r="I152" s="264">
        <v>33</v>
      </c>
      <c r="J152" s="264">
        <v>10</v>
      </c>
      <c r="K152" s="264">
        <v>23</v>
      </c>
    </row>
    <row r="153" spans="3:11" ht="13.5" customHeight="1">
      <c r="C153" s="102" t="s">
        <v>108</v>
      </c>
      <c r="D153" s="262">
        <v>30529</v>
      </c>
      <c r="E153" s="264">
        <v>7493</v>
      </c>
      <c r="F153" s="264">
        <v>23036</v>
      </c>
      <c r="G153" s="412"/>
      <c r="H153" s="45"/>
      <c r="I153" s="264"/>
      <c r="J153" s="264"/>
      <c r="K153" s="264"/>
    </row>
    <row r="154" spans="3:11" ht="13.5" customHeight="1">
      <c r="C154" s="102" t="s">
        <v>109</v>
      </c>
      <c r="D154" s="262">
        <v>2108</v>
      </c>
      <c r="E154" s="264">
        <v>478</v>
      </c>
      <c r="F154" s="264">
        <v>1630</v>
      </c>
      <c r="G154" s="412"/>
      <c r="H154" s="488" t="s">
        <v>160</v>
      </c>
      <c r="I154" s="264">
        <v>6185</v>
      </c>
      <c r="J154" s="264">
        <v>1550</v>
      </c>
      <c r="K154" s="264">
        <v>4637</v>
      </c>
    </row>
    <row r="155" spans="3:11" ht="13.5" customHeight="1">
      <c r="C155" s="102" t="s">
        <v>110</v>
      </c>
      <c r="D155" s="262">
        <v>9375</v>
      </c>
      <c r="E155" s="264">
        <v>1835</v>
      </c>
      <c r="F155" s="264">
        <v>7539</v>
      </c>
      <c r="G155" s="412"/>
      <c r="H155" s="140" t="s">
        <v>161</v>
      </c>
      <c r="I155" s="264">
        <v>615</v>
      </c>
      <c r="J155" s="264">
        <v>194</v>
      </c>
      <c r="K155" s="264">
        <v>422</v>
      </c>
    </row>
    <row r="156" spans="3:11" ht="13.5" customHeight="1">
      <c r="C156" s="102" t="s">
        <v>111</v>
      </c>
      <c r="D156" s="262">
        <v>563</v>
      </c>
      <c r="E156" s="264">
        <v>238</v>
      </c>
      <c r="F156" s="264">
        <v>324</v>
      </c>
      <c r="G156" s="412"/>
      <c r="H156" s="140" t="s">
        <v>162</v>
      </c>
      <c r="I156" s="264">
        <v>1329</v>
      </c>
      <c r="J156" s="264">
        <v>352</v>
      </c>
      <c r="K156" s="264">
        <v>977</v>
      </c>
    </row>
    <row r="157" spans="3:11" ht="13.5" customHeight="1">
      <c r="C157" s="148" t="s">
        <v>112</v>
      </c>
      <c r="D157" s="262">
        <v>1130</v>
      </c>
      <c r="E157" s="264">
        <v>345</v>
      </c>
      <c r="F157" s="264">
        <v>784</v>
      </c>
      <c r="G157" s="412"/>
      <c r="H157" s="140" t="s">
        <v>163</v>
      </c>
      <c r="I157" s="264">
        <v>1206</v>
      </c>
      <c r="J157" s="264">
        <v>288</v>
      </c>
      <c r="K157" s="264">
        <v>918</v>
      </c>
    </row>
    <row r="158" spans="3:11" ht="13.5" customHeight="1">
      <c r="C158" s="148" t="s">
        <v>113</v>
      </c>
      <c r="D158" s="262">
        <v>15826</v>
      </c>
      <c r="E158" s="264">
        <v>3892</v>
      </c>
      <c r="F158" s="264">
        <v>11934</v>
      </c>
      <c r="G158" s="410"/>
      <c r="H158" s="140" t="s">
        <v>164</v>
      </c>
      <c r="I158" s="264">
        <v>154</v>
      </c>
      <c r="J158" s="264">
        <v>8</v>
      </c>
      <c r="K158" s="264">
        <v>146</v>
      </c>
    </row>
    <row r="159" spans="3:11" ht="13.5" customHeight="1">
      <c r="C159" s="102" t="s">
        <v>114</v>
      </c>
      <c r="D159" s="262">
        <v>13844</v>
      </c>
      <c r="E159" s="264">
        <v>2508</v>
      </c>
      <c r="F159" s="264">
        <v>11336</v>
      </c>
      <c r="G159" s="411"/>
      <c r="H159" s="140" t="s">
        <v>165</v>
      </c>
      <c r="I159" s="264">
        <v>294</v>
      </c>
      <c r="J159" s="264">
        <v>81</v>
      </c>
      <c r="K159" s="264">
        <v>214</v>
      </c>
    </row>
    <row r="160" spans="3:11" ht="13.5" customHeight="1">
      <c r="C160" s="282" t="s">
        <v>115</v>
      </c>
      <c r="D160" s="262">
        <v>1193</v>
      </c>
      <c r="E160" s="264">
        <v>282</v>
      </c>
      <c r="F160" s="264">
        <v>912</v>
      </c>
      <c r="G160" s="412"/>
      <c r="H160" s="140" t="s">
        <v>166</v>
      </c>
      <c r="I160" s="264">
        <v>780</v>
      </c>
      <c r="J160" s="264">
        <v>162</v>
      </c>
      <c r="K160" s="264">
        <v>617</v>
      </c>
    </row>
    <row r="161" spans="3:11" ht="13.5" customHeight="1">
      <c r="C161" s="102" t="s">
        <v>116</v>
      </c>
      <c r="D161" s="262">
        <v>4022</v>
      </c>
      <c r="E161" s="264">
        <v>572</v>
      </c>
      <c r="F161" s="264">
        <v>3450</v>
      </c>
      <c r="G161" s="412"/>
      <c r="H161" s="140" t="s">
        <v>167</v>
      </c>
      <c r="I161" s="264">
        <v>242</v>
      </c>
      <c r="J161" s="264">
        <v>25</v>
      </c>
      <c r="K161" s="264">
        <v>217</v>
      </c>
    </row>
    <row r="162" spans="3:11" ht="13.5" customHeight="1">
      <c r="C162" s="102" t="s">
        <v>117</v>
      </c>
      <c r="D162" s="262">
        <v>208</v>
      </c>
      <c r="E162" s="264">
        <v>48</v>
      </c>
      <c r="F162" s="264">
        <v>161</v>
      </c>
      <c r="G162" s="412"/>
      <c r="H162" s="140" t="s">
        <v>168</v>
      </c>
      <c r="I162" s="264">
        <v>250</v>
      </c>
      <c r="J162" s="264">
        <v>36</v>
      </c>
      <c r="K162" s="264">
        <v>214</v>
      </c>
    </row>
    <row r="163" spans="3:11" ht="13.5" customHeight="1">
      <c r="C163" s="102" t="s">
        <v>118</v>
      </c>
      <c r="D163" s="262">
        <v>192</v>
      </c>
      <c r="E163" s="264">
        <v>58</v>
      </c>
      <c r="F163" s="264">
        <v>134</v>
      </c>
      <c r="G163" s="412"/>
      <c r="H163" s="140" t="s">
        <v>169</v>
      </c>
      <c r="I163" s="264">
        <v>308</v>
      </c>
      <c r="J163" s="264">
        <v>85</v>
      </c>
      <c r="K163" s="264">
        <v>223</v>
      </c>
    </row>
    <row r="164" spans="3:11" ht="13.5" customHeight="1">
      <c r="C164" s="102" t="s">
        <v>119</v>
      </c>
      <c r="D164" s="262">
        <v>277</v>
      </c>
      <c r="E164" s="264">
        <v>70</v>
      </c>
      <c r="F164" s="264">
        <v>208</v>
      </c>
      <c r="G164" s="412"/>
      <c r="H164" s="140" t="s">
        <v>170</v>
      </c>
      <c r="I164" s="264">
        <v>206</v>
      </c>
      <c r="J164" s="264">
        <v>68</v>
      </c>
      <c r="K164" s="264">
        <v>138</v>
      </c>
    </row>
    <row r="165" spans="3:11" ht="13.5" customHeight="1">
      <c r="C165" s="102" t="s">
        <v>120</v>
      </c>
      <c r="D165" s="262">
        <v>179</v>
      </c>
      <c r="E165" s="264">
        <v>40</v>
      </c>
      <c r="F165" s="264">
        <v>140</v>
      </c>
      <c r="G165" s="412"/>
      <c r="H165" s="140" t="s">
        <v>171</v>
      </c>
      <c r="I165" s="264">
        <v>43</v>
      </c>
      <c r="J165" s="264">
        <v>5</v>
      </c>
      <c r="K165" s="264">
        <v>39</v>
      </c>
    </row>
    <row r="166" spans="3:11" ht="13.5" customHeight="1">
      <c r="C166" s="102" t="s">
        <v>121</v>
      </c>
      <c r="D166" s="262">
        <v>4141</v>
      </c>
      <c r="E166" s="264">
        <v>1201</v>
      </c>
      <c r="F166" s="264">
        <v>2940</v>
      </c>
      <c r="G166" s="412"/>
      <c r="H166" s="140" t="s">
        <v>172</v>
      </c>
      <c r="I166" s="264">
        <v>655</v>
      </c>
      <c r="J166" s="264">
        <v>227</v>
      </c>
      <c r="K166" s="264">
        <v>427</v>
      </c>
    </row>
    <row r="167" spans="3:11" ht="13.5" customHeight="1">
      <c r="C167" s="102" t="s">
        <v>122</v>
      </c>
      <c r="D167" s="262">
        <v>178</v>
      </c>
      <c r="E167" s="264">
        <v>42</v>
      </c>
      <c r="F167" s="264">
        <v>136</v>
      </c>
      <c r="G167" s="412"/>
      <c r="H167" s="140" t="s">
        <v>173</v>
      </c>
      <c r="I167" s="264">
        <v>8</v>
      </c>
      <c r="J167" s="264">
        <v>2</v>
      </c>
      <c r="K167" s="264">
        <v>6</v>
      </c>
    </row>
    <row r="168" spans="3:11" ht="13.5" customHeight="1">
      <c r="C168" s="102" t="s">
        <v>123</v>
      </c>
      <c r="D168" s="262">
        <v>85</v>
      </c>
      <c r="E168" s="264">
        <v>27</v>
      </c>
      <c r="F168" s="264">
        <v>58</v>
      </c>
      <c r="G168" s="412"/>
      <c r="H168" s="140" t="s">
        <v>174</v>
      </c>
      <c r="I168" s="264">
        <v>11</v>
      </c>
      <c r="J168" s="264">
        <v>2</v>
      </c>
      <c r="K168" s="264">
        <v>9</v>
      </c>
    </row>
    <row r="169" spans="3:11" ht="13.5" customHeight="1">
      <c r="C169" s="102" t="s">
        <v>124</v>
      </c>
      <c r="D169" s="262">
        <v>594</v>
      </c>
      <c r="E169" s="264">
        <v>184</v>
      </c>
      <c r="F169" s="264">
        <v>410</v>
      </c>
      <c r="G169" s="412"/>
      <c r="H169" s="140" t="s">
        <v>175</v>
      </c>
      <c r="I169" s="264">
        <v>20</v>
      </c>
      <c r="J169" s="264">
        <v>4</v>
      </c>
      <c r="K169" s="264">
        <v>16</v>
      </c>
    </row>
    <row r="170" spans="3:11" ht="13.5" customHeight="1">
      <c r="C170" s="102" t="s">
        <v>125</v>
      </c>
      <c r="D170" s="262">
        <v>986</v>
      </c>
      <c r="E170" s="264">
        <v>386</v>
      </c>
      <c r="F170" s="264">
        <v>600</v>
      </c>
      <c r="G170" s="412"/>
      <c r="H170" s="140" t="s">
        <v>176</v>
      </c>
      <c r="I170" s="264">
        <v>23</v>
      </c>
      <c r="J170" s="264">
        <v>5</v>
      </c>
      <c r="K170" s="264">
        <v>19</v>
      </c>
    </row>
    <row r="171" spans="3:11" ht="13.5" customHeight="1">
      <c r="C171" s="102" t="s">
        <v>126</v>
      </c>
      <c r="D171" s="262">
        <v>366</v>
      </c>
      <c r="E171" s="264">
        <v>97</v>
      </c>
      <c r="F171" s="264">
        <v>269</v>
      </c>
      <c r="G171" s="412"/>
      <c r="H171" s="140" t="s">
        <v>177</v>
      </c>
      <c r="I171" s="264">
        <v>30</v>
      </c>
      <c r="J171" s="264">
        <v>3</v>
      </c>
      <c r="K171" s="264">
        <v>27</v>
      </c>
    </row>
    <row r="172" spans="3:11" ht="13.5" customHeight="1">
      <c r="C172" s="102" t="s">
        <v>127</v>
      </c>
      <c r="D172" s="262">
        <v>638</v>
      </c>
      <c r="E172" s="264">
        <v>131</v>
      </c>
      <c r="F172" s="264">
        <v>507</v>
      </c>
      <c r="G172" s="412"/>
      <c r="H172" s="140" t="s">
        <v>178</v>
      </c>
      <c r="I172" s="264">
        <v>5</v>
      </c>
      <c r="J172" s="264">
        <v>1</v>
      </c>
      <c r="K172" s="264">
        <v>4</v>
      </c>
    </row>
    <row r="173" spans="3:11" ht="13.5" customHeight="1">
      <c r="C173" s="102" t="s">
        <v>128</v>
      </c>
      <c r="D173" s="262">
        <v>305</v>
      </c>
      <c r="E173" s="264">
        <v>95</v>
      </c>
      <c r="F173" s="264">
        <v>210</v>
      </c>
      <c r="G173" s="412"/>
      <c r="H173" s="140" t="s">
        <v>179</v>
      </c>
      <c r="I173" s="264">
        <v>6</v>
      </c>
      <c r="J173" s="264">
        <v>2</v>
      </c>
      <c r="K173" s="264">
        <v>4</v>
      </c>
    </row>
    <row r="174" spans="3:11" ht="13.5" customHeight="1">
      <c r="C174" s="102" t="s">
        <v>129</v>
      </c>
      <c r="D174" s="262">
        <v>175</v>
      </c>
      <c r="E174" s="264">
        <v>56</v>
      </c>
      <c r="F174" s="264">
        <v>118</v>
      </c>
      <c r="G174" s="413"/>
      <c r="H174" s="45"/>
      <c r="I174" s="264"/>
      <c r="J174" s="264"/>
      <c r="K174" s="264"/>
    </row>
    <row r="175" spans="3:11" ht="13.5" customHeight="1">
      <c r="C175" s="102"/>
      <c r="D175" s="262"/>
      <c r="E175" s="264"/>
      <c r="F175" s="264"/>
      <c r="G175" s="412"/>
      <c r="H175" s="488" t="s">
        <v>180</v>
      </c>
      <c r="I175" s="264">
        <v>5475</v>
      </c>
      <c r="J175" s="264">
        <v>1712</v>
      </c>
      <c r="K175" s="264">
        <v>3764</v>
      </c>
    </row>
    <row r="176" spans="3:11" ht="13.5" customHeight="1">
      <c r="C176" s="488" t="s">
        <v>130</v>
      </c>
      <c r="D176" s="264">
        <v>12951</v>
      </c>
      <c r="E176" s="264">
        <v>2858</v>
      </c>
      <c r="F176" s="264">
        <v>10093</v>
      </c>
      <c r="G176" s="412"/>
      <c r="H176" s="140" t="s">
        <v>181</v>
      </c>
      <c r="I176" s="264">
        <v>785</v>
      </c>
      <c r="J176" s="264">
        <v>140</v>
      </c>
      <c r="K176" s="264">
        <v>646</v>
      </c>
    </row>
    <row r="177" spans="3:11" ht="13.5" customHeight="1">
      <c r="C177" s="140" t="s">
        <v>131</v>
      </c>
      <c r="D177" s="264">
        <v>870</v>
      </c>
      <c r="E177" s="264">
        <v>266</v>
      </c>
      <c r="F177" s="264">
        <v>604</v>
      </c>
      <c r="G177" s="412"/>
      <c r="H177" s="140" t="s">
        <v>182</v>
      </c>
      <c r="I177" s="264">
        <v>650</v>
      </c>
      <c r="J177" s="264">
        <v>226</v>
      </c>
      <c r="K177" s="264">
        <v>424</v>
      </c>
    </row>
    <row r="178" spans="3:11" ht="13.5" customHeight="1">
      <c r="C178" s="140" t="s">
        <v>132</v>
      </c>
      <c r="D178" s="264">
        <v>1592</v>
      </c>
      <c r="E178" s="264">
        <v>375</v>
      </c>
      <c r="F178" s="264">
        <v>1218</v>
      </c>
      <c r="G178" s="412"/>
      <c r="H178" s="140" t="s">
        <v>183</v>
      </c>
      <c r="I178" s="264">
        <v>3812</v>
      </c>
      <c r="J178" s="264">
        <v>1315</v>
      </c>
      <c r="K178" s="264">
        <v>2497</v>
      </c>
    </row>
    <row r="179" spans="3:11" ht="13.5" customHeight="1">
      <c r="C179" s="140" t="s">
        <v>133</v>
      </c>
      <c r="D179" s="264">
        <v>468</v>
      </c>
      <c r="E179" s="264">
        <v>140</v>
      </c>
      <c r="F179" s="264">
        <v>328</v>
      </c>
      <c r="G179" s="410"/>
      <c r="H179" s="140" t="s">
        <v>184</v>
      </c>
      <c r="I179" s="264">
        <v>159</v>
      </c>
      <c r="J179" s="264">
        <v>22</v>
      </c>
      <c r="K179" s="264">
        <v>137</v>
      </c>
    </row>
    <row r="180" spans="3:11" ht="13.5" customHeight="1">
      <c r="C180" s="141" t="s">
        <v>134</v>
      </c>
      <c r="D180" s="266">
        <v>999</v>
      </c>
      <c r="E180" s="266">
        <v>224</v>
      </c>
      <c r="F180" s="266">
        <v>774</v>
      </c>
      <c r="G180" s="409"/>
      <c r="H180" s="141" t="s">
        <v>185</v>
      </c>
      <c r="I180" s="266">
        <v>69</v>
      </c>
      <c r="J180" s="266">
        <v>9</v>
      </c>
      <c r="K180" s="266">
        <v>60</v>
      </c>
    </row>
    <row r="181" ht="11.25">
      <c r="C181" s="117" t="s">
        <v>1009</v>
      </c>
    </row>
    <row r="182" spans="3:6" ht="11.25">
      <c r="C182" s="490" t="s">
        <v>186</v>
      </c>
      <c r="F182" s="12"/>
    </row>
    <row r="183" ht="11.25">
      <c r="C183" s="491" t="s">
        <v>1010</v>
      </c>
    </row>
    <row r="184" ht="12" customHeight="1"/>
  </sheetData>
  <printOptions/>
  <pageMargins left="0.6" right="0.61" top="0.58" bottom="0.58" header="0.3937007874015748" footer="0.58"/>
  <pageSetup horizontalDpi="600" verticalDpi="600" orientation="portrait" paperSize="9" scale="95" r:id="rId1"/>
  <rowBreaks count="1" manualBreakCount="1">
    <brk id="12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X81"/>
  <sheetViews>
    <sheetView workbookViewId="0" topLeftCell="A1">
      <selection activeCell="A1" sqref="A1"/>
    </sheetView>
  </sheetViews>
  <sheetFormatPr defaultColWidth="9.00390625" defaultRowHeight="12.75"/>
  <cols>
    <col min="1" max="1" width="8.625" style="2" customWidth="1"/>
    <col min="2" max="2" width="9.25390625" style="2" customWidth="1"/>
    <col min="3" max="5" width="7.75390625" style="28" customWidth="1"/>
    <col min="6" max="6" width="4.75390625" style="28" customWidth="1"/>
    <col min="7" max="8" width="10.75390625" style="28" customWidth="1"/>
    <col min="9" max="10" width="9.75390625" style="28" customWidth="1"/>
    <col min="11" max="11" width="5.75390625" style="28" customWidth="1"/>
    <col min="12" max="13" width="8.75390625" style="28" customWidth="1"/>
    <col min="14" max="14" width="6.375" style="2" customWidth="1"/>
    <col min="15" max="16384" width="9.125" style="2" customWidth="1"/>
  </cols>
  <sheetData>
    <row r="1" spans="1:2" ht="17.25" customHeight="1">
      <c r="A1" s="312" t="s">
        <v>187</v>
      </c>
      <c r="B1" s="72"/>
    </row>
    <row r="2" spans="2:13" ht="1.5" customHeight="1">
      <c r="B2" s="5"/>
      <c r="C2" s="27"/>
      <c r="D2" s="27"/>
      <c r="E2" s="27"/>
      <c r="F2" s="27"/>
      <c r="G2" s="27"/>
      <c r="H2" s="27"/>
      <c r="I2" s="27"/>
      <c r="J2" s="27"/>
      <c r="K2" s="27"/>
      <c r="L2" s="27"/>
      <c r="M2" s="27"/>
    </row>
    <row r="3" spans="1:13" ht="12" customHeight="1">
      <c r="A3" s="103"/>
      <c r="B3" s="103"/>
      <c r="C3" s="496" t="s">
        <v>583</v>
      </c>
      <c r="D3" s="497"/>
      <c r="E3" s="497"/>
      <c r="F3" s="498"/>
      <c r="G3" s="496" t="s">
        <v>585</v>
      </c>
      <c r="H3" s="497"/>
      <c r="I3" s="497"/>
      <c r="J3" s="497"/>
      <c r="K3" s="497"/>
      <c r="L3" s="497"/>
      <c r="M3" s="497"/>
    </row>
    <row r="4" spans="1:13" ht="12" customHeight="1">
      <c r="A4" s="5" t="s">
        <v>510</v>
      </c>
      <c r="B4" s="5"/>
      <c r="C4" s="496" t="s">
        <v>584</v>
      </c>
      <c r="D4" s="497"/>
      <c r="E4" s="498"/>
      <c r="F4" s="113" t="s">
        <v>480</v>
      </c>
      <c r="G4" s="112"/>
      <c r="H4" s="496" t="s">
        <v>586</v>
      </c>
      <c r="I4" s="497"/>
      <c r="J4" s="498"/>
      <c r="K4" s="109" t="s">
        <v>479</v>
      </c>
      <c r="L4" s="109" t="s">
        <v>478</v>
      </c>
      <c r="M4" s="108"/>
    </row>
    <row r="5" spans="1:13" ht="12" customHeight="1">
      <c r="A5" s="4"/>
      <c r="B5" s="4"/>
      <c r="C5" s="111" t="s">
        <v>475</v>
      </c>
      <c r="D5" s="111" t="s">
        <v>476</v>
      </c>
      <c r="E5" s="111" t="s">
        <v>477</v>
      </c>
      <c r="F5" s="114" t="s">
        <v>939</v>
      </c>
      <c r="G5" s="114" t="s">
        <v>940</v>
      </c>
      <c r="H5" s="111" t="s">
        <v>941</v>
      </c>
      <c r="I5" s="111" t="s">
        <v>942</v>
      </c>
      <c r="J5" s="111" t="s">
        <v>943</v>
      </c>
      <c r="K5" s="110" t="s">
        <v>944</v>
      </c>
      <c r="L5" s="110" t="s">
        <v>945</v>
      </c>
      <c r="M5" s="290" t="s">
        <v>188</v>
      </c>
    </row>
    <row r="6" spans="1:13" ht="1.5" customHeight="1">
      <c r="A6" s="5"/>
      <c r="B6" s="5"/>
      <c r="C6" s="291"/>
      <c r="D6" s="292"/>
      <c r="E6" s="292"/>
      <c r="F6" s="293"/>
      <c r="G6" s="293"/>
      <c r="H6" s="292"/>
      <c r="I6" s="292"/>
      <c r="J6" s="292"/>
      <c r="K6" s="293"/>
      <c r="L6" s="293"/>
      <c r="M6" s="292"/>
    </row>
    <row r="7" spans="1:13" ht="11.25" customHeight="1">
      <c r="A7" s="2" t="s">
        <v>189</v>
      </c>
      <c r="B7" s="5"/>
      <c r="C7" s="291" t="s">
        <v>512</v>
      </c>
      <c r="D7" s="292" t="s">
        <v>512</v>
      </c>
      <c r="E7" s="292" t="s">
        <v>512</v>
      </c>
      <c r="F7" s="293" t="s">
        <v>513</v>
      </c>
      <c r="G7" s="293" t="s">
        <v>511</v>
      </c>
      <c r="H7" s="292" t="s">
        <v>511</v>
      </c>
      <c r="I7" s="292" t="s">
        <v>511</v>
      </c>
      <c r="J7" s="292" t="s">
        <v>511</v>
      </c>
      <c r="K7" s="293" t="s">
        <v>511</v>
      </c>
      <c r="L7" s="293" t="s">
        <v>511</v>
      </c>
      <c r="M7" s="292" t="s">
        <v>511</v>
      </c>
    </row>
    <row r="8" spans="2:13" ht="11.25" customHeight="1">
      <c r="B8" s="102" t="s">
        <v>933</v>
      </c>
      <c r="C8" s="262">
        <v>657943</v>
      </c>
      <c r="D8" s="264">
        <v>360605</v>
      </c>
      <c r="E8" s="264">
        <v>297338</v>
      </c>
      <c r="F8" s="7">
        <v>24</v>
      </c>
      <c r="G8" s="264">
        <v>105565349</v>
      </c>
      <c r="H8" s="264">
        <v>96324031</v>
      </c>
      <c r="I8" s="264">
        <v>36155610</v>
      </c>
      <c r="J8" s="264">
        <v>60168421</v>
      </c>
      <c r="K8" s="268">
        <v>3247</v>
      </c>
      <c r="L8" s="25" t="s">
        <v>934</v>
      </c>
      <c r="M8" s="264">
        <v>9238071</v>
      </c>
    </row>
    <row r="9" spans="2:13" ht="11.25" customHeight="1">
      <c r="B9" s="102" t="s">
        <v>935</v>
      </c>
      <c r="C9" s="262">
        <v>642923</v>
      </c>
      <c r="D9" s="264">
        <v>350282</v>
      </c>
      <c r="E9" s="264">
        <v>292641</v>
      </c>
      <c r="F9" s="7">
        <v>13</v>
      </c>
      <c r="G9" s="264">
        <v>103346144</v>
      </c>
      <c r="H9" s="264">
        <v>94065566</v>
      </c>
      <c r="I9" s="264">
        <v>35134999</v>
      </c>
      <c r="J9" s="264">
        <v>58930567</v>
      </c>
      <c r="K9" s="268">
        <v>1901</v>
      </c>
      <c r="L9" s="25" t="s">
        <v>934</v>
      </c>
      <c r="M9" s="264">
        <v>9278677</v>
      </c>
    </row>
    <row r="10" spans="2:13" ht="11.25" customHeight="1">
      <c r="B10" s="102" t="s">
        <v>936</v>
      </c>
      <c r="C10" s="262">
        <v>636913</v>
      </c>
      <c r="D10" s="264">
        <v>345073</v>
      </c>
      <c r="E10" s="264">
        <v>291840</v>
      </c>
      <c r="F10" s="7">
        <v>12</v>
      </c>
      <c r="G10" s="264">
        <v>102152732</v>
      </c>
      <c r="H10" s="264">
        <v>93241383</v>
      </c>
      <c r="I10" s="264">
        <v>34644061</v>
      </c>
      <c r="J10" s="264">
        <v>58597322</v>
      </c>
      <c r="K10" s="268">
        <v>1901</v>
      </c>
      <c r="L10" s="25" t="s">
        <v>934</v>
      </c>
      <c r="M10" s="264">
        <v>8909448</v>
      </c>
    </row>
    <row r="11" spans="2:13" ht="11.25" customHeight="1">
      <c r="B11" s="102" t="s">
        <v>937</v>
      </c>
      <c r="C11" s="262">
        <v>605240</v>
      </c>
      <c r="D11" s="264">
        <v>327050</v>
      </c>
      <c r="E11" s="264">
        <v>278190</v>
      </c>
      <c r="F11" s="7">
        <v>12</v>
      </c>
      <c r="G11" s="264">
        <v>100467355</v>
      </c>
      <c r="H11" s="264">
        <v>91312537</v>
      </c>
      <c r="I11" s="264">
        <v>33795723</v>
      </c>
      <c r="J11" s="264">
        <v>57515349</v>
      </c>
      <c r="K11" s="473">
        <v>1465</v>
      </c>
      <c r="L11" s="25" t="s">
        <v>934</v>
      </c>
      <c r="M11" s="264">
        <v>9154818</v>
      </c>
    </row>
    <row r="12" spans="1:13" ht="11.25" customHeight="1">
      <c r="A12" s="14"/>
      <c r="B12" s="282" t="s">
        <v>938</v>
      </c>
      <c r="C12" s="254">
        <v>627368</v>
      </c>
      <c r="D12" s="255">
        <v>327287</v>
      </c>
      <c r="E12" s="255">
        <v>300081</v>
      </c>
      <c r="F12" s="21">
        <v>12</v>
      </c>
      <c r="G12" s="255">
        <v>101957612</v>
      </c>
      <c r="H12" s="255">
        <v>92466371</v>
      </c>
      <c r="I12" s="255">
        <v>32811441</v>
      </c>
      <c r="J12" s="255">
        <v>59654930</v>
      </c>
      <c r="K12" s="475">
        <v>1425</v>
      </c>
      <c r="L12" s="476" t="s">
        <v>934</v>
      </c>
      <c r="M12" s="255">
        <v>9489816</v>
      </c>
    </row>
    <row r="13" spans="1:13" ht="11.25" customHeight="1">
      <c r="A13" s="14" t="s">
        <v>190</v>
      </c>
      <c r="B13" s="282"/>
      <c r="C13" s="254"/>
      <c r="D13" s="255"/>
      <c r="E13" s="255"/>
      <c r="F13" s="21"/>
      <c r="G13" s="255"/>
      <c r="H13" s="255"/>
      <c r="I13" s="255"/>
      <c r="J13" s="255"/>
      <c r="K13" s="476"/>
      <c r="L13" s="476"/>
      <c r="M13" s="255"/>
    </row>
    <row r="14" spans="1:13" ht="11.25" customHeight="1">
      <c r="A14" s="14"/>
      <c r="B14" s="282" t="s">
        <v>933</v>
      </c>
      <c r="C14" s="254">
        <v>181196</v>
      </c>
      <c r="D14" s="255">
        <v>92391</v>
      </c>
      <c r="E14" s="255">
        <v>88805</v>
      </c>
      <c r="F14" s="476" t="s">
        <v>934</v>
      </c>
      <c r="G14" s="255">
        <v>27735375</v>
      </c>
      <c r="H14" s="255">
        <v>25018010</v>
      </c>
      <c r="I14" s="255">
        <v>9053416</v>
      </c>
      <c r="J14" s="255">
        <v>15964594</v>
      </c>
      <c r="K14" s="476" t="s">
        <v>934</v>
      </c>
      <c r="L14" s="476" t="s">
        <v>934</v>
      </c>
      <c r="M14" s="255">
        <v>2717365</v>
      </c>
    </row>
    <row r="15" spans="1:13" ht="11.25" customHeight="1">
      <c r="A15" s="14"/>
      <c r="B15" s="282" t="s">
        <v>935</v>
      </c>
      <c r="C15" s="254">
        <v>178538</v>
      </c>
      <c r="D15" s="255">
        <v>90289</v>
      </c>
      <c r="E15" s="255">
        <v>88249</v>
      </c>
      <c r="F15" s="476" t="s">
        <v>934</v>
      </c>
      <c r="G15" s="255">
        <v>27414587</v>
      </c>
      <c r="H15" s="255">
        <v>24643193</v>
      </c>
      <c r="I15" s="255">
        <v>8826601</v>
      </c>
      <c r="J15" s="255">
        <v>15816592</v>
      </c>
      <c r="K15" s="476" t="s">
        <v>934</v>
      </c>
      <c r="L15" s="476" t="s">
        <v>934</v>
      </c>
      <c r="M15" s="255">
        <v>2771394</v>
      </c>
    </row>
    <row r="16" spans="1:13" ht="11.25" customHeight="1">
      <c r="A16" s="14"/>
      <c r="B16" s="282" t="s">
        <v>936</v>
      </c>
      <c r="C16" s="254">
        <v>179093</v>
      </c>
      <c r="D16" s="255">
        <v>89476</v>
      </c>
      <c r="E16" s="255">
        <v>89617</v>
      </c>
      <c r="F16" s="476" t="s">
        <v>934</v>
      </c>
      <c r="G16" s="255">
        <v>27488503</v>
      </c>
      <c r="H16" s="255">
        <v>24786386</v>
      </c>
      <c r="I16" s="255">
        <v>8743265</v>
      </c>
      <c r="J16" s="255">
        <v>16043121</v>
      </c>
      <c r="K16" s="476" t="s">
        <v>934</v>
      </c>
      <c r="L16" s="476" t="s">
        <v>934</v>
      </c>
      <c r="M16" s="255">
        <v>2702117</v>
      </c>
    </row>
    <row r="17" spans="1:13" ht="11.25" customHeight="1">
      <c r="A17" s="14"/>
      <c r="B17" s="282" t="s">
        <v>937</v>
      </c>
      <c r="C17" s="254">
        <v>176990</v>
      </c>
      <c r="D17" s="255">
        <v>89187</v>
      </c>
      <c r="E17" s="255">
        <v>87803</v>
      </c>
      <c r="F17" s="476" t="s">
        <v>934</v>
      </c>
      <c r="G17" s="255">
        <v>27003265</v>
      </c>
      <c r="H17" s="255">
        <v>24266305</v>
      </c>
      <c r="I17" s="255">
        <v>8698478</v>
      </c>
      <c r="J17" s="255">
        <v>15567827</v>
      </c>
      <c r="K17" s="476" t="s">
        <v>934</v>
      </c>
      <c r="L17" s="476" t="s">
        <v>934</v>
      </c>
      <c r="M17" s="255">
        <v>2736960</v>
      </c>
    </row>
    <row r="18" spans="1:13" ht="11.25" customHeight="1">
      <c r="A18" s="14"/>
      <c r="B18" s="282" t="s">
        <v>938</v>
      </c>
      <c r="C18" s="254">
        <v>177808</v>
      </c>
      <c r="D18" s="255">
        <v>89130</v>
      </c>
      <c r="E18" s="255">
        <v>88678</v>
      </c>
      <c r="F18" s="476" t="s">
        <v>934</v>
      </c>
      <c r="G18" s="255">
        <v>27202207</v>
      </c>
      <c r="H18" s="255">
        <v>24422569</v>
      </c>
      <c r="I18" s="255">
        <v>8721465</v>
      </c>
      <c r="J18" s="255">
        <v>15701104</v>
      </c>
      <c r="K18" s="476" t="s">
        <v>934</v>
      </c>
      <c r="L18" s="476" t="s">
        <v>934</v>
      </c>
      <c r="M18" s="255">
        <v>2779638</v>
      </c>
    </row>
    <row r="19" spans="1:13" ht="11.25" customHeight="1">
      <c r="A19" s="19" t="s">
        <v>191</v>
      </c>
      <c r="B19" s="282"/>
      <c r="C19" s="254"/>
      <c r="D19" s="255"/>
      <c r="E19" s="255"/>
      <c r="F19" s="476"/>
      <c r="G19" s="255"/>
      <c r="H19" s="255"/>
      <c r="I19" s="255"/>
      <c r="J19" s="255"/>
      <c r="K19" s="476"/>
      <c r="L19" s="476"/>
      <c r="M19" s="255"/>
    </row>
    <row r="20" spans="1:13" ht="11.25" customHeight="1">
      <c r="A20" s="19"/>
      <c r="B20" s="282" t="s">
        <v>933</v>
      </c>
      <c r="C20" s="254">
        <v>76939</v>
      </c>
      <c r="D20" s="255">
        <v>44704</v>
      </c>
      <c r="E20" s="255">
        <v>32235</v>
      </c>
      <c r="F20" s="476" t="s">
        <v>934</v>
      </c>
      <c r="G20" s="255">
        <v>15361981</v>
      </c>
      <c r="H20" s="255">
        <v>14239997</v>
      </c>
      <c r="I20" s="255">
        <v>6280281</v>
      </c>
      <c r="J20" s="255">
        <v>7959716</v>
      </c>
      <c r="K20" s="476" t="s">
        <v>934</v>
      </c>
      <c r="L20" s="476" t="s">
        <v>934</v>
      </c>
      <c r="M20" s="255">
        <v>1121984</v>
      </c>
    </row>
    <row r="21" spans="1:13" ht="11.25" customHeight="1">
      <c r="A21" s="14"/>
      <c r="B21" s="282" t="s">
        <v>935</v>
      </c>
      <c r="C21" s="254">
        <v>74331</v>
      </c>
      <c r="D21" s="255">
        <v>42969</v>
      </c>
      <c r="E21" s="255">
        <v>31362</v>
      </c>
      <c r="F21" s="476" t="s">
        <v>934</v>
      </c>
      <c r="G21" s="255">
        <v>14891674</v>
      </c>
      <c r="H21" s="255">
        <v>13768402</v>
      </c>
      <c r="I21" s="255">
        <v>6047778</v>
      </c>
      <c r="J21" s="255">
        <v>7720624</v>
      </c>
      <c r="K21" s="476" t="s">
        <v>934</v>
      </c>
      <c r="L21" s="476" t="s">
        <v>934</v>
      </c>
      <c r="M21" s="255">
        <v>1123272</v>
      </c>
    </row>
    <row r="22" spans="1:13" ht="11.25" customHeight="1">
      <c r="A22" s="14"/>
      <c r="B22" s="282" t="s">
        <v>936</v>
      </c>
      <c r="C22" s="254">
        <v>72364</v>
      </c>
      <c r="D22" s="255">
        <v>41671</v>
      </c>
      <c r="E22" s="255">
        <v>30693</v>
      </c>
      <c r="F22" s="476" t="s">
        <v>934</v>
      </c>
      <c r="G22" s="255">
        <v>14470264</v>
      </c>
      <c r="H22" s="255">
        <v>13391072</v>
      </c>
      <c r="I22" s="255">
        <v>5847924</v>
      </c>
      <c r="J22" s="255">
        <v>7543148</v>
      </c>
      <c r="K22" s="476" t="s">
        <v>934</v>
      </c>
      <c r="L22" s="476" t="s">
        <v>934</v>
      </c>
      <c r="M22" s="255">
        <v>1079192</v>
      </c>
    </row>
    <row r="23" spans="1:13" ht="11.25" customHeight="1">
      <c r="A23" s="14"/>
      <c r="B23" s="282" t="s">
        <v>937</v>
      </c>
      <c r="C23" s="254">
        <v>71188</v>
      </c>
      <c r="D23" s="255">
        <v>41099</v>
      </c>
      <c r="E23" s="255">
        <v>30089</v>
      </c>
      <c r="F23" s="476" t="s">
        <v>934</v>
      </c>
      <c r="G23" s="255">
        <v>14220164</v>
      </c>
      <c r="H23" s="255">
        <v>13147982</v>
      </c>
      <c r="I23" s="255">
        <v>5765579</v>
      </c>
      <c r="J23" s="255">
        <v>7382403</v>
      </c>
      <c r="K23" s="476" t="s">
        <v>934</v>
      </c>
      <c r="L23" s="476" t="s">
        <v>934</v>
      </c>
      <c r="M23" s="255">
        <v>1072182</v>
      </c>
    </row>
    <row r="24" spans="1:13" ht="11.25" customHeight="1">
      <c r="A24" s="14"/>
      <c r="B24" s="282" t="s">
        <v>938</v>
      </c>
      <c r="C24" s="254">
        <v>70440</v>
      </c>
      <c r="D24" s="255">
        <v>40794</v>
      </c>
      <c r="E24" s="255">
        <v>29646</v>
      </c>
      <c r="F24" s="476" t="s">
        <v>934</v>
      </c>
      <c r="G24" s="255">
        <v>14145787</v>
      </c>
      <c r="H24" s="255">
        <v>13036262</v>
      </c>
      <c r="I24" s="255">
        <v>5738446</v>
      </c>
      <c r="J24" s="255">
        <v>7297816</v>
      </c>
      <c r="K24" s="476" t="s">
        <v>934</v>
      </c>
      <c r="L24" s="476" t="s">
        <v>934</v>
      </c>
      <c r="M24" s="255">
        <v>1109525</v>
      </c>
    </row>
    <row r="25" spans="1:13" ht="11.25" customHeight="1">
      <c r="A25" s="19" t="s">
        <v>192</v>
      </c>
      <c r="B25" s="282"/>
      <c r="C25" s="254"/>
      <c r="D25" s="255"/>
      <c r="E25" s="255"/>
      <c r="F25" s="476"/>
      <c r="G25" s="255"/>
      <c r="H25" s="255"/>
      <c r="I25" s="255"/>
      <c r="J25" s="255"/>
      <c r="K25" s="476"/>
      <c r="L25" s="476"/>
      <c r="M25" s="255"/>
    </row>
    <row r="26" spans="1:13" ht="11.25" customHeight="1">
      <c r="A26" s="19"/>
      <c r="B26" s="282" t="s">
        <v>933</v>
      </c>
      <c r="C26" s="477">
        <v>55046</v>
      </c>
      <c r="D26" s="255">
        <v>35757</v>
      </c>
      <c r="E26" s="255">
        <v>19289</v>
      </c>
      <c r="F26" s="476" t="s">
        <v>934</v>
      </c>
      <c r="G26" s="255">
        <v>12055088</v>
      </c>
      <c r="H26" s="255">
        <v>11823714</v>
      </c>
      <c r="I26" s="255">
        <v>5940803</v>
      </c>
      <c r="J26" s="255">
        <v>5882911</v>
      </c>
      <c r="K26" s="476" t="s">
        <v>934</v>
      </c>
      <c r="L26" s="476" t="s">
        <v>934</v>
      </c>
      <c r="M26" s="255">
        <v>231374</v>
      </c>
    </row>
    <row r="27" spans="1:13" ht="11.25" customHeight="1">
      <c r="A27" s="14"/>
      <c r="B27" s="282" t="s">
        <v>935</v>
      </c>
      <c r="C27" s="477">
        <v>52651</v>
      </c>
      <c r="D27" s="255">
        <v>33969</v>
      </c>
      <c r="E27" s="255">
        <v>18682</v>
      </c>
      <c r="F27" s="476" t="s">
        <v>934</v>
      </c>
      <c r="G27" s="255">
        <v>11511170</v>
      </c>
      <c r="H27" s="255">
        <v>11302198</v>
      </c>
      <c r="I27" s="255">
        <v>5632368</v>
      </c>
      <c r="J27" s="255">
        <v>5669830</v>
      </c>
      <c r="K27" s="476" t="s">
        <v>934</v>
      </c>
      <c r="L27" s="476" t="s">
        <v>934</v>
      </c>
      <c r="M27" s="255">
        <v>208972</v>
      </c>
    </row>
    <row r="28" spans="1:13" ht="11.25" customHeight="1">
      <c r="A28" s="14"/>
      <c r="B28" s="282" t="s">
        <v>936</v>
      </c>
      <c r="C28" s="477">
        <v>51068</v>
      </c>
      <c r="D28" s="255">
        <v>32745</v>
      </c>
      <c r="E28" s="255">
        <v>18323</v>
      </c>
      <c r="F28" s="476" t="s">
        <v>934</v>
      </c>
      <c r="G28" s="255">
        <v>11198065</v>
      </c>
      <c r="H28" s="255">
        <v>10980738</v>
      </c>
      <c r="I28" s="255">
        <v>5419718</v>
      </c>
      <c r="J28" s="255">
        <v>5561020</v>
      </c>
      <c r="K28" s="476" t="s">
        <v>934</v>
      </c>
      <c r="L28" s="476" t="s">
        <v>934</v>
      </c>
      <c r="M28" s="255">
        <v>217327</v>
      </c>
    </row>
    <row r="29" spans="1:13" ht="11.25" customHeight="1">
      <c r="A29" s="14"/>
      <c r="B29" s="282" t="s">
        <v>937</v>
      </c>
      <c r="C29" s="477">
        <v>49516</v>
      </c>
      <c r="D29" s="255">
        <v>31913</v>
      </c>
      <c r="E29" s="255">
        <v>17603</v>
      </c>
      <c r="F29" s="476" t="s">
        <v>934</v>
      </c>
      <c r="G29" s="255">
        <v>10859053</v>
      </c>
      <c r="H29" s="255">
        <v>10589606</v>
      </c>
      <c r="I29" s="255">
        <v>5266348</v>
      </c>
      <c r="J29" s="255">
        <v>5323258</v>
      </c>
      <c r="K29" s="476" t="s">
        <v>934</v>
      </c>
      <c r="L29" s="476" t="s">
        <v>934</v>
      </c>
      <c r="M29" s="255">
        <v>269447</v>
      </c>
    </row>
    <row r="30" spans="1:13" ht="11.25" customHeight="1">
      <c r="A30" s="14"/>
      <c r="B30" s="282" t="s">
        <v>938</v>
      </c>
      <c r="C30" s="254">
        <v>48823</v>
      </c>
      <c r="D30" s="255">
        <v>31165</v>
      </c>
      <c r="E30" s="255">
        <v>17658</v>
      </c>
      <c r="F30" s="476" t="s">
        <v>934</v>
      </c>
      <c r="G30" s="255">
        <v>10717017</v>
      </c>
      <c r="H30" s="255">
        <v>10490810</v>
      </c>
      <c r="I30" s="255">
        <v>5137502</v>
      </c>
      <c r="J30" s="255">
        <v>5353308</v>
      </c>
      <c r="K30" s="476" t="s">
        <v>934</v>
      </c>
      <c r="L30" s="476" t="s">
        <v>934</v>
      </c>
      <c r="M30" s="255">
        <v>226207</v>
      </c>
    </row>
    <row r="31" spans="1:13" ht="11.25" customHeight="1">
      <c r="A31" s="15" t="s">
        <v>193</v>
      </c>
      <c r="B31" s="282"/>
      <c r="C31" s="254"/>
      <c r="D31" s="255"/>
      <c r="E31" s="255"/>
      <c r="F31" s="476"/>
      <c r="G31" s="255"/>
      <c r="H31" s="255"/>
      <c r="I31" s="255"/>
      <c r="J31" s="255"/>
      <c r="K31" s="476"/>
      <c r="L31" s="476"/>
      <c r="M31" s="255"/>
    </row>
    <row r="32" spans="1:13" ht="11.25" customHeight="1">
      <c r="A32" s="15"/>
      <c r="B32" s="282" t="s">
        <v>933</v>
      </c>
      <c r="C32" s="254">
        <v>27257</v>
      </c>
      <c r="D32" s="255">
        <v>17879</v>
      </c>
      <c r="E32" s="255">
        <v>9378</v>
      </c>
      <c r="F32" s="476" t="s">
        <v>934</v>
      </c>
      <c r="G32" s="255">
        <v>4554900</v>
      </c>
      <c r="H32" s="255">
        <v>4398810</v>
      </c>
      <c r="I32" s="255">
        <v>2377303</v>
      </c>
      <c r="J32" s="255">
        <v>2021507</v>
      </c>
      <c r="K32" s="476" t="s">
        <v>934</v>
      </c>
      <c r="L32" s="476" t="s">
        <v>934</v>
      </c>
      <c r="M32" s="255">
        <v>156090</v>
      </c>
    </row>
    <row r="33" spans="1:13" ht="11.25" customHeight="1">
      <c r="A33" s="14"/>
      <c r="B33" s="282" t="s">
        <v>935</v>
      </c>
      <c r="C33" s="254">
        <v>26064</v>
      </c>
      <c r="D33" s="255">
        <v>16809</v>
      </c>
      <c r="E33" s="255">
        <v>9255</v>
      </c>
      <c r="F33" s="476" t="s">
        <v>934</v>
      </c>
      <c r="G33" s="255">
        <v>4299699</v>
      </c>
      <c r="H33" s="255">
        <v>4163727</v>
      </c>
      <c r="I33" s="255">
        <v>2230995</v>
      </c>
      <c r="J33" s="255">
        <v>1932732</v>
      </c>
      <c r="K33" s="476" t="s">
        <v>934</v>
      </c>
      <c r="L33" s="476" t="s">
        <v>934</v>
      </c>
      <c r="M33" s="255">
        <v>135972</v>
      </c>
    </row>
    <row r="34" spans="1:13" ht="11.25" customHeight="1">
      <c r="A34" s="14"/>
      <c r="B34" s="282" t="s">
        <v>936</v>
      </c>
      <c r="C34" s="254">
        <v>25465</v>
      </c>
      <c r="D34" s="255">
        <v>16367</v>
      </c>
      <c r="E34" s="255">
        <v>9098</v>
      </c>
      <c r="F34" s="476" t="s">
        <v>934</v>
      </c>
      <c r="G34" s="255">
        <v>4196732</v>
      </c>
      <c r="H34" s="255">
        <v>4078776</v>
      </c>
      <c r="I34" s="255">
        <v>2172429</v>
      </c>
      <c r="J34" s="255">
        <v>1906347</v>
      </c>
      <c r="K34" s="476" t="s">
        <v>934</v>
      </c>
      <c r="L34" s="476" t="s">
        <v>934</v>
      </c>
      <c r="M34" s="255">
        <v>117956</v>
      </c>
    </row>
    <row r="35" spans="1:13" ht="11.25" customHeight="1">
      <c r="A35" s="14"/>
      <c r="B35" s="282" t="s">
        <v>937</v>
      </c>
      <c r="C35" s="254">
        <v>24519</v>
      </c>
      <c r="D35" s="255">
        <v>15403</v>
      </c>
      <c r="E35" s="255">
        <v>9116</v>
      </c>
      <c r="F35" s="476" t="s">
        <v>934</v>
      </c>
      <c r="G35" s="255">
        <v>4062927</v>
      </c>
      <c r="H35" s="255">
        <v>3956337</v>
      </c>
      <c r="I35" s="255">
        <v>2058711</v>
      </c>
      <c r="J35" s="255">
        <v>1897626</v>
      </c>
      <c r="K35" s="476" t="s">
        <v>934</v>
      </c>
      <c r="L35" s="476" t="s">
        <v>934</v>
      </c>
      <c r="M35" s="255">
        <v>106590</v>
      </c>
    </row>
    <row r="36" spans="1:13" ht="11.25" customHeight="1">
      <c r="A36" s="14"/>
      <c r="B36" s="282" t="s">
        <v>938</v>
      </c>
      <c r="C36" s="254">
        <v>23934</v>
      </c>
      <c r="D36" s="255">
        <v>14420</v>
      </c>
      <c r="E36" s="255">
        <v>9514</v>
      </c>
      <c r="F36" s="476" t="s">
        <v>934</v>
      </c>
      <c r="G36" s="255">
        <v>3990651</v>
      </c>
      <c r="H36" s="255">
        <v>3891596</v>
      </c>
      <c r="I36" s="255">
        <v>1923331</v>
      </c>
      <c r="J36" s="255">
        <v>1968265</v>
      </c>
      <c r="K36" s="476" t="s">
        <v>934</v>
      </c>
      <c r="L36" s="476" t="s">
        <v>934</v>
      </c>
      <c r="M36" s="255">
        <v>99055</v>
      </c>
    </row>
    <row r="37" spans="1:13" ht="11.25" customHeight="1">
      <c r="A37" s="19" t="s">
        <v>194</v>
      </c>
      <c r="B37" s="282"/>
      <c r="C37" s="254"/>
      <c r="D37" s="255"/>
      <c r="E37" s="255"/>
      <c r="F37" s="476"/>
      <c r="G37" s="255"/>
      <c r="H37" s="255"/>
      <c r="I37" s="255"/>
      <c r="J37" s="255"/>
      <c r="K37" s="476"/>
      <c r="L37" s="476"/>
      <c r="M37" s="255"/>
    </row>
    <row r="38" spans="1:13" ht="11.25" customHeight="1">
      <c r="A38" s="19"/>
      <c r="B38" s="282" t="s">
        <v>933</v>
      </c>
      <c r="C38" s="254">
        <v>370</v>
      </c>
      <c r="D38" s="255">
        <v>40</v>
      </c>
      <c r="E38" s="255">
        <v>330</v>
      </c>
      <c r="F38" s="476" t="s">
        <v>934</v>
      </c>
      <c r="G38" s="255">
        <v>172907</v>
      </c>
      <c r="H38" s="255">
        <v>166063</v>
      </c>
      <c r="I38" s="255">
        <v>3737</v>
      </c>
      <c r="J38" s="255">
        <v>162326</v>
      </c>
      <c r="K38" s="476" t="s">
        <v>934</v>
      </c>
      <c r="L38" s="476" t="s">
        <v>934</v>
      </c>
      <c r="M38" s="255">
        <v>6844</v>
      </c>
    </row>
    <row r="39" spans="1:13" ht="11.25" customHeight="1">
      <c r="A39" s="14"/>
      <c r="B39" s="282" t="s">
        <v>935</v>
      </c>
      <c r="C39" s="254">
        <v>396</v>
      </c>
      <c r="D39" s="255">
        <v>79</v>
      </c>
      <c r="E39" s="255">
        <v>317</v>
      </c>
      <c r="F39" s="476" t="s">
        <v>934</v>
      </c>
      <c r="G39" s="255">
        <v>180695</v>
      </c>
      <c r="H39" s="255">
        <v>160067</v>
      </c>
      <c r="I39" s="255">
        <v>7558</v>
      </c>
      <c r="J39" s="255">
        <v>152509</v>
      </c>
      <c r="K39" s="476" t="s">
        <v>934</v>
      </c>
      <c r="L39" s="476" t="s">
        <v>934</v>
      </c>
      <c r="M39" s="255">
        <v>20628</v>
      </c>
    </row>
    <row r="40" spans="1:13" ht="11.25" customHeight="1">
      <c r="A40" s="14"/>
      <c r="B40" s="282" t="s">
        <v>936</v>
      </c>
      <c r="C40" s="254">
        <v>426</v>
      </c>
      <c r="D40" s="255">
        <v>77</v>
      </c>
      <c r="E40" s="255">
        <v>349</v>
      </c>
      <c r="F40" s="476" t="s">
        <v>934</v>
      </c>
      <c r="G40" s="255">
        <v>196981</v>
      </c>
      <c r="H40" s="255">
        <v>176131</v>
      </c>
      <c r="I40" s="255">
        <v>7063</v>
      </c>
      <c r="J40" s="255">
        <v>169068</v>
      </c>
      <c r="K40" s="476" t="s">
        <v>934</v>
      </c>
      <c r="L40" s="476" t="s">
        <v>934</v>
      </c>
      <c r="M40" s="255">
        <v>20850</v>
      </c>
    </row>
    <row r="41" spans="1:13" ht="11.25" customHeight="1">
      <c r="A41" s="14"/>
      <c r="B41" s="282" t="s">
        <v>937</v>
      </c>
      <c r="C41" s="254">
        <v>378</v>
      </c>
      <c r="D41" s="255">
        <v>62</v>
      </c>
      <c r="E41" s="255">
        <v>316</v>
      </c>
      <c r="F41" s="476" t="s">
        <v>934</v>
      </c>
      <c r="G41" s="255">
        <v>174976</v>
      </c>
      <c r="H41" s="255">
        <v>153740</v>
      </c>
      <c r="I41" s="255">
        <v>5378</v>
      </c>
      <c r="J41" s="255">
        <v>148362</v>
      </c>
      <c r="K41" s="476" t="s">
        <v>934</v>
      </c>
      <c r="L41" s="476" t="s">
        <v>934</v>
      </c>
      <c r="M41" s="255">
        <v>21236</v>
      </c>
    </row>
    <row r="42" spans="1:13" ht="11.25" customHeight="1">
      <c r="A42" s="14"/>
      <c r="B42" s="282" t="s">
        <v>938</v>
      </c>
      <c r="C42" s="254">
        <v>351</v>
      </c>
      <c r="D42" s="255">
        <v>64</v>
      </c>
      <c r="E42" s="255">
        <v>287</v>
      </c>
      <c r="F42" s="476" t="s">
        <v>934</v>
      </c>
      <c r="G42" s="478">
        <v>151022</v>
      </c>
      <c r="H42" s="478">
        <v>129810</v>
      </c>
      <c r="I42" s="478">
        <v>5413</v>
      </c>
      <c r="J42" s="478">
        <v>124397</v>
      </c>
      <c r="K42" s="476" t="s">
        <v>934</v>
      </c>
      <c r="L42" s="476" t="s">
        <v>934</v>
      </c>
      <c r="M42" s="479">
        <v>21212</v>
      </c>
    </row>
    <row r="43" spans="1:13" ht="11.25" customHeight="1">
      <c r="A43" s="15" t="s">
        <v>195</v>
      </c>
      <c r="B43" s="282"/>
      <c r="C43" s="254"/>
      <c r="D43" s="255"/>
      <c r="E43" s="255"/>
      <c r="F43" s="476"/>
      <c r="G43" s="21"/>
      <c r="H43" s="21"/>
      <c r="I43" s="21"/>
      <c r="J43" s="21"/>
      <c r="K43" s="476"/>
      <c r="L43" s="476"/>
      <c r="M43" s="255"/>
    </row>
    <row r="44" spans="1:13" ht="11.25" customHeight="1">
      <c r="A44" s="15"/>
      <c r="B44" s="282" t="s">
        <v>933</v>
      </c>
      <c r="C44" s="254">
        <v>60448</v>
      </c>
      <c r="D44" s="255">
        <v>32894</v>
      </c>
      <c r="E44" s="255">
        <v>27554</v>
      </c>
      <c r="F44" s="476" t="s">
        <v>934</v>
      </c>
      <c r="G44" s="255">
        <v>3943893</v>
      </c>
      <c r="H44" s="476" t="s">
        <v>934</v>
      </c>
      <c r="I44" s="476" t="s">
        <v>934</v>
      </c>
      <c r="J44" s="476" t="s">
        <v>934</v>
      </c>
      <c r="K44" s="476" t="s">
        <v>934</v>
      </c>
      <c r="L44" s="480">
        <v>3748444</v>
      </c>
      <c r="M44" s="255">
        <v>195449</v>
      </c>
    </row>
    <row r="45" spans="1:13" ht="11.25" customHeight="1">
      <c r="A45" s="14"/>
      <c r="B45" s="282" t="s">
        <v>935</v>
      </c>
      <c r="C45" s="254">
        <v>58774</v>
      </c>
      <c r="D45" s="255">
        <v>31903</v>
      </c>
      <c r="E45" s="255">
        <v>26871</v>
      </c>
      <c r="F45" s="476" t="s">
        <v>934</v>
      </c>
      <c r="G45" s="255">
        <v>4710724</v>
      </c>
      <c r="H45" s="476" t="s">
        <v>934</v>
      </c>
      <c r="I45" s="476" t="s">
        <v>934</v>
      </c>
      <c r="J45" s="476" t="s">
        <v>934</v>
      </c>
      <c r="K45" s="476" t="s">
        <v>934</v>
      </c>
      <c r="L45" s="480">
        <v>4444206</v>
      </c>
      <c r="M45" s="255">
        <v>266518</v>
      </c>
    </row>
    <row r="46" spans="1:13" ht="11.25" customHeight="1">
      <c r="A46" s="14"/>
      <c r="B46" s="282" t="s">
        <v>936</v>
      </c>
      <c r="C46" s="254">
        <v>57524</v>
      </c>
      <c r="D46" s="255">
        <v>31369</v>
      </c>
      <c r="E46" s="255">
        <v>26155</v>
      </c>
      <c r="F46" s="476" t="s">
        <v>934</v>
      </c>
      <c r="G46" s="255">
        <v>4467554</v>
      </c>
      <c r="H46" s="476" t="s">
        <v>934</v>
      </c>
      <c r="I46" s="476" t="s">
        <v>934</v>
      </c>
      <c r="J46" s="476" t="s">
        <v>934</v>
      </c>
      <c r="K46" s="476" t="s">
        <v>934</v>
      </c>
      <c r="L46" s="480">
        <v>4231937</v>
      </c>
      <c r="M46" s="255">
        <v>235617</v>
      </c>
    </row>
    <row r="47" spans="1:13" ht="11.25" customHeight="1">
      <c r="A47" s="14"/>
      <c r="B47" s="282" t="s">
        <v>937</v>
      </c>
      <c r="C47" s="254">
        <v>56010</v>
      </c>
      <c r="D47" s="255">
        <v>30865</v>
      </c>
      <c r="E47" s="255">
        <v>25145</v>
      </c>
      <c r="F47" s="476" t="s">
        <v>934</v>
      </c>
      <c r="G47" s="255">
        <v>3777005</v>
      </c>
      <c r="H47" s="476" t="s">
        <v>934</v>
      </c>
      <c r="I47" s="476" t="s">
        <v>934</v>
      </c>
      <c r="J47" s="476" t="s">
        <v>934</v>
      </c>
      <c r="K47" s="476" t="s">
        <v>934</v>
      </c>
      <c r="L47" s="480">
        <v>3500352</v>
      </c>
      <c r="M47" s="255">
        <v>276653</v>
      </c>
    </row>
    <row r="48" spans="1:13" ht="11.25" customHeight="1">
      <c r="A48" s="14"/>
      <c r="B48" s="282" t="s">
        <v>938</v>
      </c>
      <c r="C48" s="254">
        <v>55446</v>
      </c>
      <c r="D48" s="255">
        <v>30514</v>
      </c>
      <c r="E48" s="255">
        <v>24932</v>
      </c>
      <c r="F48" s="476" t="s">
        <v>934</v>
      </c>
      <c r="G48" s="478">
        <v>3852038</v>
      </c>
      <c r="H48" s="476" t="s">
        <v>934</v>
      </c>
      <c r="I48" s="476" t="s">
        <v>934</v>
      </c>
      <c r="J48" s="476" t="s">
        <v>934</v>
      </c>
      <c r="K48" s="476" t="s">
        <v>934</v>
      </c>
      <c r="L48" s="475">
        <v>3447361</v>
      </c>
      <c r="M48" s="255">
        <v>404677</v>
      </c>
    </row>
    <row r="49" spans="1:13" ht="11.25" customHeight="1">
      <c r="A49" s="19" t="s">
        <v>196</v>
      </c>
      <c r="B49" s="282"/>
      <c r="C49" s="254"/>
      <c r="D49" s="255"/>
      <c r="E49" s="255"/>
      <c r="F49" s="481"/>
      <c r="G49" s="21"/>
      <c r="H49" s="21"/>
      <c r="I49" s="21"/>
      <c r="J49" s="21"/>
      <c r="K49" s="476"/>
      <c r="L49" s="476"/>
      <c r="M49" s="255"/>
    </row>
    <row r="50" spans="1:13" ht="11.25" customHeight="1">
      <c r="A50" s="19"/>
      <c r="B50" s="282" t="s">
        <v>933</v>
      </c>
      <c r="C50" s="254">
        <v>24044</v>
      </c>
      <c r="D50" s="255">
        <v>8760</v>
      </c>
      <c r="E50" s="255">
        <v>15284</v>
      </c>
      <c r="F50" s="476" t="s">
        <v>934</v>
      </c>
      <c r="G50" s="255">
        <v>4370184</v>
      </c>
      <c r="H50" s="255">
        <v>4282109</v>
      </c>
      <c r="I50" s="255">
        <v>1125269</v>
      </c>
      <c r="J50" s="255">
        <v>3156840</v>
      </c>
      <c r="K50" s="476" t="s">
        <v>934</v>
      </c>
      <c r="L50" s="476" t="s">
        <v>934</v>
      </c>
      <c r="M50" s="255">
        <v>88075</v>
      </c>
    </row>
    <row r="51" spans="1:13" ht="11.25" customHeight="1">
      <c r="A51" s="14"/>
      <c r="B51" s="282" t="s">
        <v>935</v>
      </c>
      <c r="C51" s="254">
        <v>23796</v>
      </c>
      <c r="D51" s="255">
        <v>9130</v>
      </c>
      <c r="E51" s="255">
        <v>14666</v>
      </c>
      <c r="F51" s="476" t="s">
        <v>934</v>
      </c>
      <c r="G51" s="255">
        <v>4271466</v>
      </c>
      <c r="H51" s="255">
        <v>4160442</v>
      </c>
      <c r="I51" s="255">
        <v>1163161</v>
      </c>
      <c r="J51" s="255">
        <v>2997281</v>
      </c>
      <c r="K51" s="476" t="s">
        <v>934</v>
      </c>
      <c r="L51" s="476" t="s">
        <v>934</v>
      </c>
      <c r="M51" s="255">
        <v>111024</v>
      </c>
    </row>
    <row r="52" spans="1:13" ht="11.25" customHeight="1">
      <c r="A52" s="14"/>
      <c r="B52" s="282" t="s">
        <v>936</v>
      </c>
      <c r="C52" s="254">
        <v>23971</v>
      </c>
      <c r="D52" s="255">
        <v>9667</v>
      </c>
      <c r="E52" s="255">
        <v>14304</v>
      </c>
      <c r="F52" s="476" t="s">
        <v>934</v>
      </c>
      <c r="G52" s="255">
        <v>4263229</v>
      </c>
      <c r="H52" s="255">
        <v>4149730</v>
      </c>
      <c r="I52" s="255">
        <v>1231257</v>
      </c>
      <c r="J52" s="255">
        <v>2918473</v>
      </c>
      <c r="K52" s="476" t="s">
        <v>934</v>
      </c>
      <c r="L52" s="476" t="s">
        <v>934</v>
      </c>
      <c r="M52" s="255">
        <v>113499</v>
      </c>
    </row>
    <row r="53" spans="1:13" ht="11.25" customHeight="1">
      <c r="A53" s="14"/>
      <c r="B53" s="282" t="s">
        <v>937</v>
      </c>
      <c r="C53" s="254">
        <v>24222</v>
      </c>
      <c r="D53" s="255">
        <v>10173</v>
      </c>
      <c r="E53" s="255">
        <v>14049</v>
      </c>
      <c r="F53" s="476" t="s">
        <v>934</v>
      </c>
      <c r="G53" s="255">
        <v>4333752</v>
      </c>
      <c r="H53" s="255">
        <v>4181795</v>
      </c>
      <c r="I53" s="255">
        <v>1293016</v>
      </c>
      <c r="J53" s="255">
        <v>2888779</v>
      </c>
      <c r="K53" s="476" t="s">
        <v>934</v>
      </c>
      <c r="L53" s="476" t="s">
        <v>934</v>
      </c>
      <c r="M53" s="255">
        <v>151957</v>
      </c>
    </row>
    <row r="54" spans="1:13" ht="11.25" customHeight="1">
      <c r="A54" s="14"/>
      <c r="B54" s="282" t="s">
        <v>938</v>
      </c>
      <c r="C54" s="254">
        <v>25728</v>
      </c>
      <c r="D54" s="255">
        <v>10604</v>
      </c>
      <c r="E54" s="255">
        <v>15124</v>
      </c>
      <c r="F54" s="476" t="s">
        <v>934</v>
      </c>
      <c r="G54" s="255">
        <v>4728471</v>
      </c>
      <c r="H54" s="255">
        <v>4509889</v>
      </c>
      <c r="I54" s="255">
        <v>1346247</v>
      </c>
      <c r="J54" s="255">
        <v>3163642</v>
      </c>
      <c r="K54" s="476" t="s">
        <v>934</v>
      </c>
      <c r="L54" s="476" t="s">
        <v>934</v>
      </c>
      <c r="M54" s="255">
        <v>218582</v>
      </c>
    </row>
    <row r="55" spans="1:13" ht="11.25" customHeight="1">
      <c r="A55" s="15" t="s">
        <v>197</v>
      </c>
      <c r="B55" s="282"/>
      <c r="C55" s="254"/>
      <c r="D55" s="255"/>
      <c r="E55" s="255"/>
      <c r="F55" s="476"/>
      <c r="G55" s="255"/>
      <c r="H55" s="255"/>
      <c r="I55" s="255"/>
      <c r="J55" s="255"/>
      <c r="K55" s="476"/>
      <c r="L55" s="476"/>
      <c r="M55" s="255"/>
    </row>
    <row r="56" spans="1:13" ht="11.25" customHeight="1">
      <c r="A56" s="15"/>
      <c r="B56" s="282" t="s">
        <v>933</v>
      </c>
      <c r="C56" s="254">
        <v>109962</v>
      </c>
      <c r="D56" s="255">
        <v>55310</v>
      </c>
      <c r="E56" s="255">
        <v>54652</v>
      </c>
      <c r="F56" s="476" t="s">
        <v>934</v>
      </c>
      <c r="G56" s="255">
        <v>20281519</v>
      </c>
      <c r="H56" s="255">
        <v>17839976</v>
      </c>
      <c r="I56" s="255">
        <v>7575163</v>
      </c>
      <c r="J56" s="255">
        <v>10264813</v>
      </c>
      <c r="K56" s="476" t="s">
        <v>934</v>
      </c>
      <c r="L56" s="476" t="s">
        <v>934</v>
      </c>
      <c r="M56" s="255">
        <v>2441543</v>
      </c>
    </row>
    <row r="57" spans="1:13" ht="11.25" customHeight="1">
      <c r="A57" s="14"/>
      <c r="B57" s="282" t="s">
        <v>935</v>
      </c>
      <c r="C57" s="254">
        <v>121297</v>
      </c>
      <c r="D57" s="255">
        <v>58718</v>
      </c>
      <c r="E57" s="255">
        <v>62579</v>
      </c>
      <c r="F57" s="476" t="s">
        <v>934</v>
      </c>
      <c r="G57" s="255">
        <v>20036213</v>
      </c>
      <c r="H57" s="255">
        <v>17636641</v>
      </c>
      <c r="I57" s="255">
        <v>7645304</v>
      </c>
      <c r="J57" s="255">
        <v>9991337</v>
      </c>
      <c r="K57" s="476" t="s">
        <v>934</v>
      </c>
      <c r="L57" s="476" t="s">
        <v>934</v>
      </c>
      <c r="M57" s="255">
        <v>2399572</v>
      </c>
    </row>
    <row r="58" spans="1:13" ht="11.25" customHeight="1">
      <c r="A58" s="14"/>
      <c r="B58" s="282" t="s">
        <v>936</v>
      </c>
      <c r="C58" s="254">
        <v>106477</v>
      </c>
      <c r="D58" s="255">
        <v>54230</v>
      </c>
      <c r="E58" s="255">
        <v>52247</v>
      </c>
      <c r="F58" s="476" t="s">
        <v>934</v>
      </c>
      <c r="G58" s="255">
        <v>19596346</v>
      </c>
      <c r="H58" s="255">
        <v>17447040</v>
      </c>
      <c r="I58" s="255">
        <v>7547312</v>
      </c>
      <c r="J58" s="255">
        <v>9899728</v>
      </c>
      <c r="K58" s="476" t="s">
        <v>934</v>
      </c>
      <c r="L58" s="476" t="s">
        <v>934</v>
      </c>
      <c r="M58" s="255">
        <v>2149306</v>
      </c>
    </row>
    <row r="59" spans="1:13" ht="11.25" customHeight="1">
      <c r="A59" s="14"/>
      <c r="B59" s="282" t="s">
        <v>937</v>
      </c>
      <c r="C59" s="254">
        <v>110387</v>
      </c>
      <c r="D59" s="255">
        <v>56736</v>
      </c>
      <c r="E59" s="255">
        <v>53651</v>
      </c>
      <c r="F59" s="476" t="s">
        <v>934</v>
      </c>
      <c r="G59" s="255">
        <v>19211429</v>
      </c>
      <c r="H59" s="255">
        <v>17098094</v>
      </c>
      <c r="I59" s="255">
        <v>7491698</v>
      </c>
      <c r="J59" s="255">
        <v>9606396</v>
      </c>
      <c r="K59" s="476" t="s">
        <v>934</v>
      </c>
      <c r="L59" s="476" t="s">
        <v>934</v>
      </c>
      <c r="M59" s="255">
        <v>2113335</v>
      </c>
    </row>
    <row r="60" spans="1:13" ht="11.25" customHeight="1">
      <c r="A60" s="14"/>
      <c r="B60" s="282" t="s">
        <v>938</v>
      </c>
      <c r="C60" s="254">
        <v>104897</v>
      </c>
      <c r="D60" s="255">
        <v>51936</v>
      </c>
      <c r="E60" s="255">
        <v>52961</v>
      </c>
      <c r="F60" s="476" t="s">
        <v>934</v>
      </c>
      <c r="G60" s="255">
        <v>19098907</v>
      </c>
      <c r="H60" s="255">
        <v>16939808</v>
      </c>
      <c r="I60" s="255">
        <v>7492011</v>
      </c>
      <c r="J60" s="255">
        <v>9447797</v>
      </c>
      <c r="K60" s="476" t="s">
        <v>934</v>
      </c>
      <c r="L60" s="476" t="s">
        <v>934</v>
      </c>
      <c r="M60" s="255">
        <v>2159099</v>
      </c>
    </row>
    <row r="61" spans="1:13" ht="11.25" customHeight="1">
      <c r="A61" s="19" t="s">
        <v>198</v>
      </c>
      <c r="B61" s="282"/>
      <c r="C61" s="254"/>
      <c r="D61" s="255"/>
      <c r="E61" s="255"/>
      <c r="F61" s="476"/>
      <c r="G61" s="255"/>
      <c r="H61" s="255"/>
      <c r="I61" s="255"/>
      <c r="J61" s="255"/>
      <c r="K61" s="476"/>
      <c r="L61" s="476"/>
      <c r="M61" s="255"/>
    </row>
    <row r="62" spans="1:13" ht="11.25" customHeight="1">
      <c r="A62" s="19"/>
      <c r="B62" s="282" t="s">
        <v>933</v>
      </c>
      <c r="C62" s="254">
        <v>185</v>
      </c>
      <c r="D62" s="255">
        <v>77</v>
      </c>
      <c r="E62" s="255">
        <v>108</v>
      </c>
      <c r="F62" s="476" t="s">
        <v>934</v>
      </c>
      <c r="G62" s="255">
        <v>34723</v>
      </c>
      <c r="H62" s="255">
        <v>30605</v>
      </c>
      <c r="I62" s="255">
        <v>9089</v>
      </c>
      <c r="J62" s="255">
        <v>21516</v>
      </c>
      <c r="K62" s="476" t="s">
        <v>934</v>
      </c>
      <c r="L62" s="476" t="s">
        <v>934</v>
      </c>
      <c r="M62" s="255">
        <v>4118</v>
      </c>
    </row>
    <row r="63" spans="1:13" ht="11.25" customHeight="1">
      <c r="A63" s="14"/>
      <c r="B63" s="282" t="s">
        <v>935</v>
      </c>
      <c r="C63" s="254">
        <v>175</v>
      </c>
      <c r="D63" s="255">
        <v>71</v>
      </c>
      <c r="E63" s="255">
        <v>104</v>
      </c>
      <c r="F63" s="476" t="s">
        <v>934</v>
      </c>
      <c r="G63" s="255">
        <v>32216</v>
      </c>
      <c r="H63" s="255">
        <v>29017</v>
      </c>
      <c r="I63" s="255">
        <v>8300</v>
      </c>
      <c r="J63" s="255">
        <v>20717</v>
      </c>
      <c r="K63" s="476" t="s">
        <v>934</v>
      </c>
      <c r="L63" s="476" t="s">
        <v>934</v>
      </c>
      <c r="M63" s="255">
        <v>3199</v>
      </c>
    </row>
    <row r="64" spans="1:13" ht="11.25" customHeight="1">
      <c r="A64" s="14"/>
      <c r="B64" s="282" t="s">
        <v>936</v>
      </c>
      <c r="C64" s="254">
        <v>174</v>
      </c>
      <c r="D64" s="255">
        <v>73</v>
      </c>
      <c r="E64" s="255">
        <v>101</v>
      </c>
      <c r="F64" s="476" t="s">
        <v>934</v>
      </c>
      <c r="G64" s="255">
        <v>31589</v>
      </c>
      <c r="H64" s="255">
        <v>28422</v>
      </c>
      <c r="I64" s="255">
        <v>8239</v>
      </c>
      <c r="J64" s="255">
        <v>20183</v>
      </c>
      <c r="K64" s="476" t="s">
        <v>934</v>
      </c>
      <c r="L64" s="476" t="s">
        <v>934</v>
      </c>
      <c r="M64" s="255">
        <v>3167</v>
      </c>
    </row>
    <row r="65" spans="1:13" ht="11.25" customHeight="1">
      <c r="A65" s="14"/>
      <c r="B65" s="282" t="s">
        <v>937</v>
      </c>
      <c r="C65" s="254">
        <v>169</v>
      </c>
      <c r="D65" s="255">
        <v>75</v>
      </c>
      <c r="E65" s="255">
        <v>94</v>
      </c>
      <c r="F65" s="476" t="s">
        <v>934</v>
      </c>
      <c r="G65" s="255">
        <v>30642</v>
      </c>
      <c r="H65" s="255">
        <v>27405</v>
      </c>
      <c r="I65" s="255">
        <v>8352</v>
      </c>
      <c r="J65" s="255">
        <v>19053</v>
      </c>
      <c r="K65" s="476" t="s">
        <v>934</v>
      </c>
      <c r="L65" s="476" t="s">
        <v>934</v>
      </c>
      <c r="M65" s="255">
        <v>3237</v>
      </c>
    </row>
    <row r="66" spans="1:13" ht="11.25" customHeight="1">
      <c r="A66" s="14"/>
      <c r="B66" s="282" t="s">
        <v>938</v>
      </c>
      <c r="C66" s="254">
        <v>176</v>
      </c>
      <c r="D66" s="255">
        <v>85</v>
      </c>
      <c r="E66" s="255">
        <v>91</v>
      </c>
      <c r="F66" s="476" t="s">
        <v>934</v>
      </c>
      <c r="G66" s="255">
        <v>30828</v>
      </c>
      <c r="H66" s="255">
        <v>28174</v>
      </c>
      <c r="I66" s="255">
        <v>9681</v>
      </c>
      <c r="J66" s="255">
        <v>18493</v>
      </c>
      <c r="K66" s="476" t="s">
        <v>934</v>
      </c>
      <c r="L66" s="476" t="s">
        <v>934</v>
      </c>
      <c r="M66" s="255">
        <v>2654</v>
      </c>
    </row>
    <row r="67" spans="1:13" ht="10.5" customHeight="1">
      <c r="A67" s="19" t="s">
        <v>199</v>
      </c>
      <c r="B67" s="282"/>
      <c r="C67" s="254"/>
      <c r="D67" s="255"/>
      <c r="E67" s="255"/>
      <c r="F67" s="476"/>
      <c r="G67" s="255"/>
      <c r="H67" s="255"/>
      <c r="I67" s="255"/>
      <c r="J67" s="255"/>
      <c r="K67" s="476"/>
      <c r="L67" s="476"/>
      <c r="M67" s="255"/>
    </row>
    <row r="68" spans="1:13" ht="10.5" customHeight="1">
      <c r="A68" s="19"/>
      <c r="B68" s="282" t="s">
        <v>933</v>
      </c>
      <c r="C68" s="254">
        <v>290</v>
      </c>
      <c r="D68" s="255">
        <v>185</v>
      </c>
      <c r="E68" s="255">
        <v>105</v>
      </c>
      <c r="F68" s="476" t="s">
        <v>934</v>
      </c>
      <c r="G68" s="255">
        <v>59391</v>
      </c>
      <c r="H68" s="255">
        <v>58452</v>
      </c>
      <c r="I68" s="255">
        <v>29083</v>
      </c>
      <c r="J68" s="255">
        <v>29369</v>
      </c>
      <c r="K68" s="476" t="s">
        <v>934</v>
      </c>
      <c r="L68" s="476" t="s">
        <v>934</v>
      </c>
      <c r="M68" s="255">
        <v>939</v>
      </c>
    </row>
    <row r="69" spans="1:13" ht="10.5" customHeight="1">
      <c r="A69" s="14"/>
      <c r="B69" s="282" t="s">
        <v>935</v>
      </c>
      <c r="C69" s="254">
        <v>301</v>
      </c>
      <c r="D69" s="255">
        <v>193</v>
      </c>
      <c r="E69" s="255">
        <v>108</v>
      </c>
      <c r="F69" s="476" t="s">
        <v>934</v>
      </c>
      <c r="G69" s="255">
        <v>61628</v>
      </c>
      <c r="H69" s="255">
        <v>60640</v>
      </c>
      <c r="I69" s="255">
        <v>30452</v>
      </c>
      <c r="J69" s="255">
        <v>30188</v>
      </c>
      <c r="K69" s="476" t="s">
        <v>934</v>
      </c>
      <c r="L69" s="476" t="s">
        <v>934</v>
      </c>
      <c r="M69" s="255">
        <v>988</v>
      </c>
    </row>
    <row r="70" spans="1:13" ht="10.5" customHeight="1">
      <c r="A70" s="14"/>
      <c r="B70" s="282" t="s">
        <v>936</v>
      </c>
      <c r="C70" s="254">
        <v>300</v>
      </c>
      <c r="D70" s="255">
        <v>188</v>
      </c>
      <c r="E70" s="255">
        <v>112</v>
      </c>
      <c r="F70" s="476" t="s">
        <v>934</v>
      </c>
      <c r="G70" s="255">
        <v>62475</v>
      </c>
      <c r="H70" s="255">
        <v>61260</v>
      </c>
      <c r="I70" s="255">
        <v>29910</v>
      </c>
      <c r="J70" s="255">
        <v>31350</v>
      </c>
      <c r="K70" s="476" t="s">
        <v>934</v>
      </c>
      <c r="L70" s="476" t="s">
        <v>934</v>
      </c>
      <c r="M70" s="255">
        <v>1215</v>
      </c>
    </row>
    <row r="71" spans="1:13" ht="10.5" customHeight="1">
      <c r="A71" s="14"/>
      <c r="B71" s="282" t="s">
        <v>937</v>
      </c>
      <c r="C71" s="254">
        <v>303</v>
      </c>
      <c r="D71" s="255">
        <v>191</v>
      </c>
      <c r="E71" s="255">
        <v>112</v>
      </c>
      <c r="F71" s="476" t="s">
        <v>934</v>
      </c>
      <c r="G71" s="255">
        <v>63127</v>
      </c>
      <c r="H71" s="255">
        <v>61940</v>
      </c>
      <c r="I71" s="255">
        <v>30639</v>
      </c>
      <c r="J71" s="255">
        <v>31301</v>
      </c>
      <c r="K71" s="476" t="s">
        <v>934</v>
      </c>
      <c r="L71" s="476" t="s">
        <v>934</v>
      </c>
      <c r="M71" s="255">
        <v>1187</v>
      </c>
    </row>
    <row r="72" spans="1:13" ht="10.5" customHeight="1">
      <c r="A72" s="14"/>
      <c r="B72" s="282" t="s">
        <v>938</v>
      </c>
      <c r="C72" s="254">
        <v>322</v>
      </c>
      <c r="D72" s="255">
        <v>205</v>
      </c>
      <c r="E72" s="255">
        <v>117</v>
      </c>
      <c r="F72" s="476" t="s">
        <v>934</v>
      </c>
      <c r="G72" s="255">
        <v>66518</v>
      </c>
      <c r="H72" s="255">
        <v>65332</v>
      </c>
      <c r="I72" s="255">
        <v>32559</v>
      </c>
      <c r="J72" s="255">
        <v>32773</v>
      </c>
      <c r="K72" s="476" t="s">
        <v>934</v>
      </c>
      <c r="L72" s="476" t="s">
        <v>934</v>
      </c>
      <c r="M72" s="255">
        <v>1186</v>
      </c>
    </row>
    <row r="73" spans="1:13" ht="10.5" customHeight="1">
      <c r="A73" s="19" t="s">
        <v>200</v>
      </c>
      <c r="B73" s="282"/>
      <c r="C73" s="254"/>
      <c r="D73" s="255"/>
      <c r="E73" s="255"/>
      <c r="F73" s="476"/>
      <c r="G73" s="255"/>
      <c r="H73" s="255"/>
      <c r="I73" s="255"/>
      <c r="J73" s="255"/>
      <c r="K73" s="476"/>
      <c r="L73" s="476"/>
      <c r="M73" s="255"/>
    </row>
    <row r="74" spans="1:13" ht="10.5" customHeight="1">
      <c r="A74" s="19"/>
      <c r="B74" s="282" t="s">
        <v>933</v>
      </c>
      <c r="C74" s="254">
        <v>9108</v>
      </c>
      <c r="D74" s="255">
        <v>5918</v>
      </c>
      <c r="E74" s="255">
        <v>3190</v>
      </c>
      <c r="F74" s="476" t="s">
        <v>934</v>
      </c>
      <c r="G74" s="255">
        <v>2189773</v>
      </c>
      <c r="H74" s="255">
        <v>2090838</v>
      </c>
      <c r="I74" s="255">
        <v>1097586</v>
      </c>
      <c r="J74" s="255">
        <v>993252</v>
      </c>
      <c r="K74" s="476" t="s">
        <v>934</v>
      </c>
      <c r="L74" s="476" t="s">
        <v>934</v>
      </c>
      <c r="M74" s="255">
        <v>98935</v>
      </c>
    </row>
    <row r="75" spans="1:16" ht="10.5" customHeight="1">
      <c r="A75" s="14"/>
      <c r="B75" s="282" t="s">
        <v>935</v>
      </c>
      <c r="C75" s="254">
        <v>9114</v>
      </c>
      <c r="D75" s="255">
        <v>5851</v>
      </c>
      <c r="E75" s="255">
        <v>3263</v>
      </c>
      <c r="F75" s="476" t="s">
        <v>934</v>
      </c>
      <c r="G75" s="255">
        <v>2134444</v>
      </c>
      <c r="H75" s="255">
        <v>2093528</v>
      </c>
      <c r="I75" s="255">
        <v>1079456</v>
      </c>
      <c r="J75" s="255">
        <v>1014072</v>
      </c>
      <c r="K75" s="476" t="s">
        <v>934</v>
      </c>
      <c r="L75" s="476" t="s">
        <v>934</v>
      </c>
      <c r="M75" s="255">
        <v>40916</v>
      </c>
      <c r="N75" s="13"/>
      <c r="O75" s="13"/>
      <c r="P75" s="13"/>
    </row>
    <row r="76" spans="1:13" s="13" customFormat="1" ht="10.5" customHeight="1">
      <c r="A76" s="16"/>
      <c r="B76" s="282" t="s">
        <v>936</v>
      </c>
      <c r="C76" s="254">
        <v>9088</v>
      </c>
      <c r="D76" s="255">
        <v>5727</v>
      </c>
      <c r="E76" s="255">
        <v>3361</v>
      </c>
      <c r="F76" s="476" t="s">
        <v>934</v>
      </c>
      <c r="G76" s="255">
        <v>2138528</v>
      </c>
      <c r="H76" s="255">
        <v>2093613</v>
      </c>
      <c r="I76" s="255">
        <v>1051558</v>
      </c>
      <c r="J76" s="255">
        <v>1042055</v>
      </c>
      <c r="K76" s="476" t="s">
        <v>934</v>
      </c>
      <c r="L76" s="476" t="s">
        <v>934</v>
      </c>
      <c r="M76" s="255">
        <v>44915</v>
      </c>
    </row>
    <row r="77" spans="1:50" ht="10.5" customHeight="1">
      <c r="A77" s="14"/>
      <c r="B77" s="282" t="s">
        <v>937</v>
      </c>
      <c r="C77" s="254">
        <v>9020</v>
      </c>
      <c r="D77" s="255">
        <v>5750</v>
      </c>
      <c r="E77" s="255">
        <v>3270</v>
      </c>
      <c r="F77" s="476" t="s">
        <v>934</v>
      </c>
      <c r="G77" s="255">
        <v>2121265</v>
      </c>
      <c r="H77" s="255">
        <v>2068959</v>
      </c>
      <c r="I77" s="255">
        <v>1053023</v>
      </c>
      <c r="J77" s="255">
        <v>1015936</v>
      </c>
      <c r="K77" s="476" t="s">
        <v>934</v>
      </c>
      <c r="L77" s="476" t="s">
        <v>934</v>
      </c>
      <c r="M77" s="255">
        <v>52306</v>
      </c>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15" ht="10.5" customHeight="1">
      <c r="A78" s="482"/>
      <c r="B78" s="483" t="s">
        <v>938</v>
      </c>
      <c r="C78" s="256">
        <v>9369</v>
      </c>
      <c r="D78" s="257">
        <v>5833</v>
      </c>
      <c r="E78" s="257">
        <v>3536</v>
      </c>
      <c r="F78" s="476" t="s">
        <v>934</v>
      </c>
      <c r="G78" s="255">
        <v>2221604</v>
      </c>
      <c r="H78" s="255">
        <v>2172457</v>
      </c>
      <c r="I78" s="255">
        <v>1069886</v>
      </c>
      <c r="J78" s="255">
        <v>1102571</v>
      </c>
      <c r="K78" s="476" t="s">
        <v>934</v>
      </c>
      <c r="L78" s="476" t="s">
        <v>934</v>
      </c>
      <c r="M78" s="257">
        <v>49147</v>
      </c>
      <c r="N78" s="13"/>
      <c r="O78" s="13"/>
    </row>
    <row r="79" spans="1:13" ht="10.5" customHeight="1">
      <c r="A79" s="27" t="s">
        <v>201</v>
      </c>
      <c r="B79" s="27"/>
      <c r="C79" s="27"/>
      <c r="D79" s="27"/>
      <c r="E79" s="27"/>
      <c r="F79" s="474"/>
      <c r="G79" s="474"/>
      <c r="H79" s="474"/>
      <c r="I79" s="474"/>
      <c r="J79" s="474"/>
      <c r="K79" s="474"/>
      <c r="L79" s="474"/>
      <c r="M79" s="27"/>
    </row>
    <row r="80" spans="1:13" ht="10.5" customHeight="1">
      <c r="A80" s="3" t="s">
        <v>763</v>
      </c>
      <c r="B80" s="3"/>
      <c r="C80" s="27"/>
      <c r="D80" s="27"/>
      <c r="E80" s="27"/>
      <c r="F80" s="27"/>
      <c r="G80" s="27"/>
      <c r="H80" s="27"/>
      <c r="I80" s="27"/>
      <c r="J80" s="27"/>
      <c r="K80" s="27"/>
      <c r="L80" s="27"/>
      <c r="M80" s="27"/>
    </row>
    <row r="81" ht="11.25">
      <c r="A81" s="2" t="s">
        <v>764</v>
      </c>
    </row>
  </sheetData>
  <mergeCells count="4">
    <mergeCell ref="C3:F3"/>
    <mergeCell ref="C4:E4"/>
    <mergeCell ref="G3:M3"/>
    <mergeCell ref="H4:J4"/>
  </mergeCells>
  <printOptions/>
  <pageMargins left="0.6" right="0.59" top="0.5905511811023623" bottom="0.61" header="0.1968503937007874" footer="0.1968503937007874"/>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2:V98"/>
  <sheetViews>
    <sheetView workbookViewId="0" topLeftCell="B2">
      <selection activeCell="B2" sqref="B2"/>
    </sheetView>
  </sheetViews>
  <sheetFormatPr defaultColWidth="9.00390625" defaultRowHeight="12.75"/>
  <cols>
    <col min="1" max="1" width="6.625" style="2" hidden="1" customWidth="1"/>
    <col min="2" max="2" width="6.75390625" style="2" customWidth="1"/>
    <col min="3" max="3" width="10.25390625" style="2" customWidth="1"/>
    <col min="4" max="22" width="9.75390625" style="29" customWidth="1"/>
    <col min="23" max="16384" width="9.125" style="2" customWidth="1"/>
  </cols>
  <sheetData>
    <row r="1" ht="21" customHeight="1" hidden="1"/>
    <row r="2" spans="2:4" ht="21" customHeight="1">
      <c r="B2" s="289" t="s">
        <v>573</v>
      </c>
      <c r="D2" s="2"/>
    </row>
    <row r="3" spans="2:22" ht="3" customHeight="1">
      <c r="B3" s="13"/>
      <c r="C3" s="5"/>
      <c r="D3" s="115"/>
      <c r="E3" s="115"/>
      <c r="F3" s="115"/>
      <c r="G3" s="115"/>
      <c r="H3" s="115"/>
      <c r="I3" s="115"/>
      <c r="J3" s="115"/>
      <c r="K3" s="115"/>
      <c r="L3" s="115"/>
      <c r="M3" s="115"/>
      <c r="N3" s="115"/>
      <c r="O3" s="342"/>
      <c r="P3" s="342"/>
      <c r="Q3" s="342"/>
      <c r="R3" s="342"/>
      <c r="S3" s="343"/>
      <c r="T3" s="342"/>
      <c r="U3" s="342"/>
      <c r="V3" s="115"/>
    </row>
    <row r="4" spans="2:22" s="117" customFormat="1" ht="4.5" customHeight="1">
      <c r="B4" s="128"/>
      <c r="C4" s="129"/>
      <c r="D4" s="130"/>
      <c r="E4" s="327"/>
      <c r="F4" s="331"/>
      <c r="G4" s="331"/>
      <c r="H4" s="331"/>
      <c r="I4" s="331"/>
      <c r="J4" s="331"/>
      <c r="K4" s="331"/>
      <c r="L4" s="331"/>
      <c r="M4" s="331"/>
      <c r="N4" s="331"/>
      <c r="O4" s="344"/>
      <c r="P4" s="327"/>
      <c r="Q4" s="331"/>
      <c r="R4" s="331"/>
      <c r="S4" s="331"/>
      <c r="T4" s="331"/>
      <c r="U4" s="327"/>
      <c r="V4" s="327"/>
    </row>
    <row r="5" spans="3:22" s="117" customFormat="1" ht="9.75" customHeight="1">
      <c r="C5" s="124"/>
      <c r="D5" s="131"/>
      <c r="E5" s="332"/>
      <c r="F5" s="328"/>
      <c r="G5" s="333"/>
      <c r="H5" s="333"/>
      <c r="I5" s="328"/>
      <c r="J5" s="333"/>
      <c r="K5" s="328"/>
      <c r="L5" s="333"/>
      <c r="M5" s="332"/>
      <c r="N5" s="332"/>
      <c r="O5" s="334"/>
      <c r="P5" s="332"/>
      <c r="Q5" s="328"/>
      <c r="R5" s="332"/>
      <c r="S5" s="332"/>
      <c r="T5" s="332"/>
      <c r="U5" s="328"/>
      <c r="V5" s="328"/>
    </row>
    <row r="6" spans="2:22" s="117" customFormat="1" ht="9.75" customHeight="1">
      <c r="B6" s="117" t="s">
        <v>605</v>
      </c>
      <c r="C6" s="124" t="s">
        <v>553</v>
      </c>
      <c r="D6" s="288" t="s">
        <v>506</v>
      </c>
      <c r="E6" s="466" t="s">
        <v>893</v>
      </c>
      <c r="F6" s="334" t="s">
        <v>551</v>
      </c>
      <c r="G6" s="334" t="s">
        <v>892</v>
      </c>
      <c r="H6" s="334" t="s">
        <v>892</v>
      </c>
      <c r="I6" s="334" t="s">
        <v>507</v>
      </c>
      <c r="J6" s="334" t="s">
        <v>892</v>
      </c>
      <c r="K6" s="334" t="s">
        <v>552</v>
      </c>
      <c r="L6" s="334" t="s">
        <v>892</v>
      </c>
      <c r="M6" s="334" t="s">
        <v>453</v>
      </c>
      <c r="N6" s="334" t="s">
        <v>425</v>
      </c>
      <c r="O6" s="334" t="s">
        <v>449</v>
      </c>
      <c r="P6" s="334" t="s">
        <v>450</v>
      </c>
      <c r="Q6" s="345" t="s">
        <v>455</v>
      </c>
      <c r="R6" s="345" t="s">
        <v>456</v>
      </c>
      <c r="S6" s="334" t="s">
        <v>457</v>
      </c>
      <c r="T6" s="334" t="s">
        <v>458</v>
      </c>
      <c r="U6" s="329" t="s">
        <v>451</v>
      </c>
      <c r="V6" s="329" t="s">
        <v>452</v>
      </c>
    </row>
    <row r="7" spans="3:22" s="117" customFormat="1" ht="9.75" customHeight="1">
      <c r="C7" s="124"/>
      <c r="D7" s="288"/>
      <c r="E7" s="334" t="s">
        <v>894</v>
      </c>
      <c r="F7" s="334"/>
      <c r="G7" s="334" t="s">
        <v>890</v>
      </c>
      <c r="H7" s="334" t="s">
        <v>891</v>
      </c>
      <c r="I7" s="334"/>
      <c r="J7" s="334" t="s">
        <v>890</v>
      </c>
      <c r="K7" s="334"/>
      <c r="L7" s="334" t="s">
        <v>890</v>
      </c>
      <c r="M7" s="334"/>
      <c r="N7" s="334"/>
      <c r="O7" s="334" t="s">
        <v>454</v>
      </c>
      <c r="P7" s="334"/>
      <c r="Q7" s="345"/>
      <c r="R7" s="345"/>
      <c r="S7" s="334"/>
      <c r="T7" s="334"/>
      <c r="U7" s="329"/>
      <c r="V7" s="329"/>
    </row>
    <row r="8" spans="2:22" s="117" customFormat="1" ht="9.75" customHeight="1">
      <c r="B8" s="132"/>
      <c r="C8" s="133"/>
      <c r="D8" s="134"/>
      <c r="E8" s="335"/>
      <c r="F8" s="335"/>
      <c r="G8" s="330" t="s">
        <v>464</v>
      </c>
      <c r="H8" s="330" t="s">
        <v>465</v>
      </c>
      <c r="I8" s="335"/>
      <c r="J8" s="330" t="s">
        <v>464</v>
      </c>
      <c r="K8" s="335"/>
      <c r="L8" s="330" t="s">
        <v>464</v>
      </c>
      <c r="M8" s="335"/>
      <c r="N8" s="330" t="s">
        <v>461</v>
      </c>
      <c r="O8" s="330" t="s">
        <v>462</v>
      </c>
      <c r="P8" s="335"/>
      <c r="Q8" s="330" t="s">
        <v>463</v>
      </c>
      <c r="R8" s="335"/>
      <c r="S8" s="335"/>
      <c r="T8" s="335"/>
      <c r="U8" s="330" t="s">
        <v>459</v>
      </c>
      <c r="V8" s="330" t="s">
        <v>460</v>
      </c>
    </row>
    <row r="9" spans="3:22" s="117" customFormat="1" ht="13.5" customHeight="1">
      <c r="C9" s="400" t="s">
        <v>895</v>
      </c>
      <c r="D9" s="258">
        <v>3463630</v>
      </c>
      <c r="E9" s="258">
        <v>1975364</v>
      </c>
      <c r="F9" s="258">
        <v>262008</v>
      </c>
      <c r="G9" s="258">
        <v>83617</v>
      </c>
      <c r="H9" s="258">
        <v>170227</v>
      </c>
      <c r="I9" s="258">
        <v>7516</v>
      </c>
      <c r="J9" s="258">
        <v>4009</v>
      </c>
      <c r="K9" s="258">
        <v>1645727</v>
      </c>
      <c r="L9" s="258">
        <v>633243</v>
      </c>
      <c r="M9" s="258">
        <v>46355</v>
      </c>
      <c r="N9" s="258">
        <v>13758</v>
      </c>
      <c r="O9" s="258">
        <v>560697</v>
      </c>
      <c r="P9" s="258">
        <v>798111</v>
      </c>
      <c r="Q9" s="258">
        <v>62086</v>
      </c>
      <c r="R9" s="258">
        <v>78</v>
      </c>
      <c r="S9" s="258">
        <v>408708</v>
      </c>
      <c r="T9" s="258">
        <v>327239</v>
      </c>
      <c r="U9" s="258">
        <v>76128</v>
      </c>
      <c r="V9" s="258">
        <v>53330</v>
      </c>
    </row>
    <row r="10" spans="3:22" s="117" customFormat="1" ht="13.5" customHeight="1">
      <c r="C10" s="140" t="s">
        <v>896</v>
      </c>
      <c r="D10" s="258">
        <v>3465800</v>
      </c>
      <c r="E10" s="258">
        <v>1968211</v>
      </c>
      <c r="F10" s="258">
        <v>251632</v>
      </c>
      <c r="G10" s="258">
        <v>81152</v>
      </c>
      <c r="H10" s="258">
        <v>162410</v>
      </c>
      <c r="I10" s="258">
        <v>7543</v>
      </c>
      <c r="J10" s="258">
        <v>4027</v>
      </c>
      <c r="K10" s="258">
        <v>1650068</v>
      </c>
      <c r="L10" s="258">
        <v>651521</v>
      </c>
      <c r="M10" s="258">
        <v>45423</v>
      </c>
      <c r="N10" s="258">
        <v>13545</v>
      </c>
      <c r="O10" s="258">
        <v>551649</v>
      </c>
      <c r="P10" s="258">
        <v>816705</v>
      </c>
      <c r="Q10" s="258">
        <v>62657</v>
      </c>
      <c r="R10" s="258">
        <v>74</v>
      </c>
      <c r="S10" s="258">
        <v>433762</v>
      </c>
      <c r="T10" s="258">
        <v>320155</v>
      </c>
      <c r="U10" s="258">
        <v>75641</v>
      </c>
      <c r="V10" s="258">
        <v>53594</v>
      </c>
    </row>
    <row r="11" spans="3:22" s="117" customFormat="1" ht="13.5" customHeight="1">
      <c r="C11" s="140" t="s">
        <v>897</v>
      </c>
      <c r="D11" s="258">
        <v>3471188</v>
      </c>
      <c r="E11" s="258">
        <v>1956687</v>
      </c>
      <c r="F11" s="258">
        <v>242581</v>
      </c>
      <c r="G11" s="258">
        <v>79575</v>
      </c>
      <c r="H11" s="258">
        <v>154808</v>
      </c>
      <c r="I11" s="258">
        <v>7543</v>
      </c>
      <c r="J11" s="258">
        <v>4061</v>
      </c>
      <c r="K11" s="258">
        <v>1648472</v>
      </c>
      <c r="L11" s="258">
        <v>669268</v>
      </c>
      <c r="M11" s="258">
        <v>44599</v>
      </c>
      <c r="N11" s="258">
        <v>13492</v>
      </c>
      <c r="O11" s="258">
        <v>545546</v>
      </c>
      <c r="P11" s="258">
        <v>840582</v>
      </c>
      <c r="Q11" s="258">
        <v>63631</v>
      </c>
      <c r="R11" s="258">
        <v>77</v>
      </c>
      <c r="S11" s="258">
        <v>461357</v>
      </c>
      <c r="T11" s="258">
        <v>315517</v>
      </c>
      <c r="U11" s="258">
        <v>74517</v>
      </c>
      <c r="V11" s="258">
        <v>53856</v>
      </c>
    </row>
    <row r="12" spans="3:22" s="117" customFormat="1" ht="13.5" customHeight="1">
      <c r="C12" s="140" t="s">
        <v>898</v>
      </c>
      <c r="D12" s="258">
        <v>3499090</v>
      </c>
      <c r="E12" s="258">
        <v>1955409</v>
      </c>
      <c r="F12" s="258">
        <v>236036</v>
      </c>
      <c r="G12" s="258">
        <v>78870</v>
      </c>
      <c r="H12" s="258">
        <v>148765</v>
      </c>
      <c r="I12" s="258">
        <v>7611</v>
      </c>
      <c r="J12" s="258">
        <v>4123</v>
      </c>
      <c r="K12" s="258">
        <v>1654549</v>
      </c>
      <c r="L12" s="258">
        <v>686625</v>
      </c>
      <c r="M12" s="258">
        <v>43789</v>
      </c>
      <c r="N12" s="258">
        <v>13424</v>
      </c>
      <c r="O12" s="258">
        <v>542425</v>
      </c>
      <c r="P12" s="258">
        <v>872115</v>
      </c>
      <c r="Q12" s="258">
        <v>65426</v>
      </c>
      <c r="R12" s="258">
        <v>80</v>
      </c>
      <c r="S12" s="258">
        <v>490589</v>
      </c>
      <c r="T12" s="258">
        <v>316020</v>
      </c>
      <c r="U12" s="258">
        <v>74523</v>
      </c>
      <c r="V12" s="258">
        <v>54618</v>
      </c>
    </row>
    <row r="13" spans="3:22" s="117" customFormat="1" ht="13.5" customHeight="1">
      <c r="C13" s="140" t="s">
        <v>899</v>
      </c>
      <c r="D13" s="258">
        <f aca="true" t="shared" si="0" ref="D13:V13">SUM(D25,D35:D62,D63:D74,D98)</f>
        <v>3514568</v>
      </c>
      <c r="E13" s="258">
        <f t="shared" si="0"/>
        <v>1952114</v>
      </c>
      <c r="F13" s="258">
        <f t="shared" si="0"/>
        <v>229986</v>
      </c>
      <c r="G13" s="258">
        <f t="shared" si="0"/>
        <v>77912</v>
      </c>
      <c r="H13" s="258">
        <f t="shared" si="0"/>
        <v>143367</v>
      </c>
      <c r="I13" s="258">
        <f t="shared" si="0"/>
        <v>7620</v>
      </c>
      <c r="J13" s="258">
        <f t="shared" si="0"/>
        <v>4139</v>
      </c>
      <c r="K13" s="258">
        <f t="shared" si="0"/>
        <v>1657941</v>
      </c>
      <c r="L13" s="258">
        <f t="shared" si="0"/>
        <v>696371</v>
      </c>
      <c r="M13" s="258">
        <f t="shared" si="0"/>
        <v>43102</v>
      </c>
      <c r="N13" s="258">
        <f t="shared" si="0"/>
        <v>13465</v>
      </c>
      <c r="O13" s="258">
        <f t="shared" si="0"/>
        <v>535457</v>
      </c>
      <c r="P13" s="258">
        <f t="shared" si="0"/>
        <v>897601</v>
      </c>
      <c r="Q13" s="258">
        <f t="shared" si="0"/>
        <v>67667</v>
      </c>
      <c r="R13" s="258">
        <f t="shared" si="0"/>
        <v>79</v>
      </c>
      <c r="S13" s="258">
        <f t="shared" si="0"/>
        <v>518269</v>
      </c>
      <c r="T13" s="258">
        <f t="shared" si="0"/>
        <v>311586</v>
      </c>
      <c r="U13" s="258">
        <f t="shared" si="0"/>
        <v>73915</v>
      </c>
      <c r="V13" s="258">
        <f t="shared" si="0"/>
        <v>55481</v>
      </c>
    </row>
    <row r="14" spans="3:22" s="117" customFormat="1" ht="7.5" customHeight="1">
      <c r="C14" s="30"/>
      <c r="D14" s="258"/>
      <c r="E14" s="258"/>
      <c r="F14" s="258"/>
      <c r="G14" s="258"/>
      <c r="H14" s="258"/>
      <c r="I14" s="258"/>
      <c r="J14" s="258"/>
      <c r="K14" s="258"/>
      <c r="L14" s="258"/>
      <c r="M14" s="258"/>
      <c r="N14" s="258"/>
      <c r="O14" s="258"/>
      <c r="P14" s="258"/>
      <c r="Q14" s="258"/>
      <c r="R14" s="258"/>
      <c r="S14" s="258"/>
      <c r="T14" s="258"/>
      <c r="U14" s="258"/>
      <c r="V14" s="258"/>
    </row>
    <row r="15" spans="1:22" s="117" customFormat="1" ht="13.5" customHeight="1">
      <c r="A15" s="118">
        <v>100</v>
      </c>
      <c r="B15" s="119"/>
      <c r="C15" s="467" t="s">
        <v>542</v>
      </c>
      <c r="D15" s="258">
        <f>SUM(D36,D38,D40)</f>
        <v>455587</v>
      </c>
      <c r="E15" s="258">
        <f>SUM(E36,E38,E40)</f>
        <v>295211</v>
      </c>
      <c r="F15" s="258">
        <f>SUM(F36,F38,F40)</f>
        <v>28695</v>
      </c>
      <c r="G15" s="258">
        <f aca="true" t="shared" si="1" ref="G15:V15">SUM(G36,G38,G40)</f>
        <v>8858</v>
      </c>
      <c r="H15" s="258">
        <f t="shared" si="1"/>
        <v>19520</v>
      </c>
      <c r="I15" s="258">
        <f t="shared" si="1"/>
        <v>862</v>
      </c>
      <c r="J15" s="258">
        <f t="shared" si="1"/>
        <v>600</v>
      </c>
      <c r="K15" s="258">
        <f t="shared" si="1"/>
        <v>258078</v>
      </c>
      <c r="L15" s="258">
        <f t="shared" si="1"/>
        <v>121809</v>
      </c>
      <c r="M15" s="258">
        <f t="shared" si="1"/>
        <v>6131</v>
      </c>
      <c r="N15" s="258">
        <f t="shared" si="1"/>
        <v>1445</v>
      </c>
      <c r="O15" s="258">
        <f t="shared" si="1"/>
        <v>80587</v>
      </c>
      <c r="P15" s="258">
        <f t="shared" si="1"/>
        <v>69033</v>
      </c>
      <c r="Q15" s="258">
        <f t="shared" si="1"/>
        <v>11696</v>
      </c>
      <c r="R15" s="258">
        <f t="shared" si="1"/>
        <v>11</v>
      </c>
      <c r="S15" s="258">
        <f t="shared" si="1"/>
        <v>34308</v>
      </c>
      <c r="T15" s="258">
        <f t="shared" si="1"/>
        <v>23018</v>
      </c>
      <c r="U15" s="258">
        <f t="shared" si="1"/>
        <v>906</v>
      </c>
      <c r="V15" s="258">
        <f t="shared" si="1"/>
        <v>9850</v>
      </c>
    </row>
    <row r="16" spans="1:22" s="117" customFormat="1" ht="13.5" customHeight="1">
      <c r="A16" s="118">
        <v>200</v>
      </c>
      <c r="B16" s="119"/>
      <c r="C16" s="467" t="s">
        <v>543</v>
      </c>
      <c r="D16" s="258">
        <f aca="true" t="shared" si="2" ref="D16:V16">SUM(D41,D47,D50,D52,D63)</f>
        <v>402472</v>
      </c>
      <c r="E16" s="258">
        <f t="shared" si="2"/>
        <v>235447</v>
      </c>
      <c r="F16" s="258">
        <f t="shared" si="2"/>
        <v>17832</v>
      </c>
      <c r="G16" s="258">
        <f t="shared" si="2"/>
        <v>5942</v>
      </c>
      <c r="H16" s="258">
        <f t="shared" si="2"/>
        <v>11681</v>
      </c>
      <c r="I16" s="258">
        <f t="shared" si="2"/>
        <v>848</v>
      </c>
      <c r="J16" s="258">
        <f t="shared" si="2"/>
        <v>536</v>
      </c>
      <c r="K16" s="258">
        <f t="shared" si="2"/>
        <v>212405</v>
      </c>
      <c r="L16" s="258">
        <f t="shared" si="2"/>
        <v>91254</v>
      </c>
      <c r="M16" s="258">
        <f t="shared" si="2"/>
        <v>3647</v>
      </c>
      <c r="N16" s="258">
        <f t="shared" si="2"/>
        <v>715</v>
      </c>
      <c r="O16" s="258">
        <f t="shared" si="2"/>
        <v>81780</v>
      </c>
      <c r="P16" s="258">
        <f t="shared" si="2"/>
        <v>75094</v>
      </c>
      <c r="Q16" s="258">
        <f t="shared" si="2"/>
        <v>9004</v>
      </c>
      <c r="R16" s="258">
        <f t="shared" si="2"/>
        <v>6</v>
      </c>
      <c r="S16" s="258">
        <f t="shared" si="2"/>
        <v>43835</v>
      </c>
      <c r="T16" s="258">
        <f t="shared" si="2"/>
        <v>22249</v>
      </c>
      <c r="U16" s="258">
        <f t="shared" si="2"/>
        <v>3100</v>
      </c>
      <c r="V16" s="258">
        <f t="shared" si="2"/>
        <v>7051</v>
      </c>
    </row>
    <row r="17" spans="1:22" s="117" customFormat="1" ht="13.5" customHeight="1">
      <c r="A17" s="118">
        <v>300</v>
      </c>
      <c r="B17" s="119"/>
      <c r="C17" s="467" t="s">
        <v>544</v>
      </c>
      <c r="D17" s="258">
        <f aca="true" t="shared" si="3" ref="D17:V17">SUM(D37,D44,D49,D65,D66)</f>
        <v>448895</v>
      </c>
      <c r="E17" s="258">
        <f t="shared" si="3"/>
        <v>252481</v>
      </c>
      <c r="F17" s="258">
        <f t="shared" si="3"/>
        <v>23509</v>
      </c>
      <c r="G17" s="258">
        <f t="shared" si="3"/>
        <v>7689</v>
      </c>
      <c r="H17" s="258">
        <f t="shared" si="3"/>
        <v>15157</v>
      </c>
      <c r="I17" s="258">
        <f t="shared" si="3"/>
        <v>499</v>
      </c>
      <c r="J17" s="258">
        <f t="shared" si="3"/>
        <v>218</v>
      </c>
      <c r="K17" s="258">
        <f t="shared" si="3"/>
        <v>223344</v>
      </c>
      <c r="L17" s="258">
        <f t="shared" si="3"/>
        <v>86902</v>
      </c>
      <c r="M17" s="258">
        <f t="shared" si="3"/>
        <v>4013</v>
      </c>
      <c r="N17" s="258">
        <f t="shared" si="3"/>
        <v>1116</v>
      </c>
      <c r="O17" s="258">
        <f t="shared" si="3"/>
        <v>64202</v>
      </c>
      <c r="P17" s="258">
        <f t="shared" si="3"/>
        <v>123854</v>
      </c>
      <c r="Q17" s="258">
        <f t="shared" si="3"/>
        <v>7989</v>
      </c>
      <c r="R17" s="258">
        <f t="shared" si="3"/>
        <v>12</v>
      </c>
      <c r="S17" s="258">
        <f t="shared" si="3"/>
        <v>82875</v>
      </c>
      <c r="T17" s="258">
        <f t="shared" si="3"/>
        <v>32978</v>
      </c>
      <c r="U17" s="258">
        <f t="shared" si="3"/>
        <v>1360</v>
      </c>
      <c r="V17" s="258">
        <f t="shared" si="3"/>
        <v>6998</v>
      </c>
    </row>
    <row r="18" spans="1:22" s="117" customFormat="1" ht="13.5" customHeight="1">
      <c r="A18" s="118">
        <v>400</v>
      </c>
      <c r="B18" s="119"/>
      <c r="C18" s="467" t="s">
        <v>545</v>
      </c>
      <c r="D18" s="258">
        <f aca="true" t="shared" si="4" ref="D18:V18">SUM(D46,D48,D51,D53,D61,D64)</f>
        <v>283862</v>
      </c>
      <c r="E18" s="258">
        <f t="shared" si="4"/>
        <v>142625</v>
      </c>
      <c r="F18" s="258">
        <f t="shared" si="4"/>
        <v>25041</v>
      </c>
      <c r="G18" s="258">
        <f t="shared" si="4"/>
        <v>10551</v>
      </c>
      <c r="H18" s="258">
        <f t="shared" si="4"/>
        <v>14070</v>
      </c>
      <c r="I18" s="258">
        <f t="shared" si="4"/>
        <v>755</v>
      </c>
      <c r="J18" s="258">
        <f t="shared" si="4"/>
        <v>366</v>
      </c>
      <c r="K18" s="258">
        <f t="shared" si="4"/>
        <v>112287</v>
      </c>
      <c r="L18" s="258">
        <f t="shared" si="4"/>
        <v>44221</v>
      </c>
      <c r="M18" s="258">
        <f t="shared" si="4"/>
        <v>3840</v>
      </c>
      <c r="N18" s="258">
        <f t="shared" si="4"/>
        <v>702</v>
      </c>
      <c r="O18" s="258">
        <f t="shared" si="4"/>
        <v>25749</v>
      </c>
      <c r="P18" s="258">
        <f t="shared" si="4"/>
        <v>95699</v>
      </c>
      <c r="Q18" s="258">
        <f t="shared" si="4"/>
        <v>3071</v>
      </c>
      <c r="R18" s="258">
        <f t="shared" si="4"/>
        <v>5</v>
      </c>
      <c r="S18" s="258">
        <f t="shared" si="4"/>
        <v>56579</v>
      </c>
      <c r="T18" s="258">
        <f t="shared" si="4"/>
        <v>36044</v>
      </c>
      <c r="U18" s="258">
        <f t="shared" si="4"/>
        <v>16766</v>
      </c>
      <c r="V18" s="258">
        <f t="shared" si="4"/>
        <v>3023</v>
      </c>
    </row>
    <row r="19" spans="1:22" s="117" customFormat="1" ht="13.5" customHeight="1">
      <c r="A19" s="118">
        <v>500</v>
      </c>
      <c r="B19" s="119"/>
      <c r="C19" s="467" t="s">
        <v>546</v>
      </c>
      <c r="D19" s="258">
        <f aca="true" t="shared" si="5" ref="D19:V19">SUM(D35,D67:D69)</f>
        <v>429955</v>
      </c>
      <c r="E19" s="258">
        <f t="shared" si="5"/>
        <v>244397</v>
      </c>
      <c r="F19" s="258">
        <f t="shared" si="5"/>
        <v>33754</v>
      </c>
      <c r="G19" s="258">
        <f t="shared" si="5"/>
        <v>10992</v>
      </c>
      <c r="H19" s="258">
        <f t="shared" si="5"/>
        <v>22105</v>
      </c>
      <c r="I19" s="258">
        <f t="shared" si="5"/>
        <v>745</v>
      </c>
      <c r="J19" s="258">
        <f t="shared" si="5"/>
        <v>365</v>
      </c>
      <c r="K19" s="258">
        <f t="shared" si="5"/>
        <v>202700</v>
      </c>
      <c r="L19" s="258">
        <f t="shared" si="5"/>
        <v>83167</v>
      </c>
      <c r="M19" s="258">
        <f t="shared" si="5"/>
        <v>5461</v>
      </c>
      <c r="N19" s="258">
        <f t="shared" si="5"/>
        <v>1737</v>
      </c>
      <c r="O19" s="258">
        <f t="shared" si="5"/>
        <v>47543</v>
      </c>
      <c r="P19" s="258">
        <f t="shared" si="5"/>
        <v>129286</v>
      </c>
      <c r="Q19" s="258">
        <f t="shared" si="5"/>
        <v>5099</v>
      </c>
      <c r="R19" s="258">
        <f t="shared" si="5"/>
        <v>10</v>
      </c>
      <c r="S19" s="258">
        <f t="shared" si="5"/>
        <v>83021</v>
      </c>
      <c r="T19" s="258">
        <f t="shared" si="5"/>
        <v>41156</v>
      </c>
      <c r="U19" s="258">
        <f t="shared" si="5"/>
        <v>3443</v>
      </c>
      <c r="V19" s="258">
        <f t="shared" si="5"/>
        <v>5286</v>
      </c>
    </row>
    <row r="20" spans="1:22" s="117" customFormat="1" ht="13.5" customHeight="1">
      <c r="A20" s="118">
        <v>600</v>
      </c>
      <c r="B20" s="119"/>
      <c r="C20" s="467" t="s">
        <v>547</v>
      </c>
      <c r="D20" s="258">
        <f aca="true" t="shared" si="6" ref="D20:V20">SUM(D42,D45,D60,D62,D70:D72)</f>
        <v>241928</v>
      </c>
      <c r="E20" s="258">
        <f t="shared" si="6"/>
        <v>120334</v>
      </c>
      <c r="F20" s="258">
        <f t="shared" si="6"/>
        <v>17379</v>
      </c>
      <c r="G20" s="258">
        <f t="shared" si="6"/>
        <v>6564</v>
      </c>
      <c r="H20" s="258">
        <f t="shared" si="6"/>
        <v>10689</v>
      </c>
      <c r="I20" s="258">
        <f t="shared" si="6"/>
        <v>465</v>
      </c>
      <c r="J20" s="258">
        <f t="shared" si="6"/>
        <v>154</v>
      </c>
      <c r="K20" s="258">
        <f t="shared" si="6"/>
        <v>98337</v>
      </c>
      <c r="L20" s="258">
        <f t="shared" si="6"/>
        <v>38368</v>
      </c>
      <c r="M20" s="258">
        <f t="shared" si="6"/>
        <v>3128</v>
      </c>
      <c r="N20" s="258">
        <f t="shared" si="6"/>
        <v>1025</v>
      </c>
      <c r="O20" s="258">
        <f t="shared" si="6"/>
        <v>26453</v>
      </c>
      <c r="P20" s="258">
        <f t="shared" si="6"/>
        <v>85764</v>
      </c>
      <c r="Q20" s="258">
        <f t="shared" si="6"/>
        <v>2816</v>
      </c>
      <c r="R20" s="258">
        <f t="shared" si="6"/>
        <v>11</v>
      </c>
      <c r="S20" s="258">
        <f t="shared" si="6"/>
        <v>51595</v>
      </c>
      <c r="T20" s="258">
        <f t="shared" si="6"/>
        <v>31342</v>
      </c>
      <c r="U20" s="258">
        <f t="shared" si="6"/>
        <v>6583</v>
      </c>
      <c r="V20" s="258">
        <f t="shared" si="6"/>
        <v>2794</v>
      </c>
    </row>
    <row r="21" spans="1:22" s="117" customFormat="1" ht="13.5" customHeight="1">
      <c r="A21" s="118">
        <v>700</v>
      </c>
      <c r="B21" s="119"/>
      <c r="C21" s="467" t="s">
        <v>548</v>
      </c>
      <c r="D21" s="258">
        <f aca="true" t="shared" si="7" ref="D21:V21">SUM(D43,D55,D58,D73:D74)</f>
        <v>173509</v>
      </c>
      <c r="E21" s="258">
        <f t="shared" si="7"/>
        <v>75072</v>
      </c>
      <c r="F21" s="258">
        <f t="shared" si="7"/>
        <v>11457</v>
      </c>
      <c r="G21" s="258">
        <f t="shared" si="7"/>
        <v>4044</v>
      </c>
      <c r="H21" s="258">
        <f t="shared" si="7"/>
        <v>7357</v>
      </c>
      <c r="I21" s="258">
        <f t="shared" si="7"/>
        <v>544</v>
      </c>
      <c r="J21" s="258">
        <f t="shared" si="7"/>
        <v>177</v>
      </c>
      <c r="K21" s="258">
        <f t="shared" si="7"/>
        <v>59487</v>
      </c>
      <c r="L21" s="258">
        <f t="shared" si="7"/>
        <v>21592</v>
      </c>
      <c r="M21" s="258">
        <f t="shared" si="7"/>
        <v>2464</v>
      </c>
      <c r="N21" s="258">
        <f t="shared" si="7"/>
        <v>1120</v>
      </c>
      <c r="O21" s="258">
        <f t="shared" si="7"/>
        <v>14797</v>
      </c>
      <c r="P21" s="258">
        <f t="shared" si="7"/>
        <v>69959</v>
      </c>
      <c r="Q21" s="258">
        <f t="shared" si="7"/>
        <v>1851</v>
      </c>
      <c r="R21" s="258">
        <f t="shared" si="7"/>
        <v>2</v>
      </c>
      <c r="S21" s="258">
        <f t="shared" si="7"/>
        <v>37374</v>
      </c>
      <c r="T21" s="258">
        <f t="shared" si="7"/>
        <v>30732</v>
      </c>
      <c r="U21" s="258">
        <f t="shared" si="7"/>
        <v>11765</v>
      </c>
      <c r="V21" s="258">
        <f t="shared" si="7"/>
        <v>1916</v>
      </c>
    </row>
    <row r="22" spans="1:22" s="117" customFormat="1" ht="13.5" customHeight="1">
      <c r="A22" s="118">
        <v>800</v>
      </c>
      <c r="B22" s="119"/>
      <c r="C22" s="467" t="s">
        <v>549</v>
      </c>
      <c r="D22" s="258">
        <f>SUM(D54,D56)</f>
        <v>121479</v>
      </c>
      <c r="E22" s="258">
        <f>SUM(E54,E56)</f>
        <v>53461</v>
      </c>
      <c r="F22" s="258">
        <f>SUM(F54,F56)</f>
        <v>8910</v>
      </c>
      <c r="G22" s="258">
        <f aca="true" t="shared" si="8" ref="G22:V22">SUM(G54,G56)</f>
        <v>3707</v>
      </c>
      <c r="H22" s="258">
        <f t="shared" si="8"/>
        <v>5162</v>
      </c>
      <c r="I22" s="258">
        <f t="shared" si="8"/>
        <v>324</v>
      </c>
      <c r="J22" s="258">
        <f t="shared" si="8"/>
        <v>106</v>
      </c>
      <c r="K22" s="258">
        <f t="shared" si="8"/>
        <v>42275</v>
      </c>
      <c r="L22" s="258">
        <f t="shared" si="8"/>
        <v>16163</v>
      </c>
      <c r="M22" s="258">
        <f t="shared" si="8"/>
        <v>1588</v>
      </c>
      <c r="N22" s="258">
        <f t="shared" si="8"/>
        <v>364</v>
      </c>
      <c r="O22" s="258">
        <f t="shared" si="8"/>
        <v>10483</v>
      </c>
      <c r="P22" s="258">
        <f t="shared" si="8"/>
        <v>43615</v>
      </c>
      <c r="Q22" s="258">
        <f t="shared" si="8"/>
        <v>1267</v>
      </c>
      <c r="R22" s="258">
        <f t="shared" si="8"/>
        <v>2</v>
      </c>
      <c r="S22" s="258">
        <f t="shared" si="8"/>
        <v>22602</v>
      </c>
      <c r="T22" s="258">
        <f t="shared" si="8"/>
        <v>19744</v>
      </c>
      <c r="U22" s="258">
        <f t="shared" si="8"/>
        <v>12639</v>
      </c>
      <c r="V22" s="258">
        <f t="shared" si="8"/>
        <v>1281</v>
      </c>
    </row>
    <row r="23" spans="1:22" s="117" customFormat="1" ht="13.5" customHeight="1">
      <c r="A23" s="118">
        <v>900</v>
      </c>
      <c r="B23" s="119"/>
      <c r="C23" s="467" t="s">
        <v>550</v>
      </c>
      <c r="D23" s="258">
        <f>SUM(D39,D57,D59)</f>
        <v>153314</v>
      </c>
      <c r="E23" s="258">
        <f>SUM(E39,E57,E59)</f>
        <v>55254</v>
      </c>
      <c r="F23" s="258">
        <f>SUM(F39,F57,F59)</f>
        <v>9728</v>
      </c>
      <c r="G23" s="258">
        <f aca="true" t="shared" si="9" ref="G23:V23">SUM(G39,G57,G59)</f>
        <v>3841</v>
      </c>
      <c r="H23" s="258">
        <f t="shared" si="9"/>
        <v>5783</v>
      </c>
      <c r="I23" s="258">
        <f t="shared" si="9"/>
        <v>446</v>
      </c>
      <c r="J23" s="258">
        <f t="shared" si="9"/>
        <v>176</v>
      </c>
      <c r="K23" s="258">
        <f t="shared" si="9"/>
        <v>42318</v>
      </c>
      <c r="L23" s="258">
        <f t="shared" si="9"/>
        <v>15739</v>
      </c>
      <c r="M23" s="258">
        <f t="shared" si="9"/>
        <v>2165</v>
      </c>
      <c r="N23" s="258">
        <f t="shared" si="9"/>
        <v>597</v>
      </c>
      <c r="O23" s="258">
        <f t="shared" si="9"/>
        <v>21876</v>
      </c>
      <c r="P23" s="258">
        <f t="shared" si="9"/>
        <v>63206</v>
      </c>
      <c r="Q23" s="258">
        <f t="shared" si="9"/>
        <v>1407</v>
      </c>
      <c r="R23" s="258">
        <f t="shared" si="9"/>
        <v>4</v>
      </c>
      <c r="S23" s="258">
        <f t="shared" si="9"/>
        <v>31533</v>
      </c>
      <c r="T23" s="258">
        <f t="shared" si="9"/>
        <v>30262</v>
      </c>
      <c r="U23" s="258">
        <f t="shared" si="9"/>
        <v>11489</v>
      </c>
      <c r="V23" s="258">
        <f t="shared" si="9"/>
        <v>1489</v>
      </c>
    </row>
    <row r="24" spans="3:22" s="117" customFormat="1" ht="7.5" customHeight="1">
      <c r="C24" s="30"/>
      <c r="D24" s="258"/>
      <c r="E24" s="258"/>
      <c r="F24" s="258"/>
      <c r="G24" s="258"/>
      <c r="H24" s="258"/>
      <c r="I24" s="258"/>
      <c r="J24" s="258"/>
      <c r="K24" s="258"/>
      <c r="L24" s="258"/>
      <c r="M24" s="258"/>
      <c r="N24" s="258"/>
      <c r="O24" s="258"/>
      <c r="P24" s="258"/>
      <c r="Q24" s="258"/>
      <c r="R24" s="258"/>
      <c r="S24" s="258"/>
      <c r="T24" s="258"/>
      <c r="U24" s="258"/>
      <c r="V24" s="258"/>
    </row>
    <row r="25" spans="1:22" s="117" customFormat="1" ht="13.5" customHeight="1">
      <c r="A25" s="118">
        <v>1</v>
      </c>
      <c r="B25" s="121">
        <v>100</v>
      </c>
      <c r="C25" s="467" t="s">
        <v>931</v>
      </c>
      <c r="D25" s="258">
        <f>SUM(E25,O25,P25,U25,V25)</f>
        <v>803437</v>
      </c>
      <c r="E25" s="258">
        <f>SUM(F25,I25,K25,M25,N25)</f>
        <v>477702</v>
      </c>
      <c r="F25" s="337">
        <f>SUM(F26:F34)</f>
        <v>53671</v>
      </c>
      <c r="G25" s="337">
        <f>SUM(G26:G34)</f>
        <v>15722</v>
      </c>
      <c r="H25" s="337">
        <f>SUM(H26:H34)</f>
        <v>31841</v>
      </c>
      <c r="I25" s="337">
        <f aca="true" t="shared" si="10" ref="I25:N25">SUM(I26:I34)</f>
        <v>2131</v>
      </c>
      <c r="J25" s="337">
        <f t="shared" si="10"/>
        <v>1441</v>
      </c>
      <c r="K25" s="337">
        <f t="shared" si="10"/>
        <v>406660</v>
      </c>
      <c r="L25" s="337">
        <f t="shared" si="10"/>
        <v>177130</v>
      </c>
      <c r="M25" s="337">
        <f t="shared" si="10"/>
        <v>10663</v>
      </c>
      <c r="N25" s="337">
        <f t="shared" si="10"/>
        <v>4577</v>
      </c>
      <c r="O25" s="337">
        <f>SUM(O26:O34)</f>
        <v>161987</v>
      </c>
      <c r="P25" s="337">
        <f>SUM(Q25:T25)</f>
        <v>142091</v>
      </c>
      <c r="Q25" s="337">
        <f aca="true" t="shared" si="11" ref="Q25:V25">SUM(Q26:Q34)</f>
        <v>23467</v>
      </c>
      <c r="R25" s="337">
        <f t="shared" si="11"/>
        <v>16</v>
      </c>
      <c r="S25" s="337">
        <f t="shared" si="11"/>
        <v>74547</v>
      </c>
      <c r="T25" s="337">
        <f t="shared" si="11"/>
        <v>44061</v>
      </c>
      <c r="U25" s="337">
        <f t="shared" si="11"/>
        <v>5864</v>
      </c>
      <c r="V25" s="337">
        <f t="shared" si="11"/>
        <v>15793</v>
      </c>
    </row>
    <row r="26" spans="1:22" s="117" customFormat="1" ht="13.5" customHeight="1">
      <c r="A26" s="118">
        <v>2</v>
      </c>
      <c r="B26" s="121">
        <v>101</v>
      </c>
      <c r="C26" s="468" t="s">
        <v>900</v>
      </c>
      <c r="D26" s="258">
        <f aca="true" t="shared" si="12" ref="D26:D72">SUM(E26,O26,P26,U26,V26)</f>
        <v>90634</v>
      </c>
      <c r="E26" s="258">
        <f>SUM(F26,I26,K26,M26,N26)</f>
        <v>62434</v>
      </c>
      <c r="F26" s="258">
        <v>8399</v>
      </c>
      <c r="G26" s="258">
        <v>2943</v>
      </c>
      <c r="H26" s="258">
        <v>3804</v>
      </c>
      <c r="I26" s="258">
        <v>263</v>
      </c>
      <c r="J26" s="258">
        <v>145</v>
      </c>
      <c r="K26" s="258">
        <v>50706</v>
      </c>
      <c r="L26" s="258">
        <v>25318</v>
      </c>
      <c r="M26" s="258">
        <v>2262</v>
      </c>
      <c r="N26" s="258">
        <v>804</v>
      </c>
      <c r="O26" s="337">
        <v>15307</v>
      </c>
      <c r="P26" s="337">
        <f aca="true" t="shared" si="13" ref="P26:P34">SUM(Q26:T26)</f>
        <v>10506</v>
      </c>
      <c r="Q26" s="337">
        <v>2587</v>
      </c>
      <c r="R26" s="337">
        <v>0</v>
      </c>
      <c r="S26" s="337">
        <v>4388</v>
      </c>
      <c r="T26" s="2">
        <v>3531</v>
      </c>
      <c r="U26" s="337">
        <v>286</v>
      </c>
      <c r="V26" s="258">
        <v>2101</v>
      </c>
    </row>
    <row r="27" spans="1:22" s="117" customFormat="1" ht="13.5" customHeight="1">
      <c r="A27" s="118">
        <v>3</v>
      </c>
      <c r="B27" s="121">
        <v>102</v>
      </c>
      <c r="C27" s="468" t="s">
        <v>901</v>
      </c>
      <c r="D27" s="258">
        <f t="shared" si="12"/>
        <v>55930</v>
      </c>
      <c r="E27" s="258">
        <f aca="true" t="shared" si="14" ref="E27:E72">SUM(F27,I27,K27,M27,N27)</f>
        <v>31745</v>
      </c>
      <c r="F27" s="258">
        <v>3996</v>
      </c>
      <c r="G27" s="258">
        <v>1003</v>
      </c>
      <c r="H27" s="258">
        <v>2299</v>
      </c>
      <c r="I27" s="258">
        <v>135</v>
      </c>
      <c r="J27" s="258">
        <v>97</v>
      </c>
      <c r="K27" s="258">
        <v>26246</v>
      </c>
      <c r="L27" s="258">
        <v>12428</v>
      </c>
      <c r="M27" s="258">
        <v>619</v>
      </c>
      <c r="N27" s="258">
        <v>749</v>
      </c>
      <c r="O27" s="337">
        <v>14509</v>
      </c>
      <c r="P27" s="337">
        <f t="shared" si="13"/>
        <v>7977</v>
      </c>
      <c r="Q27" s="337">
        <v>2111</v>
      </c>
      <c r="R27" s="337">
        <v>3</v>
      </c>
      <c r="S27" s="337">
        <v>3221</v>
      </c>
      <c r="T27" s="337">
        <v>2642</v>
      </c>
      <c r="U27" s="337">
        <v>129</v>
      </c>
      <c r="V27" s="258">
        <v>1570</v>
      </c>
    </row>
    <row r="28" spans="1:22" s="117" customFormat="1" ht="13.5" customHeight="1">
      <c r="A28" s="118">
        <v>4</v>
      </c>
      <c r="B28" s="121">
        <v>105</v>
      </c>
      <c r="C28" s="468" t="s">
        <v>902</v>
      </c>
      <c r="D28" s="258">
        <f t="shared" si="12"/>
        <v>52554</v>
      </c>
      <c r="E28" s="258">
        <f t="shared" si="14"/>
        <v>30823</v>
      </c>
      <c r="F28" s="258">
        <v>6567</v>
      </c>
      <c r="G28" s="258">
        <v>1710</v>
      </c>
      <c r="H28" s="258">
        <v>4388</v>
      </c>
      <c r="I28" s="258">
        <v>122</v>
      </c>
      <c r="J28" s="258">
        <v>103</v>
      </c>
      <c r="K28" s="258">
        <v>22281</v>
      </c>
      <c r="L28" s="258">
        <v>9559</v>
      </c>
      <c r="M28" s="258">
        <v>1292</v>
      </c>
      <c r="N28" s="258">
        <v>561</v>
      </c>
      <c r="O28" s="337">
        <v>10706</v>
      </c>
      <c r="P28" s="337">
        <f t="shared" si="13"/>
        <v>9433</v>
      </c>
      <c r="Q28" s="337">
        <v>1861</v>
      </c>
      <c r="R28" s="337">
        <v>0</v>
      </c>
      <c r="S28" s="337">
        <v>3474</v>
      </c>
      <c r="T28" s="337">
        <v>4098</v>
      </c>
      <c r="U28" s="337">
        <v>569</v>
      </c>
      <c r="V28" s="258">
        <v>1023</v>
      </c>
    </row>
    <row r="29" spans="1:22" s="117" customFormat="1" ht="13.5" customHeight="1">
      <c r="A29" s="118">
        <v>5</v>
      </c>
      <c r="B29" s="121">
        <v>106</v>
      </c>
      <c r="C29" s="468" t="s">
        <v>903</v>
      </c>
      <c r="D29" s="258">
        <f t="shared" si="12"/>
        <v>53255</v>
      </c>
      <c r="E29" s="258">
        <f t="shared" si="14"/>
        <v>28309</v>
      </c>
      <c r="F29" s="258">
        <v>4185</v>
      </c>
      <c r="G29" s="258">
        <v>1192</v>
      </c>
      <c r="H29" s="258">
        <v>2858</v>
      </c>
      <c r="I29" s="258">
        <v>57</v>
      </c>
      <c r="J29" s="258">
        <v>14</v>
      </c>
      <c r="K29" s="258">
        <v>23094</v>
      </c>
      <c r="L29" s="258">
        <v>9603</v>
      </c>
      <c r="M29" s="258">
        <v>702</v>
      </c>
      <c r="N29" s="258">
        <v>271</v>
      </c>
      <c r="O29" s="337">
        <v>13808</v>
      </c>
      <c r="P29" s="337">
        <f t="shared" si="13"/>
        <v>9945</v>
      </c>
      <c r="Q29" s="337">
        <v>1777</v>
      </c>
      <c r="R29" s="337">
        <v>0</v>
      </c>
      <c r="S29" s="337">
        <v>4458</v>
      </c>
      <c r="T29" s="337">
        <v>3710</v>
      </c>
      <c r="U29" s="337">
        <v>213</v>
      </c>
      <c r="V29" s="258">
        <v>980</v>
      </c>
    </row>
    <row r="30" spans="1:22" s="117" customFormat="1" ht="13.5" customHeight="1">
      <c r="A30" s="118">
        <v>6</v>
      </c>
      <c r="B30" s="121">
        <v>107</v>
      </c>
      <c r="C30" s="468" t="s">
        <v>904</v>
      </c>
      <c r="D30" s="258">
        <f t="shared" si="12"/>
        <v>83224</v>
      </c>
      <c r="E30" s="258">
        <f t="shared" si="14"/>
        <v>48710</v>
      </c>
      <c r="F30" s="258">
        <v>3438</v>
      </c>
      <c r="G30" s="258">
        <v>1148</v>
      </c>
      <c r="H30" s="258">
        <v>2242</v>
      </c>
      <c r="I30" s="258">
        <v>209</v>
      </c>
      <c r="J30" s="258">
        <v>148</v>
      </c>
      <c r="K30" s="258">
        <v>44151</v>
      </c>
      <c r="L30" s="258">
        <v>18837</v>
      </c>
      <c r="M30" s="258">
        <v>779</v>
      </c>
      <c r="N30" s="258">
        <v>133</v>
      </c>
      <c r="O30" s="337">
        <v>19392</v>
      </c>
      <c r="P30" s="337">
        <f t="shared" si="13"/>
        <v>13373</v>
      </c>
      <c r="Q30" s="337">
        <v>2783</v>
      </c>
      <c r="R30" s="337">
        <v>3</v>
      </c>
      <c r="S30" s="337">
        <v>7146</v>
      </c>
      <c r="T30" s="337">
        <v>3441</v>
      </c>
      <c r="U30" s="337">
        <v>62</v>
      </c>
      <c r="V30" s="258">
        <v>1687</v>
      </c>
    </row>
    <row r="31" spans="1:22" s="117" customFormat="1" ht="13.5" customHeight="1">
      <c r="A31" s="118">
        <v>7</v>
      </c>
      <c r="B31" s="121">
        <v>108</v>
      </c>
      <c r="C31" s="468" t="s">
        <v>905</v>
      </c>
      <c r="D31" s="258">
        <f t="shared" si="12"/>
        <v>114555</v>
      </c>
      <c r="E31" s="258">
        <f t="shared" si="14"/>
        <v>63579</v>
      </c>
      <c r="F31" s="258">
        <v>2500</v>
      </c>
      <c r="G31" s="258">
        <v>500</v>
      </c>
      <c r="H31" s="258">
        <v>1968</v>
      </c>
      <c r="I31" s="258">
        <v>296</v>
      </c>
      <c r="J31" s="258">
        <v>240</v>
      </c>
      <c r="K31" s="258">
        <v>59783</v>
      </c>
      <c r="L31" s="258">
        <v>24811</v>
      </c>
      <c r="M31" s="258">
        <v>693</v>
      </c>
      <c r="N31" s="258">
        <v>307</v>
      </c>
      <c r="O31" s="337">
        <v>29976</v>
      </c>
      <c r="P31" s="337">
        <f t="shared" si="13"/>
        <v>18647</v>
      </c>
      <c r="Q31" s="337">
        <v>3637</v>
      </c>
      <c r="R31" s="337">
        <v>1</v>
      </c>
      <c r="S31" s="337">
        <v>10798</v>
      </c>
      <c r="T31" s="337">
        <v>4211</v>
      </c>
      <c r="U31" s="337">
        <v>69</v>
      </c>
      <c r="V31" s="258">
        <v>2284</v>
      </c>
    </row>
    <row r="32" spans="1:22" s="117" customFormat="1" ht="13.5" customHeight="1">
      <c r="A32" s="118">
        <v>8</v>
      </c>
      <c r="B32" s="121">
        <v>109</v>
      </c>
      <c r="C32" s="468" t="s">
        <v>906</v>
      </c>
      <c r="D32" s="258">
        <f t="shared" si="12"/>
        <v>129606</v>
      </c>
      <c r="E32" s="258">
        <f t="shared" si="14"/>
        <v>76463</v>
      </c>
      <c r="F32" s="258">
        <v>3818</v>
      </c>
      <c r="G32" s="258">
        <v>1140</v>
      </c>
      <c r="H32" s="258">
        <v>2647</v>
      </c>
      <c r="I32" s="258">
        <v>233</v>
      </c>
      <c r="J32" s="258">
        <v>113</v>
      </c>
      <c r="K32" s="258">
        <v>71339</v>
      </c>
      <c r="L32" s="258">
        <v>30162</v>
      </c>
      <c r="M32" s="258">
        <v>928</v>
      </c>
      <c r="N32" s="258">
        <v>145</v>
      </c>
      <c r="O32" s="337">
        <v>21531</v>
      </c>
      <c r="P32" s="337">
        <f t="shared" si="13"/>
        <v>27348</v>
      </c>
      <c r="Q32" s="337">
        <v>3349</v>
      </c>
      <c r="R32" s="337">
        <v>5</v>
      </c>
      <c r="S32" s="337">
        <v>17051</v>
      </c>
      <c r="T32" s="337">
        <v>6943</v>
      </c>
      <c r="U32" s="337">
        <v>1970</v>
      </c>
      <c r="V32" s="258">
        <v>2294</v>
      </c>
    </row>
    <row r="33" spans="1:22" s="117" customFormat="1" ht="13.5" customHeight="1">
      <c r="A33" s="118">
        <v>9</v>
      </c>
      <c r="B33" s="121">
        <v>110</v>
      </c>
      <c r="C33" s="468" t="s">
        <v>907</v>
      </c>
      <c r="D33" s="258">
        <f t="shared" si="12"/>
        <v>67016</v>
      </c>
      <c r="E33" s="258">
        <f t="shared" si="14"/>
        <v>43825</v>
      </c>
      <c r="F33" s="258">
        <v>11012</v>
      </c>
      <c r="G33" s="258">
        <v>2308</v>
      </c>
      <c r="H33" s="258">
        <v>5786</v>
      </c>
      <c r="I33" s="258">
        <v>380</v>
      </c>
      <c r="J33" s="258">
        <v>292</v>
      </c>
      <c r="K33" s="258">
        <v>30162</v>
      </c>
      <c r="L33" s="258">
        <v>13193</v>
      </c>
      <c r="M33" s="258">
        <v>1016</v>
      </c>
      <c r="N33" s="258">
        <v>1255</v>
      </c>
      <c r="O33" s="337">
        <v>11160</v>
      </c>
      <c r="P33" s="337">
        <f t="shared" si="13"/>
        <v>10591</v>
      </c>
      <c r="Q33" s="337">
        <v>1917</v>
      </c>
      <c r="R33" s="337">
        <v>0</v>
      </c>
      <c r="S33" s="337">
        <v>3561</v>
      </c>
      <c r="T33" s="337">
        <v>5113</v>
      </c>
      <c r="U33" s="337">
        <v>205</v>
      </c>
      <c r="V33" s="258">
        <v>1235</v>
      </c>
    </row>
    <row r="34" spans="1:22" s="117" customFormat="1" ht="13.5" customHeight="1">
      <c r="A34" s="118">
        <v>10</v>
      </c>
      <c r="B34" s="121">
        <v>111</v>
      </c>
      <c r="C34" s="468" t="s">
        <v>908</v>
      </c>
      <c r="D34" s="258">
        <f t="shared" si="12"/>
        <v>156663</v>
      </c>
      <c r="E34" s="258">
        <f t="shared" si="14"/>
        <v>91814</v>
      </c>
      <c r="F34" s="258">
        <v>9756</v>
      </c>
      <c r="G34" s="258">
        <v>3778</v>
      </c>
      <c r="H34" s="258">
        <v>5849</v>
      </c>
      <c r="I34" s="258">
        <v>436</v>
      </c>
      <c r="J34" s="258">
        <v>289</v>
      </c>
      <c r="K34" s="258">
        <v>78898</v>
      </c>
      <c r="L34" s="258">
        <v>33219</v>
      </c>
      <c r="M34" s="258">
        <v>2372</v>
      </c>
      <c r="N34" s="258">
        <v>352</v>
      </c>
      <c r="O34" s="337">
        <v>25598</v>
      </c>
      <c r="P34" s="337">
        <f t="shared" si="13"/>
        <v>34271</v>
      </c>
      <c r="Q34" s="337">
        <v>3445</v>
      </c>
      <c r="R34" s="337">
        <v>4</v>
      </c>
      <c r="S34" s="337">
        <v>20450</v>
      </c>
      <c r="T34" s="337">
        <v>10372</v>
      </c>
      <c r="U34" s="337">
        <v>2361</v>
      </c>
      <c r="V34" s="258">
        <v>2619</v>
      </c>
    </row>
    <row r="35" spans="1:22" s="117" customFormat="1" ht="13.5" customHeight="1">
      <c r="A35" s="118">
        <v>501</v>
      </c>
      <c r="B35" s="119">
        <v>201</v>
      </c>
      <c r="C35" s="467" t="s">
        <v>909</v>
      </c>
      <c r="D35" s="258">
        <f t="shared" si="12"/>
        <v>386598</v>
      </c>
      <c r="E35" s="258">
        <f t="shared" si="14"/>
        <v>222500</v>
      </c>
      <c r="F35" s="258">
        <v>30284</v>
      </c>
      <c r="G35" s="258">
        <v>9523</v>
      </c>
      <c r="H35" s="258">
        <v>20119</v>
      </c>
      <c r="I35" s="258">
        <v>616</v>
      </c>
      <c r="J35" s="258">
        <v>310</v>
      </c>
      <c r="K35" s="258">
        <v>185274</v>
      </c>
      <c r="L35" s="258">
        <v>76284</v>
      </c>
      <c r="M35" s="258">
        <v>4724</v>
      </c>
      <c r="N35" s="258">
        <v>1602</v>
      </c>
      <c r="O35" s="258">
        <v>43601</v>
      </c>
      <c r="P35" s="337">
        <f aca="true" t="shared" si="15" ref="P35:P42">SUM(Q35:T35)</f>
        <v>113314</v>
      </c>
      <c r="Q35" s="258">
        <v>4710</v>
      </c>
      <c r="R35" s="258">
        <v>7</v>
      </c>
      <c r="S35" s="258">
        <v>74144</v>
      </c>
      <c r="T35" s="258">
        <v>34453</v>
      </c>
      <c r="U35" s="258">
        <v>2286</v>
      </c>
      <c r="V35" s="258">
        <v>4897</v>
      </c>
    </row>
    <row r="36" spans="1:22" s="117" customFormat="1" ht="13.5" customHeight="1">
      <c r="A36" s="118">
        <v>110</v>
      </c>
      <c r="B36" s="119">
        <v>202</v>
      </c>
      <c r="C36" s="467" t="s">
        <v>910</v>
      </c>
      <c r="D36" s="258">
        <f t="shared" si="12"/>
        <v>209182</v>
      </c>
      <c r="E36" s="258">
        <f t="shared" si="14"/>
        <v>129514</v>
      </c>
      <c r="F36" s="258">
        <v>18079</v>
      </c>
      <c r="G36" s="258">
        <v>5687</v>
      </c>
      <c r="H36" s="258">
        <v>12161</v>
      </c>
      <c r="I36" s="258">
        <v>481</v>
      </c>
      <c r="J36" s="258">
        <v>336</v>
      </c>
      <c r="K36" s="258">
        <v>106925</v>
      </c>
      <c r="L36" s="258">
        <v>46164</v>
      </c>
      <c r="M36" s="258">
        <v>3068</v>
      </c>
      <c r="N36" s="258">
        <v>961</v>
      </c>
      <c r="O36" s="258">
        <v>37559</v>
      </c>
      <c r="P36" s="337">
        <f t="shared" si="15"/>
        <v>36626</v>
      </c>
      <c r="Q36" s="258">
        <v>5782</v>
      </c>
      <c r="R36" s="258">
        <v>3</v>
      </c>
      <c r="S36" s="258">
        <v>17796</v>
      </c>
      <c r="T36" s="258">
        <v>13045</v>
      </c>
      <c r="U36" s="258">
        <v>519</v>
      </c>
      <c r="V36" s="258">
        <v>4964</v>
      </c>
    </row>
    <row r="37" spans="1:22" s="117" customFormat="1" ht="13.5" customHeight="1">
      <c r="A37" s="118">
        <v>301</v>
      </c>
      <c r="B37" s="119">
        <v>203</v>
      </c>
      <c r="C37" s="467" t="s">
        <v>911</v>
      </c>
      <c r="D37" s="258">
        <f t="shared" si="12"/>
        <v>159531</v>
      </c>
      <c r="E37" s="258">
        <f t="shared" si="14"/>
        <v>92302</v>
      </c>
      <c r="F37" s="258">
        <v>6977</v>
      </c>
      <c r="G37" s="258">
        <v>1944</v>
      </c>
      <c r="H37" s="258">
        <v>4764</v>
      </c>
      <c r="I37" s="258">
        <v>135</v>
      </c>
      <c r="J37" s="258">
        <v>72</v>
      </c>
      <c r="K37" s="258">
        <v>83597</v>
      </c>
      <c r="L37" s="258">
        <v>32861</v>
      </c>
      <c r="M37" s="258">
        <v>1307</v>
      </c>
      <c r="N37" s="258">
        <v>286</v>
      </c>
      <c r="O37" s="258">
        <v>27327</v>
      </c>
      <c r="P37" s="337">
        <f t="shared" si="15"/>
        <v>36426</v>
      </c>
      <c r="Q37" s="258">
        <v>3405</v>
      </c>
      <c r="R37" s="258">
        <v>2</v>
      </c>
      <c r="S37" s="258">
        <v>23275</v>
      </c>
      <c r="T37" s="258">
        <v>9744</v>
      </c>
      <c r="U37" s="258">
        <v>556</v>
      </c>
      <c r="V37" s="258">
        <v>2920</v>
      </c>
    </row>
    <row r="38" spans="1:22" s="117" customFormat="1" ht="13.5" customHeight="1">
      <c r="A38" s="118">
        <v>120</v>
      </c>
      <c r="B38" s="119">
        <v>204</v>
      </c>
      <c r="C38" s="467" t="s">
        <v>912</v>
      </c>
      <c r="D38" s="258">
        <f t="shared" si="12"/>
        <v>209297</v>
      </c>
      <c r="E38" s="258">
        <f t="shared" si="14"/>
        <v>138340</v>
      </c>
      <c r="F38" s="258">
        <v>9805</v>
      </c>
      <c r="G38" s="258">
        <v>3036</v>
      </c>
      <c r="H38" s="258">
        <v>6687</v>
      </c>
      <c r="I38" s="258">
        <v>303</v>
      </c>
      <c r="J38" s="258">
        <v>196</v>
      </c>
      <c r="K38" s="258">
        <v>124932</v>
      </c>
      <c r="L38" s="258">
        <v>60530</v>
      </c>
      <c r="M38" s="258">
        <v>2846</v>
      </c>
      <c r="N38" s="258">
        <v>454</v>
      </c>
      <c r="O38" s="258">
        <v>37414</v>
      </c>
      <c r="P38" s="337">
        <f t="shared" si="15"/>
        <v>29013</v>
      </c>
      <c r="Q38" s="258">
        <v>5072</v>
      </c>
      <c r="R38" s="258">
        <v>7</v>
      </c>
      <c r="S38" s="258">
        <v>14983</v>
      </c>
      <c r="T38" s="258">
        <v>8951</v>
      </c>
      <c r="U38" s="258">
        <v>366</v>
      </c>
      <c r="V38" s="258">
        <v>4164</v>
      </c>
    </row>
    <row r="39" spans="1:22" s="117" customFormat="1" ht="13.5" customHeight="1">
      <c r="A39" s="118">
        <v>901</v>
      </c>
      <c r="B39" s="119">
        <v>205</v>
      </c>
      <c r="C39" s="467" t="s">
        <v>913</v>
      </c>
      <c r="D39" s="258">
        <f t="shared" si="12"/>
        <v>47852</v>
      </c>
      <c r="E39" s="258">
        <f t="shared" si="14"/>
        <v>18021</v>
      </c>
      <c r="F39" s="258">
        <v>2734</v>
      </c>
      <c r="G39" s="258">
        <v>990</v>
      </c>
      <c r="H39" s="258">
        <v>1740</v>
      </c>
      <c r="I39" s="258">
        <v>177</v>
      </c>
      <c r="J39" s="258">
        <v>96</v>
      </c>
      <c r="K39" s="258">
        <v>14394</v>
      </c>
      <c r="L39" s="258">
        <v>5316</v>
      </c>
      <c r="M39" s="258">
        <v>543</v>
      </c>
      <c r="N39" s="258">
        <v>173</v>
      </c>
      <c r="O39" s="258">
        <v>7144</v>
      </c>
      <c r="P39" s="337">
        <f t="shared" si="15"/>
        <v>19124</v>
      </c>
      <c r="Q39" s="258">
        <v>521</v>
      </c>
      <c r="R39" s="258">
        <v>1</v>
      </c>
      <c r="S39" s="258">
        <v>10541</v>
      </c>
      <c r="T39" s="258">
        <v>8061</v>
      </c>
      <c r="U39" s="258">
        <v>2991</v>
      </c>
      <c r="V39" s="258">
        <v>572</v>
      </c>
    </row>
    <row r="40" spans="1:22" s="117" customFormat="1" ht="13.5" customHeight="1">
      <c r="A40" s="118">
        <v>130</v>
      </c>
      <c r="B40" s="119">
        <v>206</v>
      </c>
      <c r="C40" s="467" t="s">
        <v>914</v>
      </c>
      <c r="D40" s="258">
        <f t="shared" si="12"/>
        <v>37108</v>
      </c>
      <c r="E40" s="258">
        <f t="shared" si="14"/>
        <v>27357</v>
      </c>
      <c r="F40" s="258">
        <v>811</v>
      </c>
      <c r="G40" s="258">
        <v>135</v>
      </c>
      <c r="H40" s="258">
        <v>672</v>
      </c>
      <c r="I40" s="258">
        <v>78</v>
      </c>
      <c r="J40" s="258">
        <v>68</v>
      </c>
      <c r="K40" s="258">
        <v>26221</v>
      </c>
      <c r="L40" s="258">
        <v>15115</v>
      </c>
      <c r="M40" s="258">
        <v>217</v>
      </c>
      <c r="N40" s="258">
        <v>30</v>
      </c>
      <c r="O40" s="258">
        <v>5614</v>
      </c>
      <c r="P40" s="337">
        <f t="shared" si="15"/>
        <v>3394</v>
      </c>
      <c r="Q40" s="258">
        <v>842</v>
      </c>
      <c r="R40" s="258">
        <v>1</v>
      </c>
      <c r="S40" s="258">
        <v>1529</v>
      </c>
      <c r="T40" s="258">
        <v>1022</v>
      </c>
      <c r="U40" s="258">
        <v>21</v>
      </c>
      <c r="V40" s="258">
        <v>722</v>
      </c>
    </row>
    <row r="41" spans="1:22" s="117" customFormat="1" ht="13.5" customHeight="1">
      <c r="A41" s="118">
        <v>201</v>
      </c>
      <c r="B41" s="119">
        <v>207</v>
      </c>
      <c r="C41" s="467" t="s">
        <v>915</v>
      </c>
      <c r="D41" s="258">
        <f t="shared" si="12"/>
        <v>102336</v>
      </c>
      <c r="E41" s="258">
        <f t="shared" si="14"/>
        <v>61244</v>
      </c>
      <c r="F41" s="258">
        <v>6189</v>
      </c>
      <c r="G41" s="258">
        <v>2189</v>
      </c>
      <c r="H41" s="258">
        <v>3973</v>
      </c>
      <c r="I41" s="258">
        <v>230</v>
      </c>
      <c r="J41" s="258">
        <v>170</v>
      </c>
      <c r="K41" s="258">
        <v>53452</v>
      </c>
      <c r="L41" s="258">
        <v>22221</v>
      </c>
      <c r="M41" s="258">
        <v>1192</v>
      </c>
      <c r="N41" s="258">
        <v>181</v>
      </c>
      <c r="O41" s="258">
        <v>20600</v>
      </c>
      <c r="P41" s="337">
        <f t="shared" si="15"/>
        <v>18138</v>
      </c>
      <c r="Q41" s="258">
        <v>2725</v>
      </c>
      <c r="R41" s="258">
        <v>2</v>
      </c>
      <c r="S41" s="258">
        <v>9642</v>
      </c>
      <c r="T41" s="258">
        <v>5769</v>
      </c>
      <c r="U41" s="258">
        <v>218</v>
      </c>
      <c r="V41" s="258">
        <v>2136</v>
      </c>
    </row>
    <row r="42" spans="1:22" s="117" customFormat="1" ht="13.5" customHeight="1">
      <c r="A42" s="118">
        <v>601</v>
      </c>
      <c r="B42" s="119">
        <v>208</v>
      </c>
      <c r="C42" s="467" t="s">
        <v>438</v>
      </c>
      <c r="D42" s="258">
        <f t="shared" si="12"/>
        <v>26171</v>
      </c>
      <c r="E42" s="258">
        <f t="shared" si="14"/>
        <v>13545</v>
      </c>
      <c r="F42" s="258">
        <v>1726</v>
      </c>
      <c r="G42" s="258">
        <v>515</v>
      </c>
      <c r="H42" s="258">
        <v>1195</v>
      </c>
      <c r="I42" s="258">
        <v>48</v>
      </c>
      <c r="J42" s="258">
        <v>28</v>
      </c>
      <c r="K42" s="258">
        <v>11395</v>
      </c>
      <c r="L42" s="258">
        <v>4215</v>
      </c>
      <c r="M42" s="258">
        <v>297</v>
      </c>
      <c r="N42" s="258">
        <v>79</v>
      </c>
      <c r="O42" s="258">
        <v>3668</v>
      </c>
      <c r="P42" s="337">
        <f t="shared" si="15"/>
        <v>8042</v>
      </c>
      <c r="Q42" s="258">
        <v>354</v>
      </c>
      <c r="R42" s="258">
        <v>1</v>
      </c>
      <c r="S42" s="258">
        <v>5319</v>
      </c>
      <c r="T42" s="258">
        <v>2368</v>
      </c>
      <c r="U42" s="258">
        <v>609</v>
      </c>
      <c r="V42" s="258">
        <v>307</v>
      </c>
    </row>
    <row r="43" spans="1:22" s="117" customFormat="1" ht="13.5" customHeight="1">
      <c r="A43" s="118">
        <v>701</v>
      </c>
      <c r="B43" s="119">
        <v>209</v>
      </c>
      <c r="C43" s="467" t="s">
        <v>442</v>
      </c>
      <c r="D43" s="258">
        <f>SUM(E43,O43,P43,U43,V43)</f>
        <v>78659</v>
      </c>
      <c r="E43" s="258">
        <f>SUM(F43,I43,K43,M43,N43)</f>
        <v>34297</v>
      </c>
      <c r="F43" s="258">
        <v>5094</v>
      </c>
      <c r="G43" s="258">
        <v>1603</v>
      </c>
      <c r="H43" s="258">
        <v>3475</v>
      </c>
      <c r="I43" s="258">
        <v>213</v>
      </c>
      <c r="J43" s="258">
        <v>72</v>
      </c>
      <c r="K43" s="258">
        <v>27703</v>
      </c>
      <c r="L43" s="258">
        <v>10079</v>
      </c>
      <c r="M43" s="258">
        <v>924</v>
      </c>
      <c r="N43" s="258">
        <v>363</v>
      </c>
      <c r="O43" s="258">
        <v>6396</v>
      </c>
      <c r="P43" s="337">
        <f>SUM(Q43:T43)</f>
        <v>31735</v>
      </c>
      <c r="Q43" s="258">
        <v>861</v>
      </c>
      <c r="R43" s="258">
        <v>1</v>
      </c>
      <c r="S43" s="258">
        <v>17728</v>
      </c>
      <c r="T43" s="258">
        <v>13145</v>
      </c>
      <c r="U43" s="258">
        <v>5282</v>
      </c>
      <c r="V43" s="258">
        <v>949</v>
      </c>
    </row>
    <row r="44" spans="1:22" s="117" customFormat="1" ht="13.5" customHeight="1">
      <c r="A44" s="118">
        <v>302</v>
      </c>
      <c r="B44" s="119">
        <v>210</v>
      </c>
      <c r="C44" s="467" t="s">
        <v>443</v>
      </c>
      <c r="D44" s="258">
        <f t="shared" si="12"/>
        <v>173567</v>
      </c>
      <c r="E44" s="258">
        <f t="shared" si="14"/>
        <v>96713</v>
      </c>
      <c r="F44" s="258">
        <v>8210</v>
      </c>
      <c r="G44" s="258">
        <v>2325</v>
      </c>
      <c r="H44" s="258">
        <v>5706</v>
      </c>
      <c r="I44" s="258">
        <v>225</v>
      </c>
      <c r="J44" s="258">
        <v>118</v>
      </c>
      <c r="K44" s="258">
        <v>86393</v>
      </c>
      <c r="L44" s="258">
        <v>32983</v>
      </c>
      <c r="M44" s="258">
        <v>1496</v>
      </c>
      <c r="N44" s="258">
        <v>389</v>
      </c>
      <c r="O44" s="258">
        <v>22464</v>
      </c>
      <c r="P44" s="337">
        <f aca="true" t="shared" si="16" ref="P44:P72">SUM(Q44:T44)</f>
        <v>51552</v>
      </c>
      <c r="Q44" s="258">
        <v>2843</v>
      </c>
      <c r="R44" s="258">
        <v>6</v>
      </c>
      <c r="S44" s="258">
        <v>35074</v>
      </c>
      <c r="T44" s="258">
        <v>13629</v>
      </c>
      <c r="U44" s="258">
        <v>408</v>
      </c>
      <c r="V44" s="258">
        <v>2430</v>
      </c>
    </row>
    <row r="45" spans="1:22" s="117" customFormat="1" ht="13.5" customHeight="1">
      <c r="A45" s="118">
        <v>603</v>
      </c>
      <c r="B45" s="119">
        <v>212</v>
      </c>
      <c r="C45" s="467" t="s">
        <v>916</v>
      </c>
      <c r="D45" s="258">
        <f t="shared" si="12"/>
        <v>38676</v>
      </c>
      <c r="E45" s="258">
        <f t="shared" si="14"/>
        <v>18970</v>
      </c>
      <c r="F45" s="258">
        <v>2113</v>
      </c>
      <c r="G45" s="258">
        <v>832</v>
      </c>
      <c r="H45" s="258">
        <v>1259</v>
      </c>
      <c r="I45" s="258">
        <v>61</v>
      </c>
      <c r="J45" s="258">
        <v>20</v>
      </c>
      <c r="K45" s="258">
        <v>16151</v>
      </c>
      <c r="L45" s="258">
        <v>6144</v>
      </c>
      <c r="M45" s="258">
        <v>446</v>
      </c>
      <c r="N45" s="258">
        <v>199</v>
      </c>
      <c r="O45" s="258">
        <v>4760</v>
      </c>
      <c r="P45" s="337">
        <f t="shared" si="16"/>
        <v>13485</v>
      </c>
      <c r="Q45" s="258">
        <v>521</v>
      </c>
      <c r="R45" s="258">
        <v>0</v>
      </c>
      <c r="S45" s="258">
        <v>8712</v>
      </c>
      <c r="T45" s="258">
        <v>4252</v>
      </c>
      <c r="U45" s="258">
        <v>928</v>
      </c>
      <c r="V45" s="258">
        <v>533</v>
      </c>
    </row>
    <row r="46" spans="1:22" s="117" customFormat="1" ht="13.5" customHeight="1">
      <c r="A46" s="118">
        <v>401</v>
      </c>
      <c r="B46" s="119">
        <v>213</v>
      </c>
      <c r="C46" s="467" t="s">
        <v>917</v>
      </c>
      <c r="D46" s="258">
        <f t="shared" si="12"/>
        <v>42840</v>
      </c>
      <c r="E46" s="258">
        <f t="shared" si="14"/>
        <v>20965</v>
      </c>
      <c r="F46" s="258">
        <v>3650</v>
      </c>
      <c r="G46" s="258">
        <v>1383</v>
      </c>
      <c r="H46" s="258">
        <v>2231</v>
      </c>
      <c r="I46" s="258">
        <v>112</v>
      </c>
      <c r="J46" s="258">
        <v>68</v>
      </c>
      <c r="K46" s="258">
        <v>16567</v>
      </c>
      <c r="L46" s="258">
        <v>6407</v>
      </c>
      <c r="M46" s="258">
        <v>497</v>
      </c>
      <c r="N46" s="258">
        <v>139</v>
      </c>
      <c r="O46" s="258">
        <v>3901</v>
      </c>
      <c r="P46" s="337">
        <f t="shared" si="16"/>
        <v>15481</v>
      </c>
      <c r="Q46" s="258">
        <v>480</v>
      </c>
      <c r="R46" s="258">
        <v>0</v>
      </c>
      <c r="S46" s="258">
        <v>9857</v>
      </c>
      <c r="T46" s="258">
        <v>5144</v>
      </c>
      <c r="U46" s="258">
        <v>2033</v>
      </c>
      <c r="V46" s="258">
        <v>460</v>
      </c>
    </row>
    <row r="47" spans="1:22" s="117" customFormat="1" ht="13.5" customHeight="1">
      <c r="A47" s="118">
        <v>202</v>
      </c>
      <c r="B47" s="119">
        <v>214</v>
      </c>
      <c r="C47" s="467" t="s">
        <v>918</v>
      </c>
      <c r="D47" s="258">
        <f t="shared" si="12"/>
        <v>115351</v>
      </c>
      <c r="E47" s="258">
        <f t="shared" si="14"/>
        <v>69378</v>
      </c>
      <c r="F47" s="258">
        <v>3672</v>
      </c>
      <c r="G47" s="258">
        <v>936</v>
      </c>
      <c r="H47" s="258">
        <v>2732</v>
      </c>
      <c r="I47" s="258">
        <v>117</v>
      </c>
      <c r="J47" s="258">
        <v>73</v>
      </c>
      <c r="K47" s="258">
        <v>64639</v>
      </c>
      <c r="L47" s="258">
        <v>29841</v>
      </c>
      <c r="M47" s="258">
        <v>764</v>
      </c>
      <c r="N47" s="258">
        <v>186</v>
      </c>
      <c r="O47" s="258">
        <v>27064</v>
      </c>
      <c r="P47" s="337">
        <f t="shared" si="16"/>
        <v>16807</v>
      </c>
      <c r="Q47" s="258">
        <v>2563</v>
      </c>
      <c r="R47" s="258">
        <v>0</v>
      </c>
      <c r="S47" s="258">
        <v>9319</v>
      </c>
      <c r="T47" s="258">
        <v>4925</v>
      </c>
      <c r="U47" s="258">
        <v>144</v>
      </c>
      <c r="V47" s="258">
        <v>1958</v>
      </c>
    </row>
    <row r="48" spans="1:22" s="117" customFormat="1" ht="13.5" customHeight="1">
      <c r="A48" s="118">
        <v>402</v>
      </c>
      <c r="B48" s="119">
        <v>215</v>
      </c>
      <c r="C48" s="467" t="s">
        <v>919</v>
      </c>
      <c r="D48" s="258">
        <f t="shared" si="12"/>
        <v>76875</v>
      </c>
      <c r="E48" s="258">
        <f t="shared" si="14"/>
        <v>41334</v>
      </c>
      <c r="F48" s="258">
        <v>7337</v>
      </c>
      <c r="G48" s="258">
        <v>2993</v>
      </c>
      <c r="H48" s="258">
        <v>4081</v>
      </c>
      <c r="I48" s="258">
        <v>243</v>
      </c>
      <c r="J48" s="258">
        <v>128</v>
      </c>
      <c r="K48" s="258">
        <v>32591</v>
      </c>
      <c r="L48" s="258">
        <v>12803</v>
      </c>
      <c r="M48" s="258">
        <v>998</v>
      </c>
      <c r="N48" s="258">
        <v>165</v>
      </c>
      <c r="O48" s="258">
        <v>8166</v>
      </c>
      <c r="P48" s="337">
        <f t="shared" si="16"/>
        <v>23489</v>
      </c>
      <c r="Q48" s="258">
        <v>978</v>
      </c>
      <c r="R48" s="258">
        <v>0</v>
      </c>
      <c r="S48" s="258">
        <v>14640</v>
      </c>
      <c r="T48" s="258">
        <v>7871</v>
      </c>
      <c r="U48" s="258">
        <v>3030</v>
      </c>
      <c r="V48" s="258">
        <v>856</v>
      </c>
    </row>
    <row r="49" spans="1:22" s="117" customFormat="1" ht="13.5" customHeight="1">
      <c r="A49" s="118">
        <v>303</v>
      </c>
      <c r="B49" s="119">
        <v>216</v>
      </c>
      <c r="C49" s="467" t="s">
        <v>920</v>
      </c>
      <c r="D49" s="258">
        <f t="shared" si="12"/>
        <v>63123</v>
      </c>
      <c r="E49" s="258">
        <f t="shared" si="14"/>
        <v>34902</v>
      </c>
      <c r="F49" s="258">
        <v>3134</v>
      </c>
      <c r="G49" s="258">
        <v>1025</v>
      </c>
      <c r="H49" s="258">
        <v>2049</v>
      </c>
      <c r="I49" s="258">
        <v>52</v>
      </c>
      <c r="J49" s="258">
        <v>5</v>
      </c>
      <c r="K49" s="258">
        <v>30945</v>
      </c>
      <c r="L49" s="258">
        <v>12502</v>
      </c>
      <c r="M49" s="258">
        <v>451</v>
      </c>
      <c r="N49" s="258">
        <v>320</v>
      </c>
      <c r="O49" s="258">
        <v>7152</v>
      </c>
      <c r="P49" s="337">
        <f t="shared" si="16"/>
        <v>19973</v>
      </c>
      <c r="Q49" s="258">
        <v>969</v>
      </c>
      <c r="R49" s="258">
        <v>0</v>
      </c>
      <c r="S49" s="258">
        <v>14254</v>
      </c>
      <c r="T49" s="258">
        <v>4750</v>
      </c>
      <c r="U49" s="258">
        <v>159</v>
      </c>
      <c r="V49" s="258">
        <v>937</v>
      </c>
    </row>
    <row r="50" spans="1:22" s="117" customFormat="1" ht="13.5" customHeight="1">
      <c r="A50" s="118">
        <v>203</v>
      </c>
      <c r="B50" s="119">
        <v>217</v>
      </c>
      <c r="C50" s="467" t="s">
        <v>921</v>
      </c>
      <c r="D50" s="258">
        <f t="shared" si="12"/>
        <v>88876</v>
      </c>
      <c r="E50" s="258">
        <f t="shared" si="14"/>
        <v>50519</v>
      </c>
      <c r="F50" s="258">
        <v>2724</v>
      </c>
      <c r="G50" s="258">
        <v>831</v>
      </c>
      <c r="H50" s="258">
        <v>1850</v>
      </c>
      <c r="I50" s="258">
        <v>89</v>
      </c>
      <c r="J50" s="258">
        <v>50</v>
      </c>
      <c r="K50" s="258">
        <v>46906</v>
      </c>
      <c r="L50" s="258">
        <v>19589</v>
      </c>
      <c r="M50" s="258">
        <v>590</v>
      </c>
      <c r="N50" s="258">
        <v>210</v>
      </c>
      <c r="O50" s="258">
        <v>20730</v>
      </c>
      <c r="P50" s="337">
        <f t="shared" si="16"/>
        <v>15821</v>
      </c>
      <c r="Q50" s="258">
        <v>2126</v>
      </c>
      <c r="R50" s="258">
        <v>2</v>
      </c>
      <c r="S50" s="258">
        <v>9329</v>
      </c>
      <c r="T50" s="258">
        <v>4364</v>
      </c>
      <c r="U50" s="258">
        <v>200</v>
      </c>
      <c r="V50" s="258">
        <v>1606</v>
      </c>
    </row>
    <row r="51" spans="1:22" s="117" customFormat="1" ht="13.5" customHeight="1">
      <c r="A51" s="118">
        <v>403</v>
      </c>
      <c r="B51" s="119">
        <v>218</v>
      </c>
      <c r="C51" s="467" t="s">
        <v>922</v>
      </c>
      <c r="D51" s="258">
        <f t="shared" si="12"/>
        <v>49129</v>
      </c>
      <c r="E51" s="258">
        <f t="shared" si="14"/>
        <v>24309</v>
      </c>
      <c r="F51" s="258">
        <v>4094</v>
      </c>
      <c r="G51" s="258">
        <v>1873</v>
      </c>
      <c r="H51" s="258">
        <v>2153</v>
      </c>
      <c r="I51" s="258">
        <v>102</v>
      </c>
      <c r="J51" s="258">
        <v>47</v>
      </c>
      <c r="K51" s="258">
        <v>19221</v>
      </c>
      <c r="L51" s="258">
        <v>7692</v>
      </c>
      <c r="M51" s="258">
        <v>780</v>
      </c>
      <c r="N51" s="258">
        <v>112</v>
      </c>
      <c r="O51" s="258">
        <v>4208</v>
      </c>
      <c r="P51" s="337">
        <f t="shared" si="16"/>
        <v>16590</v>
      </c>
      <c r="Q51" s="258">
        <v>461</v>
      </c>
      <c r="R51" s="258">
        <v>1</v>
      </c>
      <c r="S51" s="258">
        <v>10486</v>
      </c>
      <c r="T51" s="258">
        <v>5642</v>
      </c>
      <c r="U51" s="258">
        <v>3485</v>
      </c>
      <c r="V51" s="258">
        <v>537</v>
      </c>
    </row>
    <row r="52" spans="1:22" s="117" customFormat="1" ht="13.5" customHeight="1">
      <c r="A52" s="118">
        <v>204</v>
      </c>
      <c r="B52" s="119">
        <v>219</v>
      </c>
      <c r="C52" s="467" t="s">
        <v>923</v>
      </c>
      <c r="D52" s="258">
        <f t="shared" si="12"/>
        <v>73755</v>
      </c>
      <c r="E52" s="258">
        <f t="shared" si="14"/>
        <v>42645</v>
      </c>
      <c r="F52" s="258">
        <v>4014</v>
      </c>
      <c r="G52" s="258">
        <v>1476</v>
      </c>
      <c r="H52" s="258">
        <v>2408</v>
      </c>
      <c r="I52" s="258">
        <v>294</v>
      </c>
      <c r="J52" s="258">
        <v>169</v>
      </c>
      <c r="K52" s="258">
        <v>37468</v>
      </c>
      <c r="L52" s="258">
        <v>15402</v>
      </c>
      <c r="M52" s="258">
        <v>751</v>
      </c>
      <c r="N52" s="258">
        <v>118</v>
      </c>
      <c r="O52" s="258">
        <v>10223</v>
      </c>
      <c r="P52" s="337">
        <f t="shared" si="16"/>
        <v>17378</v>
      </c>
      <c r="Q52" s="258">
        <v>1084</v>
      </c>
      <c r="R52" s="258">
        <v>2</v>
      </c>
      <c r="S52" s="258">
        <v>11057</v>
      </c>
      <c r="T52" s="258">
        <v>5235</v>
      </c>
      <c r="U52" s="258">
        <v>2512</v>
      </c>
      <c r="V52" s="258">
        <v>997</v>
      </c>
    </row>
    <row r="53" spans="1:22" s="117" customFormat="1" ht="13.5" customHeight="1">
      <c r="A53" s="118">
        <v>404</v>
      </c>
      <c r="B53" s="119">
        <v>220</v>
      </c>
      <c r="C53" s="467" t="s">
        <v>924</v>
      </c>
      <c r="D53" s="258">
        <f t="shared" si="12"/>
        <v>49919</v>
      </c>
      <c r="E53" s="258">
        <f t="shared" si="14"/>
        <v>25180</v>
      </c>
      <c r="F53" s="258">
        <v>4843</v>
      </c>
      <c r="G53" s="258">
        <v>2266</v>
      </c>
      <c r="H53" s="258">
        <v>2542</v>
      </c>
      <c r="I53" s="258">
        <v>76</v>
      </c>
      <c r="J53" s="258">
        <v>40</v>
      </c>
      <c r="K53" s="258">
        <v>19510</v>
      </c>
      <c r="L53" s="258">
        <v>7824</v>
      </c>
      <c r="M53" s="258">
        <v>653</v>
      </c>
      <c r="N53" s="258">
        <v>98</v>
      </c>
      <c r="O53" s="258">
        <v>4275</v>
      </c>
      <c r="P53" s="337">
        <f t="shared" si="16"/>
        <v>17308</v>
      </c>
      <c r="Q53" s="258">
        <v>475</v>
      </c>
      <c r="R53" s="258">
        <v>1</v>
      </c>
      <c r="S53" s="258">
        <v>9112</v>
      </c>
      <c r="T53" s="258">
        <v>7720</v>
      </c>
      <c r="U53" s="258">
        <v>2668</v>
      </c>
      <c r="V53" s="258">
        <v>488</v>
      </c>
    </row>
    <row r="54" spans="1:22" s="117" customFormat="1" ht="13.5" customHeight="1">
      <c r="A54" s="118">
        <v>801</v>
      </c>
      <c r="B54" s="119">
        <v>221</v>
      </c>
      <c r="C54" s="467" t="s">
        <v>925</v>
      </c>
      <c r="D54" s="258">
        <f t="shared" si="12"/>
        <v>46945</v>
      </c>
      <c r="E54" s="258">
        <f t="shared" si="14"/>
        <v>20913</v>
      </c>
      <c r="F54" s="258">
        <v>3271</v>
      </c>
      <c r="G54" s="258">
        <v>1341</v>
      </c>
      <c r="H54" s="258">
        <v>1908</v>
      </c>
      <c r="I54" s="258">
        <v>151</v>
      </c>
      <c r="J54" s="258">
        <v>52</v>
      </c>
      <c r="K54" s="258">
        <v>16728</v>
      </c>
      <c r="L54" s="258">
        <v>6377</v>
      </c>
      <c r="M54" s="258">
        <v>635</v>
      </c>
      <c r="N54" s="258">
        <v>128</v>
      </c>
      <c r="O54" s="258">
        <v>4452</v>
      </c>
      <c r="P54" s="337">
        <f t="shared" si="16"/>
        <v>16514</v>
      </c>
      <c r="Q54" s="258">
        <v>508</v>
      </c>
      <c r="R54" s="258">
        <v>1</v>
      </c>
      <c r="S54" s="258">
        <v>8475</v>
      </c>
      <c r="T54" s="258">
        <v>7530</v>
      </c>
      <c r="U54" s="258">
        <v>4635</v>
      </c>
      <c r="V54" s="258">
        <v>431</v>
      </c>
    </row>
    <row r="55" spans="1:22" s="117" customFormat="1" ht="13.5" customHeight="1">
      <c r="A55" s="118">
        <v>702</v>
      </c>
      <c r="B55" s="119">
        <v>222</v>
      </c>
      <c r="C55" s="467" t="s">
        <v>714</v>
      </c>
      <c r="D55" s="258">
        <f t="shared" si="12"/>
        <v>26611</v>
      </c>
      <c r="E55" s="258">
        <f t="shared" si="14"/>
        <v>12102</v>
      </c>
      <c r="F55" s="258">
        <v>2054</v>
      </c>
      <c r="G55" s="258">
        <v>748</v>
      </c>
      <c r="H55" s="258">
        <v>1299</v>
      </c>
      <c r="I55" s="258">
        <v>107</v>
      </c>
      <c r="J55" s="258">
        <v>50</v>
      </c>
      <c r="K55" s="258">
        <v>9205</v>
      </c>
      <c r="L55" s="258">
        <v>3176</v>
      </c>
      <c r="M55" s="258">
        <v>503</v>
      </c>
      <c r="N55" s="258">
        <v>233</v>
      </c>
      <c r="O55" s="258">
        <v>2088</v>
      </c>
      <c r="P55" s="337">
        <f t="shared" si="16"/>
        <v>10539</v>
      </c>
      <c r="Q55" s="258">
        <v>245</v>
      </c>
      <c r="R55" s="258">
        <v>1</v>
      </c>
      <c r="S55" s="258">
        <v>5453</v>
      </c>
      <c r="T55" s="258">
        <v>4840</v>
      </c>
      <c r="U55" s="258">
        <v>1620</v>
      </c>
      <c r="V55" s="258">
        <v>262</v>
      </c>
    </row>
    <row r="56" spans="1:22" s="117" customFormat="1" ht="13.5" customHeight="1">
      <c r="A56" s="118">
        <v>802</v>
      </c>
      <c r="B56" s="119">
        <v>223</v>
      </c>
      <c r="C56" s="467" t="s">
        <v>724</v>
      </c>
      <c r="D56" s="258">
        <f t="shared" si="12"/>
        <v>74534</v>
      </c>
      <c r="E56" s="258">
        <f t="shared" si="14"/>
        <v>32548</v>
      </c>
      <c r="F56" s="258">
        <v>5639</v>
      </c>
      <c r="G56" s="258">
        <v>2366</v>
      </c>
      <c r="H56" s="258">
        <v>3254</v>
      </c>
      <c r="I56" s="258">
        <v>173</v>
      </c>
      <c r="J56" s="258">
        <v>54</v>
      </c>
      <c r="K56" s="258">
        <v>25547</v>
      </c>
      <c r="L56" s="258">
        <v>9786</v>
      </c>
      <c r="M56" s="258">
        <v>953</v>
      </c>
      <c r="N56" s="258">
        <v>236</v>
      </c>
      <c r="O56" s="258">
        <v>6031</v>
      </c>
      <c r="P56" s="337">
        <f t="shared" si="16"/>
        <v>27101</v>
      </c>
      <c r="Q56" s="258">
        <v>759</v>
      </c>
      <c r="R56" s="258">
        <v>1</v>
      </c>
      <c r="S56" s="258">
        <v>14127</v>
      </c>
      <c r="T56" s="258">
        <v>12214</v>
      </c>
      <c r="U56" s="258">
        <v>8004</v>
      </c>
      <c r="V56" s="258">
        <v>850</v>
      </c>
    </row>
    <row r="57" spans="1:22" s="117" customFormat="1" ht="13.5" customHeight="1">
      <c r="A57" s="118">
        <v>902</v>
      </c>
      <c r="B57" s="119">
        <v>224</v>
      </c>
      <c r="C57" s="467" t="s">
        <v>725</v>
      </c>
      <c r="D57" s="258">
        <f t="shared" si="12"/>
        <v>61290</v>
      </c>
      <c r="E57" s="258">
        <f t="shared" si="14"/>
        <v>20696</v>
      </c>
      <c r="F57" s="258">
        <v>3957</v>
      </c>
      <c r="G57" s="258">
        <v>1629</v>
      </c>
      <c r="H57" s="258">
        <v>2243</v>
      </c>
      <c r="I57" s="258">
        <v>181</v>
      </c>
      <c r="J57" s="258">
        <v>62</v>
      </c>
      <c r="K57" s="258">
        <v>15294</v>
      </c>
      <c r="L57" s="258">
        <v>5974</v>
      </c>
      <c r="M57" s="258">
        <v>998</v>
      </c>
      <c r="N57" s="258">
        <v>266</v>
      </c>
      <c r="O57" s="258">
        <v>7406</v>
      </c>
      <c r="P57" s="337">
        <f t="shared" si="16"/>
        <v>25220</v>
      </c>
      <c r="Q57" s="258">
        <v>453</v>
      </c>
      <c r="R57" s="258">
        <v>1</v>
      </c>
      <c r="S57" s="258">
        <v>11389</v>
      </c>
      <c r="T57" s="258">
        <v>13377</v>
      </c>
      <c r="U57" s="258">
        <v>7427</v>
      </c>
      <c r="V57" s="258">
        <v>541</v>
      </c>
    </row>
    <row r="58" spans="1:22" s="117" customFormat="1" ht="13.5" customHeight="1">
      <c r="A58" s="118">
        <v>703</v>
      </c>
      <c r="B58" s="119">
        <v>225</v>
      </c>
      <c r="C58" s="467" t="s">
        <v>727</v>
      </c>
      <c r="D58" s="258">
        <f>SUM(E58,O58,P58,U58,V58)</f>
        <v>32438</v>
      </c>
      <c r="E58" s="258">
        <f>SUM(F58,I58,K58,M58,N58)</f>
        <v>14919</v>
      </c>
      <c r="F58" s="258">
        <v>2281</v>
      </c>
      <c r="G58" s="258">
        <v>946</v>
      </c>
      <c r="H58" s="258">
        <v>1324</v>
      </c>
      <c r="I58" s="258">
        <v>75</v>
      </c>
      <c r="J58" s="258">
        <v>11</v>
      </c>
      <c r="K58" s="258">
        <v>11933</v>
      </c>
      <c r="L58" s="258">
        <v>4535</v>
      </c>
      <c r="M58" s="258">
        <v>462</v>
      </c>
      <c r="N58" s="258">
        <v>168</v>
      </c>
      <c r="O58" s="258">
        <v>2576</v>
      </c>
      <c r="P58" s="337">
        <f t="shared" si="16"/>
        <v>12595</v>
      </c>
      <c r="Q58" s="258">
        <v>335</v>
      </c>
      <c r="R58" s="258">
        <v>0</v>
      </c>
      <c r="S58" s="258">
        <v>6956</v>
      </c>
      <c r="T58" s="258">
        <v>5304</v>
      </c>
      <c r="U58" s="258">
        <v>1990</v>
      </c>
      <c r="V58" s="258">
        <v>358</v>
      </c>
    </row>
    <row r="59" spans="1:22" s="117" customFormat="1" ht="13.5" customHeight="1">
      <c r="A59" s="118">
        <v>903</v>
      </c>
      <c r="B59" s="119">
        <v>226</v>
      </c>
      <c r="C59" s="467" t="s">
        <v>726</v>
      </c>
      <c r="D59" s="258">
        <f>SUM(E59,O59,P59,U59,V59)</f>
        <v>44172</v>
      </c>
      <c r="E59" s="258">
        <f>SUM(F59,I59,K59,M59,N59)</f>
        <v>16537</v>
      </c>
      <c r="F59" s="258">
        <v>3037</v>
      </c>
      <c r="G59" s="258">
        <v>1222</v>
      </c>
      <c r="H59" s="258">
        <v>1800</v>
      </c>
      <c r="I59" s="258">
        <v>88</v>
      </c>
      <c r="J59" s="258">
        <v>18</v>
      </c>
      <c r="K59" s="258">
        <v>12630</v>
      </c>
      <c r="L59" s="258">
        <v>4449</v>
      </c>
      <c r="M59" s="258">
        <v>624</v>
      </c>
      <c r="N59" s="258">
        <v>158</v>
      </c>
      <c r="O59" s="258">
        <v>7326</v>
      </c>
      <c r="P59" s="337">
        <f t="shared" si="16"/>
        <v>18862</v>
      </c>
      <c r="Q59" s="258">
        <v>433</v>
      </c>
      <c r="R59" s="258">
        <v>2</v>
      </c>
      <c r="S59" s="258">
        <v>9603</v>
      </c>
      <c r="T59" s="258">
        <v>8824</v>
      </c>
      <c r="U59" s="258">
        <v>1071</v>
      </c>
      <c r="V59" s="258">
        <v>376</v>
      </c>
    </row>
    <row r="60" spans="1:22" s="117" customFormat="1" ht="13.5" customHeight="1">
      <c r="A60" s="118">
        <v>604</v>
      </c>
      <c r="B60" s="119">
        <v>227</v>
      </c>
      <c r="C60" s="467" t="s">
        <v>728</v>
      </c>
      <c r="D60" s="258">
        <f>SUM(E60,O60,P60,U60,V60)</f>
        <v>41416</v>
      </c>
      <c r="E60" s="258">
        <f>SUM(F60,I60,K60,M60,N60)</f>
        <v>20354</v>
      </c>
      <c r="F60" s="258">
        <v>3786</v>
      </c>
      <c r="G60" s="258">
        <v>1352</v>
      </c>
      <c r="H60" s="258">
        <v>2413</v>
      </c>
      <c r="I60" s="258">
        <v>138</v>
      </c>
      <c r="J60" s="258">
        <v>58</v>
      </c>
      <c r="K60" s="258">
        <v>15614</v>
      </c>
      <c r="L60" s="258">
        <v>6244</v>
      </c>
      <c r="M60" s="258">
        <v>639</v>
      </c>
      <c r="N60" s="258">
        <v>177</v>
      </c>
      <c r="O60" s="258">
        <v>3861</v>
      </c>
      <c r="P60" s="337">
        <f t="shared" si="16"/>
        <v>16146</v>
      </c>
      <c r="Q60" s="258">
        <v>434</v>
      </c>
      <c r="R60" s="258">
        <v>3</v>
      </c>
      <c r="S60" s="258">
        <v>8413</v>
      </c>
      <c r="T60" s="258">
        <v>7296</v>
      </c>
      <c r="U60" s="258">
        <v>585</v>
      </c>
      <c r="V60" s="258">
        <v>470</v>
      </c>
    </row>
    <row r="61" spans="1:22" s="117" customFormat="1" ht="13.5" customHeight="1">
      <c r="A61" s="118">
        <v>405</v>
      </c>
      <c r="B61" s="119">
        <v>228</v>
      </c>
      <c r="C61" s="467" t="s">
        <v>930</v>
      </c>
      <c r="D61" s="258">
        <f>SUM(E61,O61,P61,U61,V61)</f>
        <v>41446</v>
      </c>
      <c r="E61" s="258">
        <f>SUM(F61,I61,K61,M61,N61)</f>
        <v>20239</v>
      </c>
      <c r="F61" s="258">
        <v>3445</v>
      </c>
      <c r="G61" s="258">
        <v>1463</v>
      </c>
      <c r="H61" s="258">
        <v>1976</v>
      </c>
      <c r="I61" s="258">
        <v>167</v>
      </c>
      <c r="J61" s="258">
        <v>72</v>
      </c>
      <c r="K61" s="258">
        <v>15912</v>
      </c>
      <c r="L61" s="258">
        <v>6294</v>
      </c>
      <c r="M61" s="258">
        <v>595</v>
      </c>
      <c r="N61" s="258">
        <v>120</v>
      </c>
      <c r="O61" s="258">
        <v>3172</v>
      </c>
      <c r="P61" s="337">
        <f t="shared" si="16"/>
        <v>13707</v>
      </c>
      <c r="Q61" s="258">
        <v>451</v>
      </c>
      <c r="R61" s="258">
        <v>2</v>
      </c>
      <c r="S61" s="258">
        <v>7595</v>
      </c>
      <c r="T61" s="258">
        <v>5659</v>
      </c>
      <c r="U61" s="258">
        <v>3897</v>
      </c>
      <c r="V61" s="258">
        <v>431</v>
      </c>
    </row>
    <row r="62" spans="1:22" s="117" customFormat="1" ht="13.5" customHeight="1">
      <c r="A62" s="118">
        <v>605</v>
      </c>
      <c r="B62" s="119">
        <v>229</v>
      </c>
      <c r="C62" s="467" t="s">
        <v>870</v>
      </c>
      <c r="D62" s="258">
        <f>SUM(E62,O62,P62,U62,V62)</f>
        <v>71000</v>
      </c>
      <c r="E62" s="258">
        <f>SUM(F62,I62,K62,M62,N62)</f>
        <v>37059</v>
      </c>
      <c r="F62" s="258">
        <v>6032</v>
      </c>
      <c r="G62" s="258">
        <v>2547</v>
      </c>
      <c r="H62" s="258">
        <v>3435</v>
      </c>
      <c r="I62" s="258">
        <v>152</v>
      </c>
      <c r="J62" s="258">
        <v>39</v>
      </c>
      <c r="K62" s="258">
        <v>29443</v>
      </c>
      <c r="L62" s="258">
        <v>11914</v>
      </c>
      <c r="M62" s="258">
        <v>1078</v>
      </c>
      <c r="N62" s="258">
        <v>354</v>
      </c>
      <c r="O62" s="258">
        <v>7621</v>
      </c>
      <c r="P62" s="337">
        <f t="shared" si="16"/>
        <v>24910</v>
      </c>
      <c r="Q62" s="258">
        <v>815</v>
      </c>
      <c r="R62" s="258">
        <v>4</v>
      </c>
      <c r="S62" s="258">
        <v>15334</v>
      </c>
      <c r="T62" s="258">
        <v>8757</v>
      </c>
      <c r="U62" s="258">
        <v>609</v>
      </c>
      <c r="V62" s="258">
        <v>801</v>
      </c>
    </row>
    <row r="63" spans="1:22" s="117" customFormat="1" ht="13.5" customHeight="1">
      <c r="A63" s="118">
        <v>251</v>
      </c>
      <c r="B63" s="119">
        <v>301</v>
      </c>
      <c r="C63" s="467" t="s">
        <v>926</v>
      </c>
      <c r="D63" s="258">
        <f t="shared" si="12"/>
        <v>22154</v>
      </c>
      <c r="E63" s="258">
        <f t="shared" si="14"/>
        <v>11661</v>
      </c>
      <c r="F63" s="258">
        <v>1233</v>
      </c>
      <c r="G63" s="258">
        <v>510</v>
      </c>
      <c r="H63" s="258">
        <v>718</v>
      </c>
      <c r="I63" s="258">
        <v>118</v>
      </c>
      <c r="J63" s="258">
        <v>74</v>
      </c>
      <c r="K63" s="258">
        <v>9940</v>
      </c>
      <c r="L63" s="258">
        <v>4201</v>
      </c>
      <c r="M63" s="258">
        <v>350</v>
      </c>
      <c r="N63" s="258">
        <v>20</v>
      </c>
      <c r="O63" s="258">
        <v>3163</v>
      </c>
      <c r="P63" s="337">
        <f t="shared" si="16"/>
        <v>6950</v>
      </c>
      <c r="Q63" s="258">
        <v>506</v>
      </c>
      <c r="R63" s="258">
        <v>0</v>
      </c>
      <c r="S63" s="258">
        <v>4488</v>
      </c>
      <c r="T63" s="258">
        <v>1956</v>
      </c>
      <c r="U63" s="258">
        <v>26</v>
      </c>
      <c r="V63" s="258">
        <v>354</v>
      </c>
    </row>
    <row r="64" spans="1:22" s="117" customFormat="1" ht="13.5" customHeight="1">
      <c r="A64" s="118">
        <v>475</v>
      </c>
      <c r="B64" s="119">
        <v>344</v>
      </c>
      <c r="C64" s="467" t="s">
        <v>871</v>
      </c>
      <c r="D64" s="258">
        <f t="shared" si="12"/>
        <v>23653</v>
      </c>
      <c r="E64" s="258">
        <f t="shared" si="14"/>
        <v>10598</v>
      </c>
      <c r="F64" s="258">
        <v>1672</v>
      </c>
      <c r="G64" s="258">
        <v>573</v>
      </c>
      <c r="H64" s="258">
        <v>1087</v>
      </c>
      <c r="I64" s="258">
        <v>55</v>
      </c>
      <c r="J64" s="258">
        <v>11</v>
      </c>
      <c r="K64" s="258">
        <v>8486</v>
      </c>
      <c r="L64" s="258">
        <v>3201</v>
      </c>
      <c r="M64" s="258">
        <v>317</v>
      </c>
      <c r="N64" s="258">
        <v>68</v>
      </c>
      <c r="O64" s="258">
        <v>2027</v>
      </c>
      <c r="P64" s="337">
        <f t="shared" si="16"/>
        <v>9124</v>
      </c>
      <c r="Q64" s="258">
        <v>226</v>
      </c>
      <c r="R64" s="258">
        <v>1</v>
      </c>
      <c r="S64" s="258">
        <v>4889</v>
      </c>
      <c r="T64" s="258">
        <v>4008</v>
      </c>
      <c r="U64" s="258">
        <v>1653</v>
      </c>
      <c r="V64" s="258">
        <v>251</v>
      </c>
    </row>
    <row r="65" spans="1:22" s="117" customFormat="1" ht="13.5" customHeight="1">
      <c r="A65" s="118">
        <v>351</v>
      </c>
      <c r="B65" s="119">
        <v>381</v>
      </c>
      <c r="C65" s="467" t="s">
        <v>444</v>
      </c>
      <c r="D65" s="258">
        <f t="shared" si="12"/>
        <v>31941</v>
      </c>
      <c r="E65" s="258">
        <f t="shared" si="14"/>
        <v>16971</v>
      </c>
      <c r="F65" s="258">
        <v>4164</v>
      </c>
      <c r="G65" s="258">
        <v>2121</v>
      </c>
      <c r="H65" s="258">
        <v>1900</v>
      </c>
      <c r="I65" s="258">
        <v>57</v>
      </c>
      <c r="J65" s="258">
        <v>14</v>
      </c>
      <c r="K65" s="258">
        <v>12104</v>
      </c>
      <c r="L65" s="258">
        <v>4765</v>
      </c>
      <c r="M65" s="258">
        <v>581</v>
      </c>
      <c r="N65" s="258">
        <v>65</v>
      </c>
      <c r="O65" s="469">
        <v>4648</v>
      </c>
      <c r="P65" s="337">
        <f t="shared" si="16"/>
        <v>9736</v>
      </c>
      <c r="Q65" s="469">
        <v>416</v>
      </c>
      <c r="R65" s="258">
        <v>4</v>
      </c>
      <c r="S65" s="469">
        <v>5849</v>
      </c>
      <c r="T65" s="469">
        <v>3467</v>
      </c>
      <c r="U65" s="80">
        <v>169</v>
      </c>
      <c r="V65" s="470">
        <v>417</v>
      </c>
    </row>
    <row r="66" spans="1:22" s="117" customFormat="1" ht="13.5" customHeight="1">
      <c r="A66" s="118">
        <v>352</v>
      </c>
      <c r="B66" s="119">
        <v>382</v>
      </c>
      <c r="C66" s="467" t="s">
        <v>445</v>
      </c>
      <c r="D66" s="258">
        <f t="shared" si="12"/>
        <v>20733</v>
      </c>
      <c r="E66" s="258">
        <f t="shared" si="14"/>
        <v>11593</v>
      </c>
      <c r="F66" s="258">
        <v>1024</v>
      </c>
      <c r="G66" s="258">
        <v>274</v>
      </c>
      <c r="H66" s="258">
        <v>738</v>
      </c>
      <c r="I66" s="258">
        <v>30</v>
      </c>
      <c r="J66" s="258">
        <v>9</v>
      </c>
      <c r="K66" s="258">
        <v>10305</v>
      </c>
      <c r="L66" s="258">
        <v>3791</v>
      </c>
      <c r="M66" s="258">
        <v>178</v>
      </c>
      <c r="N66" s="258">
        <v>56</v>
      </c>
      <c r="O66" s="29">
        <v>2611</v>
      </c>
      <c r="P66" s="337">
        <f t="shared" si="16"/>
        <v>6167</v>
      </c>
      <c r="Q66" s="29">
        <v>356</v>
      </c>
      <c r="R66" s="258">
        <v>0</v>
      </c>
      <c r="S66" s="29">
        <v>4423</v>
      </c>
      <c r="T66" s="29">
        <v>1388</v>
      </c>
      <c r="U66" s="78">
        <v>68</v>
      </c>
      <c r="V66" s="470">
        <v>294</v>
      </c>
    </row>
    <row r="67" spans="1:22" s="117" customFormat="1" ht="13.5" customHeight="1">
      <c r="A67" s="118">
        <v>562</v>
      </c>
      <c r="B67" s="119">
        <v>442</v>
      </c>
      <c r="C67" s="467" t="s">
        <v>446</v>
      </c>
      <c r="D67" s="258">
        <f t="shared" si="12"/>
        <v>13027</v>
      </c>
      <c r="E67" s="258">
        <f t="shared" si="14"/>
        <v>6520</v>
      </c>
      <c r="F67" s="258">
        <v>992</v>
      </c>
      <c r="G67" s="258">
        <v>411</v>
      </c>
      <c r="H67" s="258">
        <v>578</v>
      </c>
      <c r="I67" s="258">
        <v>23</v>
      </c>
      <c r="J67" s="258">
        <v>8</v>
      </c>
      <c r="K67" s="258">
        <v>5275</v>
      </c>
      <c r="L67" s="258">
        <v>2082</v>
      </c>
      <c r="M67" s="258">
        <v>183</v>
      </c>
      <c r="N67" s="258">
        <v>47</v>
      </c>
      <c r="O67" s="29">
        <v>1252</v>
      </c>
      <c r="P67" s="337">
        <f t="shared" si="16"/>
        <v>4960</v>
      </c>
      <c r="Q67" s="29">
        <v>109</v>
      </c>
      <c r="R67" s="258">
        <v>1</v>
      </c>
      <c r="S67" s="29">
        <v>2741</v>
      </c>
      <c r="T67" s="29">
        <v>2109</v>
      </c>
      <c r="U67" s="469">
        <v>161</v>
      </c>
      <c r="V67" s="469">
        <v>134</v>
      </c>
    </row>
    <row r="68" spans="1:22" s="117" customFormat="1" ht="13.5" customHeight="1">
      <c r="A68" s="118">
        <v>563</v>
      </c>
      <c r="B68" s="119">
        <v>443</v>
      </c>
      <c r="C68" s="467" t="s">
        <v>447</v>
      </c>
      <c r="D68" s="258">
        <f t="shared" si="12"/>
        <v>17767</v>
      </c>
      <c r="E68" s="258">
        <f t="shared" si="14"/>
        <v>9486</v>
      </c>
      <c r="F68" s="258">
        <v>1608</v>
      </c>
      <c r="G68" s="258">
        <v>687</v>
      </c>
      <c r="H68" s="258">
        <v>910</v>
      </c>
      <c r="I68" s="258">
        <v>59</v>
      </c>
      <c r="J68" s="258">
        <v>24</v>
      </c>
      <c r="K68" s="258">
        <v>7424</v>
      </c>
      <c r="L68" s="258">
        <v>2900</v>
      </c>
      <c r="M68" s="258">
        <v>375</v>
      </c>
      <c r="N68" s="258">
        <v>20</v>
      </c>
      <c r="O68" s="29">
        <v>1680</v>
      </c>
      <c r="P68" s="337">
        <f t="shared" si="16"/>
        <v>6346</v>
      </c>
      <c r="Q68" s="29">
        <v>179</v>
      </c>
      <c r="R68" s="258">
        <v>1</v>
      </c>
      <c r="S68" s="29">
        <v>3709</v>
      </c>
      <c r="T68" s="29">
        <v>2457</v>
      </c>
      <c r="U68" s="29">
        <v>92</v>
      </c>
      <c r="V68" s="469">
        <v>163</v>
      </c>
    </row>
    <row r="69" spans="1:22" s="117" customFormat="1" ht="13.5" customHeight="1">
      <c r="A69" s="118">
        <v>566</v>
      </c>
      <c r="B69" s="119">
        <v>446</v>
      </c>
      <c r="C69" s="467" t="s">
        <v>872</v>
      </c>
      <c r="D69" s="258">
        <f t="shared" si="12"/>
        <v>12563</v>
      </c>
      <c r="E69" s="258">
        <f t="shared" si="14"/>
        <v>5891</v>
      </c>
      <c r="F69" s="258">
        <v>870</v>
      </c>
      <c r="G69" s="258">
        <v>371</v>
      </c>
      <c r="H69" s="258">
        <v>498</v>
      </c>
      <c r="I69" s="258">
        <v>47</v>
      </c>
      <c r="J69" s="258">
        <v>23</v>
      </c>
      <c r="K69" s="258">
        <v>4727</v>
      </c>
      <c r="L69" s="258">
        <v>1901</v>
      </c>
      <c r="M69" s="258">
        <v>179</v>
      </c>
      <c r="N69" s="258">
        <v>68</v>
      </c>
      <c r="O69" s="29">
        <v>1010</v>
      </c>
      <c r="P69" s="337">
        <f t="shared" si="16"/>
        <v>4666</v>
      </c>
      <c r="Q69" s="29">
        <v>101</v>
      </c>
      <c r="R69" s="258">
        <v>1</v>
      </c>
      <c r="S69" s="29">
        <v>2427</v>
      </c>
      <c r="T69" s="29">
        <v>2137</v>
      </c>
      <c r="U69" s="29">
        <v>904</v>
      </c>
      <c r="V69" s="29">
        <v>92</v>
      </c>
    </row>
    <row r="70" spans="1:22" s="117" customFormat="1" ht="13.5" customHeight="1">
      <c r="A70" s="118">
        <v>654</v>
      </c>
      <c r="B70" s="119">
        <v>464</v>
      </c>
      <c r="C70" s="467" t="s">
        <v>927</v>
      </c>
      <c r="D70" s="258">
        <f t="shared" si="12"/>
        <v>26116</v>
      </c>
      <c r="E70" s="258">
        <f t="shared" si="14"/>
        <v>13400</v>
      </c>
      <c r="F70" s="258">
        <v>1138</v>
      </c>
      <c r="G70" s="258">
        <v>416</v>
      </c>
      <c r="H70" s="258">
        <v>722</v>
      </c>
      <c r="I70" s="258">
        <v>18</v>
      </c>
      <c r="J70" s="258">
        <v>2</v>
      </c>
      <c r="K70" s="258">
        <v>11950</v>
      </c>
      <c r="L70" s="258">
        <v>4761</v>
      </c>
      <c r="M70" s="258">
        <v>220</v>
      </c>
      <c r="N70" s="258">
        <v>74</v>
      </c>
      <c r="O70" s="29">
        <v>3095</v>
      </c>
      <c r="P70" s="337">
        <f t="shared" si="16"/>
        <v>9147</v>
      </c>
      <c r="Q70" s="29">
        <v>337</v>
      </c>
      <c r="R70" s="258">
        <v>1</v>
      </c>
      <c r="S70" s="29">
        <v>6479</v>
      </c>
      <c r="T70" s="29">
        <v>2330</v>
      </c>
      <c r="U70" s="29">
        <v>144</v>
      </c>
      <c r="V70" s="82">
        <v>330</v>
      </c>
    </row>
    <row r="71" spans="1:22" s="117" customFormat="1" ht="13.5" customHeight="1">
      <c r="A71" s="118">
        <v>661</v>
      </c>
      <c r="B71" s="119">
        <v>481</v>
      </c>
      <c r="C71" s="467" t="s">
        <v>928</v>
      </c>
      <c r="D71" s="258">
        <f t="shared" si="12"/>
        <v>16019</v>
      </c>
      <c r="E71" s="258">
        <f t="shared" si="14"/>
        <v>7489</v>
      </c>
      <c r="F71" s="258">
        <v>971</v>
      </c>
      <c r="G71" s="258">
        <v>338</v>
      </c>
      <c r="H71" s="258">
        <v>631</v>
      </c>
      <c r="I71" s="258">
        <v>8</v>
      </c>
      <c r="J71" s="258">
        <v>1</v>
      </c>
      <c r="K71" s="258">
        <v>6339</v>
      </c>
      <c r="L71" s="258">
        <v>2386</v>
      </c>
      <c r="M71" s="258">
        <v>144</v>
      </c>
      <c r="N71" s="258">
        <v>27</v>
      </c>
      <c r="O71" s="29">
        <v>1544</v>
      </c>
      <c r="P71" s="337">
        <f t="shared" si="16"/>
        <v>5792</v>
      </c>
      <c r="Q71" s="29">
        <v>146</v>
      </c>
      <c r="R71" s="258">
        <v>1</v>
      </c>
      <c r="S71" s="29">
        <v>3396</v>
      </c>
      <c r="T71" s="29">
        <v>2249</v>
      </c>
      <c r="U71" s="29">
        <v>1048</v>
      </c>
      <c r="V71" s="82">
        <v>146</v>
      </c>
    </row>
    <row r="72" spans="1:22" s="117" customFormat="1" ht="13.5" customHeight="1">
      <c r="A72" s="118">
        <v>671</v>
      </c>
      <c r="B72" s="119">
        <v>501</v>
      </c>
      <c r="C72" s="467" t="s">
        <v>929</v>
      </c>
      <c r="D72" s="258">
        <f t="shared" si="12"/>
        <v>22530</v>
      </c>
      <c r="E72" s="258">
        <f t="shared" si="14"/>
        <v>9517</v>
      </c>
      <c r="F72" s="258">
        <v>1613</v>
      </c>
      <c r="G72" s="258">
        <v>564</v>
      </c>
      <c r="H72" s="258">
        <v>1034</v>
      </c>
      <c r="I72" s="258">
        <v>40</v>
      </c>
      <c r="J72" s="258">
        <v>6</v>
      </c>
      <c r="K72" s="258">
        <v>7445</v>
      </c>
      <c r="L72" s="258">
        <v>2704</v>
      </c>
      <c r="M72" s="258">
        <v>304</v>
      </c>
      <c r="N72" s="258">
        <v>115</v>
      </c>
      <c r="O72" s="29">
        <v>1904</v>
      </c>
      <c r="P72" s="337">
        <f t="shared" si="16"/>
        <v>8242</v>
      </c>
      <c r="Q72" s="29">
        <v>209</v>
      </c>
      <c r="R72" s="258">
        <v>1</v>
      </c>
      <c r="S72" s="29">
        <v>3942</v>
      </c>
      <c r="T72" s="29">
        <v>4090</v>
      </c>
      <c r="U72" s="29">
        <v>2660</v>
      </c>
      <c r="V72" s="82">
        <v>207</v>
      </c>
    </row>
    <row r="73" spans="1:22" s="117" customFormat="1" ht="13.5" customHeight="1">
      <c r="A73" s="118">
        <v>775</v>
      </c>
      <c r="B73" s="119">
        <v>585</v>
      </c>
      <c r="C73" s="467" t="s">
        <v>729</v>
      </c>
      <c r="D73" s="258">
        <f>SUM(E73,O73,P73,U73,V73)</f>
        <v>19986</v>
      </c>
      <c r="E73" s="258">
        <f>SUM(F73,I73,K73,M73,N73)</f>
        <v>7579</v>
      </c>
      <c r="F73" s="258">
        <v>1090</v>
      </c>
      <c r="G73" s="258">
        <v>400</v>
      </c>
      <c r="H73" s="258">
        <v>672</v>
      </c>
      <c r="I73" s="258">
        <v>52</v>
      </c>
      <c r="J73" s="258">
        <v>0</v>
      </c>
      <c r="K73" s="258">
        <v>5911</v>
      </c>
      <c r="L73" s="258">
        <v>2100</v>
      </c>
      <c r="M73" s="258">
        <v>328</v>
      </c>
      <c r="N73" s="258">
        <v>198</v>
      </c>
      <c r="O73" s="337">
        <v>2261</v>
      </c>
      <c r="P73" s="337">
        <f>SUM(Q73:T73)</f>
        <v>8542</v>
      </c>
      <c r="Q73" s="337">
        <v>281</v>
      </c>
      <c r="R73" s="337">
        <v>0</v>
      </c>
      <c r="S73" s="337">
        <v>4010</v>
      </c>
      <c r="T73" s="337">
        <v>4251</v>
      </c>
      <c r="U73" s="337">
        <v>1359</v>
      </c>
      <c r="V73" s="258">
        <v>245</v>
      </c>
    </row>
    <row r="74" spans="1:22" s="117" customFormat="1" ht="13.5" customHeight="1">
      <c r="A74" s="118">
        <v>776</v>
      </c>
      <c r="B74" s="119">
        <v>586</v>
      </c>
      <c r="C74" s="467" t="s">
        <v>873</v>
      </c>
      <c r="D74" s="258">
        <f>SUM(E74,O74,P74,U74,V74)</f>
        <v>15815</v>
      </c>
      <c r="E74" s="258">
        <f>SUM(F74,I74,K74,M74,N74)</f>
        <v>6175</v>
      </c>
      <c r="F74" s="258">
        <v>938</v>
      </c>
      <c r="G74" s="258">
        <v>347</v>
      </c>
      <c r="H74" s="258">
        <v>587</v>
      </c>
      <c r="I74" s="258">
        <v>97</v>
      </c>
      <c r="J74" s="258">
        <v>44</v>
      </c>
      <c r="K74" s="258">
        <v>4735</v>
      </c>
      <c r="L74" s="258">
        <v>1702</v>
      </c>
      <c r="M74" s="258">
        <v>247</v>
      </c>
      <c r="N74" s="258">
        <v>158</v>
      </c>
      <c r="O74" s="337">
        <v>1476</v>
      </c>
      <c r="P74" s="337">
        <f>SUM(Q74:T74)</f>
        <v>6548</v>
      </c>
      <c r="Q74" s="337">
        <v>129</v>
      </c>
      <c r="R74" s="337">
        <v>0</v>
      </c>
      <c r="S74" s="337">
        <v>3227</v>
      </c>
      <c r="T74" s="337">
        <v>3192</v>
      </c>
      <c r="U74" s="337">
        <v>1514</v>
      </c>
      <c r="V74" s="258">
        <v>102</v>
      </c>
    </row>
    <row r="75" spans="1:22" s="117" customFormat="1" ht="7.5" customHeight="1">
      <c r="A75" s="118"/>
      <c r="B75" s="122"/>
      <c r="C75" s="471"/>
      <c r="D75" s="275"/>
      <c r="E75" s="275"/>
      <c r="F75" s="275"/>
      <c r="G75" s="275"/>
      <c r="H75" s="275"/>
      <c r="I75" s="275"/>
      <c r="J75" s="275"/>
      <c r="K75" s="275"/>
      <c r="L75" s="275"/>
      <c r="M75" s="275"/>
      <c r="N75" s="275"/>
      <c r="O75" s="26"/>
      <c r="P75" s="472"/>
      <c r="Q75" s="26"/>
      <c r="R75" s="26"/>
      <c r="S75" s="26"/>
      <c r="T75" s="26"/>
      <c r="U75" s="26"/>
      <c r="V75" s="26"/>
    </row>
    <row r="76" spans="1:22" s="117" customFormat="1" ht="9" customHeight="1" hidden="1">
      <c r="A76" s="118"/>
      <c r="B76" s="119"/>
      <c r="C76" s="402" t="s">
        <v>742</v>
      </c>
      <c r="D76" s="403">
        <f aca="true" t="shared" si="17" ref="D76:D82">SUM(E76,O76,P76,U76,V76)</f>
        <v>3272134</v>
      </c>
      <c r="E76" s="403">
        <f aca="true" t="shared" si="18" ref="E76:E82">SUM(F76,I76,K76,M76,N76)</f>
        <v>1835104</v>
      </c>
      <c r="F76" s="403">
        <f aca="true" t="shared" si="19" ref="F76:V76">SUM(F25,F35:F62)</f>
        <v>212663</v>
      </c>
      <c r="G76" s="403">
        <f t="shared" si="19"/>
        <v>70898</v>
      </c>
      <c r="H76" s="403">
        <f t="shared" si="19"/>
        <v>133290</v>
      </c>
      <c r="I76" s="403">
        <f t="shared" si="19"/>
        <v>7015</v>
      </c>
      <c r="J76" s="403">
        <f t="shared" si="19"/>
        <v>3923</v>
      </c>
      <c r="K76" s="403">
        <f t="shared" si="19"/>
        <v>1563250</v>
      </c>
      <c r="L76" s="403">
        <f t="shared" si="19"/>
        <v>659851</v>
      </c>
      <c r="M76" s="403">
        <f t="shared" si="19"/>
        <v>39694</v>
      </c>
      <c r="N76" s="403">
        <f t="shared" si="19"/>
        <v>12482</v>
      </c>
      <c r="O76" s="403">
        <f t="shared" si="19"/>
        <v>508786</v>
      </c>
      <c r="P76" s="403">
        <f t="shared" si="19"/>
        <v>811381</v>
      </c>
      <c r="Q76" s="403">
        <f t="shared" si="19"/>
        <v>64672</v>
      </c>
      <c r="R76" s="403">
        <f t="shared" si="19"/>
        <v>68</v>
      </c>
      <c r="S76" s="403">
        <f t="shared" si="19"/>
        <v>468689</v>
      </c>
      <c r="T76" s="403">
        <f t="shared" si="19"/>
        <v>277952</v>
      </c>
      <c r="U76" s="403">
        <f t="shared" si="19"/>
        <v>64117</v>
      </c>
      <c r="V76" s="403">
        <f t="shared" si="19"/>
        <v>52746</v>
      </c>
    </row>
    <row r="77" spans="1:22" s="117" customFormat="1" ht="9" customHeight="1" hidden="1">
      <c r="A77" s="118"/>
      <c r="B77" s="119" t="s">
        <v>747</v>
      </c>
      <c r="C77" s="402" t="s">
        <v>743</v>
      </c>
      <c r="D77" s="269">
        <f t="shared" si="17"/>
        <v>1</v>
      </c>
      <c r="E77" s="269">
        <f t="shared" si="18"/>
        <v>1</v>
      </c>
      <c r="F77" s="403">
        <v>0</v>
      </c>
      <c r="G77" s="403">
        <v>0</v>
      </c>
      <c r="H77" s="403">
        <v>0</v>
      </c>
      <c r="I77" s="403">
        <v>0</v>
      </c>
      <c r="J77" s="403">
        <v>0</v>
      </c>
      <c r="K77" s="403">
        <v>0</v>
      </c>
      <c r="L77" s="403">
        <v>0</v>
      </c>
      <c r="M77" s="403">
        <v>0</v>
      </c>
      <c r="N77" s="403">
        <v>1</v>
      </c>
      <c r="O77" s="403"/>
      <c r="P77" s="403"/>
      <c r="Q77" s="403"/>
      <c r="R77" s="403"/>
      <c r="S77" s="403"/>
      <c r="T77" s="403"/>
      <c r="U77" s="403"/>
      <c r="V77" s="403">
        <v>0</v>
      </c>
    </row>
    <row r="78" spans="1:22" s="117" customFormat="1" ht="9" customHeight="1" hidden="1">
      <c r="A78" s="118"/>
      <c r="B78" s="119" t="s">
        <v>748</v>
      </c>
      <c r="C78" s="402" t="s">
        <v>743</v>
      </c>
      <c r="D78" s="269">
        <f t="shared" si="17"/>
        <v>12</v>
      </c>
      <c r="E78" s="269">
        <f t="shared" si="18"/>
        <v>12</v>
      </c>
      <c r="F78" s="403">
        <v>1</v>
      </c>
      <c r="G78" s="403">
        <v>1</v>
      </c>
      <c r="H78" s="403">
        <v>0</v>
      </c>
      <c r="I78" s="403">
        <v>0</v>
      </c>
      <c r="J78" s="403">
        <v>0</v>
      </c>
      <c r="K78" s="403">
        <v>0</v>
      </c>
      <c r="L78" s="403">
        <v>0</v>
      </c>
      <c r="M78" s="403">
        <v>0</v>
      </c>
      <c r="N78" s="403">
        <v>11</v>
      </c>
      <c r="O78" s="403"/>
      <c r="P78" s="403"/>
      <c r="Q78" s="403"/>
      <c r="R78" s="403"/>
      <c r="S78" s="403"/>
      <c r="T78" s="403"/>
      <c r="U78" s="403"/>
      <c r="V78" s="403">
        <v>0</v>
      </c>
    </row>
    <row r="79" spans="1:22" s="117" customFormat="1" ht="9" customHeight="1" hidden="1">
      <c r="A79" s="118"/>
      <c r="B79" s="119" t="s">
        <v>749</v>
      </c>
      <c r="C79" s="402" t="s">
        <v>743</v>
      </c>
      <c r="D79" s="269">
        <f t="shared" si="17"/>
        <v>1</v>
      </c>
      <c r="E79" s="269">
        <f t="shared" si="18"/>
        <v>1</v>
      </c>
      <c r="F79" s="403">
        <v>0</v>
      </c>
      <c r="G79" s="403">
        <v>0</v>
      </c>
      <c r="H79" s="403">
        <v>0</v>
      </c>
      <c r="I79" s="403">
        <v>0</v>
      </c>
      <c r="J79" s="403">
        <v>0</v>
      </c>
      <c r="K79" s="403">
        <v>0</v>
      </c>
      <c r="L79" s="403">
        <v>0</v>
      </c>
      <c r="M79" s="403">
        <v>0</v>
      </c>
      <c r="N79" s="403">
        <v>1</v>
      </c>
      <c r="O79" s="403"/>
      <c r="P79" s="403"/>
      <c r="Q79" s="403"/>
      <c r="R79" s="403"/>
      <c r="S79" s="403"/>
      <c r="T79" s="403"/>
      <c r="U79" s="403"/>
      <c r="V79" s="403">
        <v>0</v>
      </c>
    </row>
    <row r="80" spans="1:22" s="117" customFormat="1" ht="9" customHeight="1" hidden="1">
      <c r="A80" s="118"/>
      <c r="B80" s="119" t="s">
        <v>750</v>
      </c>
      <c r="C80" s="402" t="s">
        <v>743</v>
      </c>
      <c r="D80" s="269">
        <f t="shared" si="17"/>
        <v>24</v>
      </c>
      <c r="E80" s="269">
        <f t="shared" si="18"/>
        <v>24</v>
      </c>
      <c r="F80" s="403">
        <v>0</v>
      </c>
      <c r="G80" s="403">
        <v>0</v>
      </c>
      <c r="H80" s="403">
        <v>0</v>
      </c>
      <c r="I80" s="403">
        <v>0</v>
      </c>
      <c r="J80" s="403">
        <v>0</v>
      </c>
      <c r="K80" s="403">
        <v>0</v>
      </c>
      <c r="L80" s="403">
        <v>0</v>
      </c>
      <c r="M80" s="403">
        <v>2</v>
      </c>
      <c r="N80" s="403">
        <v>22</v>
      </c>
      <c r="O80" s="403"/>
      <c r="P80" s="403"/>
      <c r="Q80" s="403"/>
      <c r="R80" s="403"/>
      <c r="S80" s="403"/>
      <c r="T80" s="403"/>
      <c r="U80" s="403"/>
      <c r="V80" s="403">
        <v>0</v>
      </c>
    </row>
    <row r="81" spans="1:22" s="117" customFormat="1" ht="9" customHeight="1" hidden="1">
      <c r="A81" s="118"/>
      <c r="B81" s="119" t="s">
        <v>751</v>
      </c>
      <c r="C81" s="402" t="s">
        <v>743</v>
      </c>
      <c r="D81" s="269">
        <f t="shared" si="17"/>
        <v>12</v>
      </c>
      <c r="E81" s="269">
        <f t="shared" si="18"/>
        <v>12</v>
      </c>
      <c r="F81" s="403">
        <v>0</v>
      </c>
      <c r="G81" s="403">
        <v>0</v>
      </c>
      <c r="H81" s="403">
        <v>0</v>
      </c>
      <c r="I81" s="403">
        <v>0</v>
      </c>
      <c r="J81" s="403">
        <v>0</v>
      </c>
      <c r="K81" s="403">
        <v>1</v>
      </c>
      <c r="L81" s="403">
        <v>1</v>
      </c>
      <c r="M81" s="403">
        <v>0</v>
      </c>
      <c r="N81" s="403">
        <v>11</v>
      </c>
      <c r="O81" s="403"/>
      <c r="P81" s="403"/>
      <c r="Q81" s="403"/>
      <c r="R81" s="403"/>
      <c r="S81" s="403"/>
      <c r="T81" s="403"/>
      <c r="U81" s="403"/>
      <c r="V81" s="403">
        <v>0</v>
      </c>
    </row>
    <row r="82" spans="1:22" s="117" customFormat="1" ht="9" customHeight="1" hidden="1">
      <c r="A82" s="118"/>
      <c r="B82" s="119" t="s">
        <v>752</v>
      </c>
      <c r="C82" s="402" t="s">
        <v>743</v>
      </c>
      <c r="D82" s="269">
        <f t="shared" si="17"/>
        <v>8</v>
      </c>
      <c r="E82" s="269">
        <f t="shared" si="18"/>
        <v>8</v>
      </c>
      <c r="F82" s="403">
        <v>7</v>
      </c>
      <c r="G82" s="403">
        <v>1</v>
      </c>
      <c r="H82" s="403">
        <v>0</v>
      </c>
      <c r="I82" s="403">
        <v>0</v>
      </c>
      <c r="J82" s="403">
        <v>0</v>
      </c>
      <c r="K82" s="403">
        <v>0</v>
      </c>
      <c r="L82" s="403">
        <v>0</v>
      </c>
      <c r="M82" s="403">
        <v>0</v>
      </c>
      <c r="N82" s="403">
        <v>1</v>
      </c>
      <c r="O82" s="403"/>
      <c r="P82" s="403"/>
      <c r="Q82" s="403"/>
      <c r="R82" s="403"/>
      <c r="S82" s="403"/>
      <c r="T82" s="403"/>
      <c r="U82" s="403"/>
      <c r="V82" s="403">
        <v>0</v>
      </c>
    </row>
    <row r="83" spans="1:22" s="117" customFormat="1" ht="9" customHeight="1" hidden="1">
      <c r="A83" s="118"/>
      <c r="B83" s="119" t="s">
        <v>753</v>
      </c>
      <c r="C83" s="402" t="s">
        <v>743</v>
      </c>
      <c r="D83" s="269">
        <f>SUM(E83,O83,P83,U83,V83)</f>
        <v>4</v>
      </c>
      <c r="E83" s="269">
        <f>SUM(F83,I83,K83,M83,N83)</f>
        <v>4</v>
      </c>
      <c r="F83" s="403">
        <v>0</v>
      </c>
      <c r="G83" s="403">
        <v>0</v>
      </c>
      <c r="H83" s="403">
        <v>0</v>
      </c>
      <c r="I83" s="403">
        <v>0</v>
      </c>
      <c r="J83" s="403">
        <v>0</v>
      </c>
      <c r="K83" s="403">
        <v>1</v>
      </c>
      <c r="L83" s="403">
        <v>0</v>
      </c>
      <c r="M83" s="403">
        <v>0</v>
      </c>
      <c r="N83" s="403">
        <v>3</v>
      </c>
      <c r="O83" s="403"/>
      <c r="P83" s="403"/>
      <c r="Q83" s="403"/>
      <c r="R83" s="403"/>
      <c r="S83" s="403"/>
      <c r="T83" s="403"/>
      <c r="U83" s="403"/>
      <c r="V83" s="403">
        <v>0</v>
      </c>
    </row>
    <row r="84" spans="1:22" s="117" customFormat="1" ht="9" customHeight="1" hidden="1">
      <c r="A84" s="118"/>
      <c r="B84" s="119" t="s">
        <v>754</v>
      </c>
      <c r="C84" s="402" t="s">
        <v>743</v>
      </c>
      <c r="D84" s="269">
        <f>SUM(E84,O84,P84,U84,V84)</f>
        <v>5</v>
      </c>
      <c r="E84" s="269">
        <f>SUM(F84,I84,K84,M84,N84)</f>
        <v>5</v>
      </c>
      <c r="F84" s="403">
        <v>1</v>
      </c>
      <c r="G84" s="403">
        <v>0</v>
      </c>
      <c r="H84" s="403">
        <v>1</v>
      </c>
      <c r="I84" s="403">
        <v>0</v>
      </c>
      <c r="J84" s="403">
        <v>0</v>
      </c>
      <c r="K84" s="403">
        <v>1</v>
      </c>
      <c r="L84" s="403">
        <v>0</v>
      </c>
      <c r="M84" s="403">
        <v>0</v>
      </c>
      <c r="N84" s="403">
        <v>3</v>
      </c>
      <c r="O84" s="403"/>
      <c r="P84" s="403"/>
      <c r="Q84" s="403"/>
      <c r="R84" s="403"/>
      <c r="S84" s="403"/>
      <c r="T84" s="403"/>
      <c r="U84" s="403"/>
      <c r="V84" s="403">
        <v>0</v>
      </c>
    </row>
    <row r="85" spans="1:22" s="117" customFormat="1" ht="9" customHeight="1" hidden="1">
      <c r="A85" s="118"/>
      <c r="B85" s="119" t="s">
        <v>755</v>
      </c>
      <c r="C85" s="402" t="s">
        <v>743</v>
      </c>
      <c r="D85" s="269">
        <f>SUM(E85,O85,P85,U85,V85)</f>
        <v>6</v>
      </c>
      <c r="E85" s="269">
        <f>SUM(F85,I85,K85,M85,N85)</f>
        <v>6</v>
      </c>
      <c r="F85" s="403">
        <v>0</v>
      </c>
      <c r="G85" s="403">
        <v>0</v>
      </c>
      <c r="H85" s="403">
        <v>0</v>
      </c>
      <c r="I85" s="403">
        <v>0</v>
      </c>
      <c r="J85" s="403">
        <v>0</v>
      </c>
      <c r="K85" s="403">
        <v>0</v>
      </c>
      <c r="L85" s="403">
        <v>0</v>
      </c>
      <c r="M85" s="403">
        <v>0</v>
      </c>
      <c r="N85" s="403">
        <v>6</v>
      </c>
      <c r="O85" s="403"/>
      <c r="P85" s="403"/>
      <c r="Q85" s="403"/>
      <c r="R85" s="403"/>
      <c r="S85" s="403"/>
      <c r="T85" s="403"/>
      <c r="U85" s="403"/>
      <c r="V85" s="403">
        <v>0</v>
      </c>
    </row>
    <row r="86" spans="1:22" s="117" customFormat="1" ht="9" customHeight="1" hidden="1">
      <c r="A86" s="118"/>
      <c r="B86" s="119" t="s">
        <v>756</v>
      </c>
      <c r="C86" s="402" t="s">
        <v>743</v>
      </c>
      <c r="D86" s="269">
        <f>SUM(E86,O86,P86,U86,V86)</f>
        <v>3</v>
      </c>
      <c r="E86" s="269">
        <f>SUM(F86,I86,K86,M86,N86)</f>
        <v>3</v>
      </c>
      <c r="F86" s="403">
        <v>0</v>
      </c>
      <c r="G86" s="403">
        <v>0</v>
      </c>
      <c r="H86" s="403">
        <v>0</v>
      </c>
      <c r="I86" s="403">
        <v>0</v>
      </c>
      <c r="J86" s="403">
        <v>0</v>
      </c>
      <c r="K86" s="403">
        <v>0</v>
      </c>
      <c r="L86" s="403">
        <v>0</v>
      </c>
      <c r="M86" s="403">
        <v>0</v>
      </c>
      <c r="N86" s="403">
        <v>3</v>
      </c>
      <c r="O86" s="403"/>
      <c r="P86" s="403"/>
      <c r="Q86" s="403"/>
      <c r="R86" s="403"/>
      <c r="S86" s="403"/>
      <c r="T86" s="403"/>
      <c r="U86" s="403"/>
      <c r="V86" s="403">
        <v>0</v>
      </c>
    </row>
    <row r="87" spans="1:22" s="117" customFormat="1" ht="9" customHeight="1" hidden="1">
      <c r="A87" s="118"/>
      <c r="B87" s="119" t="s">
        <v>757</v>
      </c>
      <c r="C87" s="402" t="s">
        <v>743</v>
      </c>
      <c r="D87" s="269">
        <f>SUM(E87,O87,P87,U87,V87)</f>
        <v>13</v>
      </c>
      <c r="E87" s="269">
        <f>SUM(F87,I87,K87,M87,N87)</f>
        <v>13</v>
      </c>
      <c r="F87" s="403">
        <v>1</v>
      </c>
      <c r="G87" s="403">
        <v>0</v>
      </c>
      <c r="H87" s="403">
        <v>1</v>
      </c>
      <c r="I87" s="403">
        <v>0</v>
      </c>
      <c r="J87" s="403">
        <v>0</v>
      </c>
      <c r="K87" s="403">
        <v>7</v>
      </c>
      <c r="L87" s="403">
        <v>4</v>
      </c>
      <c r="M87" s="403">
        <v>0</v>
      </c>
      <c r="N87" s="403">
        <v>5</v>
      </c>
      <c r="O87" s="403"/>
      <c r="P87" s="403"/>
      <c r="Q87" s="403"/>
      <c r="R87" s="403"/>
      <c r="S87" s="403"/>
      <c r="T87" s="403"/>
      <c r="U87" s="403"/>
      <c r="V87" s="403">
        <v>0</v>
      </c>
    </row>
    <row r="88" spans="1:22" s="117" customFormat="1" ht="9" customHeight="1" hidden="1">
      <c r="A88" s="118"/>
      <c r="B88" s="119" t="s">
        <v>758</v>
      </c>
      <c r="C88" s="402" t="s">
        <v>744</v>
      </c>
      <c r="D88" s="403">
        <f>SUM(D63:D74,D77:D87)</f>
        <v>242393</v>
      </c>
      <c r="E88" s="403">
        <f>SUM(E63:E74,E77:E87)</f>
        <v>116969</v>
      </c>
      <c r="F88" s="403">
        <f>SUM(F63:F74,F77:F87)</f>
        <v>17323</v>
      </c>
      <c r="G88" s="403">
        <f aca="true" t="shared" si="20" ref="G88:V88">SUM(G63:G74,G77:G87)</f>
        <v>7014</v>
      </c>
      <c r="H88" s="403">
        <f t="shared" si="20"/>
        <v>10077</v>
      </c>
      <c r="I88" s="403">
        <f t="shared" si="20"/>
        <v>604</v>
      </c>
      <c r="J88" s="403">
        <f t="shared" si="20"/>
        <v>216</v>
      </c>
      <c r="K88" s="403">
        <f t="shared" si="20"/>
        <v>94651</v>
      </c>
      <c r="L88" s="403">
        <f t="shared" si="20"/>
        <v>36499</v>
      </c>
      <c r="M88" s="403">
        <f t="shared" si="20"/>
        <v>3408</v>
      </c>
      <c r="N88" s="403">
        <f t="shared" si="20"/>
        <v>983</v>
      </c>
      <c r="O88" s="403">
        <f t="shared" si="20"/>
        <v>26671</v>
      </c>
      <c r="P88" s="403">
        <f t="shared" si="20"/>
        <v>86220</v>
      </c>
      <c r="Q88" s="403">
        <f t="shared" si="20"/>
        <v>2995</v>
      </c>
      <c r="R88" s="403">
        <f t="shared" si="20"/>
        <v>11</v>
      </c>
      <c r="S88" s="403">
        <f t="shared" si="20"/>
        <v>49580</v>
      </c>
      <c r="T88" s="403">
        <f t="shared" si="20"/>
        <v>33634</v>
      </c>
      <c r="U88" s="403">
        <f t="shared" si="20"/>
        <v>9798</v>
      </c>
      <c r="V88" s="403">
        <f t="shared" si="20"/>
        <v>2735</v>
      </c>
    </row>
    <row r="89" spans="1:22" s="117" customFormat="1" ht="9" customHeight="1" hidden="1">
      <c r="A89" s="118"/>
      <c r="B89" s="119"/>
      <c r="C89" s="402" t="s">
        <v>745</v>
      </c>
      <c r="D89" s="269">
        <f>SUM(E89,O89,P89,U89,V89)</f>
        <v>41</v>
      </c>
      <c r="E89" s="269">
        <f>SUM(F89,I89,K89,M89,N89)</f>
        <v>41</v>
      </c>
      <c r="F89" s="403">
        <v>0</v>
      </c>
      <c r="G89" s="403">
        <v>0</v>
      </c>
      <c r="H89" s="403">
        <v>0</v>
      </c>
      <c r="I89" s="403">
        <v>1</v>
      </c>
      <c r="J89" s="403">
        <v>0</v>
      </c>
      <c r="K89" s="403">
        <v>40</v>
      </c>
      <c r="L89" s="403">
        <v>21</v>
      </c>
      <c r="M89" s="403">
        <v>0</v>
      </c>
      <c r="N89" s="403">
        <v>0</v>
      </c>
      <c r="O89" s="403"/>
      <c r="P89" s="403"/>
      <c r="Q89" s="403"/>
      <c r="R89" s="403"/>
      <c r="S89" s="403"/>
      <c r="T89" s="403"/>
      <c r="U89" s="403"/>
      <c r="V89" s="403">
        <v>0</v>
      </c>
    </row>
    <row r="90" spans="1:22" s="117" customFormat="1" ht="9" customHeight="1" hidden="1">
      <c r="A90" s="118"/>
      <c r="B90" s="119" t="s">
        <v>758</v>
      </c>
      <c r="C90" s="402" t="s">
        <v>746</v>
      </c>
      <c r="D90" s="269">
        <f aca="true" t="shared" si="21" ref="D90:V90">SUM(D76,D88:D89)</f>
        <v>3514568</v>
      </c>
      <c r="E90" s="269">
        <f t="shared" si="21"/>
        <v>1952114</v>
      </c>
      <c r="F90" s="269">
        <f t="shared" si="21"/>
        <v>229986</v>
      </c>
      <c r="G90" s="269">
        <f t="shared" si="21"/>
        <v>77912</v>
      </c>
      <c r="H90" s="269">
        <f t="shared" si="21"/>
        <v>143367</v>
      </c>
      <c r="I90" s="269">
        <f t="shared" si="21"/>
        <v>7620</v>
      </c>
      <c r="J90" s="269">
        <f t="shared" si="21"/>
        <v>4139</v>
      </c>
      <c r="K90" s="269">
        <f t="shared" si="21"/>
        <v>1657941</v>
      </c>
      <c r="L90" s="269">
        <f t="shared" si="21"/>
        <v>696371</v>
      </c>
      <c r="M90" s="269">
        <f t="shared" si="21"/>
        <v>43102</v>
      </c>
      <c r="N90" s="269">
        <f t="shared" si="21"/>
        <v>13465</v>
      </c>
      <c r="O90" s="269">
        <f t="shared" si="21"/>
        <v>535457</v>
      </c>
      <c r="P90" s="269">
        <f t="shared" si="21"/>
        <v>897601</v>
      </c>
      <c r="Q90" s="269">
        <f t="shared" si="21"/>
        <v>67667</v>
      </c>
      <c r="R90" s="269">
        <f t="shared" si="21"/>
        <v>79</v>
      </c>
      <c r="S90" s="269">
        <f t="shared" si="21"/>
        <v>518269</v>
      </c>
      <c r="T90" s="269">
        <f t="shared" si="21"/>
        <v>311586</v>
      </c>
      <c r="U90" s="269">
        <f t="shared" si="21"/>
        <v>73915</v>
      </c>
      <c r="V90" s="269">
        <f t="shared" si="21"/>
        <v>55481</v>
      </c>
    </row>
    <row r="91" spans="2:22" s="123" customFormat="1" ht="12" customHeight="1">
      <c r="B91" s="13" t="s">
        <v>874</v>
      </c>
      <c r="C91" s="5"/>
      <c r="E91" s="107"/>
      <c r="F91" s="120"/>
      <c r="G91" s="120"/>
      <c r="H91" s="120"/>
      <c r="I91" s="120"/>
      <c r="J91" s="120"/>
      <c r="K91" s="120"/>
      <c r="L91" s="120"/>
      <c r="M91" s="120"/>
      <c r="N91" s="120"/>
      <c r="O91" s="120"/>
      <c r="Q91" s="120"/>
      <c r="R91" s="120"/>
      <c r="S91" s="120"/>
      <c r="T91" s="120"/>
      <c r="U91" s="120"/>
      <c r="V91" s="125"/>
    </row>
    <row r="92" spans="2:22" s="123" customFormat="1" ht="12" customHeight="1">
      <c r="B92" s="13" t="s">
        <v>868</v>
      </c>
      <c r="C92" s="5"/>
      <c r="E92" s="107"/>
      <c r="F92" s="120"/>
      <c r="G92" s="120"/>
      <c r="H92" s="120"/>
      <c r="I92" s="120"/>
      <c r="J92" s="120"/>
      <c r="K92" s="120"/>
      <c r="L92" s="120"/>
      <c r="M92" s="120"/>
      <c r="N92" s="120"/>
      <c r="O92" s="120"/>
      <c r="Q92" s="120"/>
      <c r="R92" s="120"/>
      <c r="S92" s="120"/>
      <c r="T92" s="120"/>
      <c r="U92" s="120"/>
      <c r="V92" s="125"/>
    </row>
    <row r="93" spans="2:22" s="123" customFormat="1" ht="12" customHeight="1">
      <c r="B93" s="13" t="s">
        <v>869</v>
      </c>
      <c r="C93" s="33"/>
      <c r="E93" s="126"/>
      <c r="F93" s="126"/>
      <c r="G93" s="126"/>
      <c r="H93" s="126"/>
      <c r="I93" s="126"/>
      <c r="J93" s="126"/>
      <c r="K93" s="126"/>
      <c r="L93" s="126"/>
      <c r="M93" s="126"/>
      <c r="N93" s="126"/>
      <c r="O93" s="126"/>
      <c r="Q93" s="126"/>
      <c r="R93" s="126"/>
      <c r="S93" s="126"/>
      <c r="T93" s="126"/>
      <c r="U93" s="126"/>
      <c r="V93" s="126"/>
    </row>
    <row r="94" spans="2:22" s="123" customFormat="1" ht="12" customHeight="1">
      <c r="B94" s="13" t="s">
        <v>932</v>
      </c>
      <c r="C94" s="33"/>
      <c r="E94" s="126"/>
      <c r="F94" s="126"/>
      <c r="G94" s="126"/>
      <c r="H94" s="126"/>
      <c r="I94" s="126"/>
      <c r="J94" s="126"/>
      <c r="K94" s="126"/>
      <c r="L94" s="126"/>
      <c r="M94" s="126"/>
      <c r="N94" s="126"/>
      <c r="O94" s="126"/>
      <c r="P94" s="117"/>
      <c r="Q94" s="126"/>
      <c r="R94" s="126"/>
      <c r="S94" s="126"/>
      <c r="T94" s="126"/>
      <c r="U94" s="126"/>
      <c r="V94" s="126"/>
    </row>
    <row r="95" spans="2:22" s="117" customFormat="1" ht="12" customHeight="1">
      <c r="B95" s="2" t="s">
        <v>554</v>
      </c>
      <c r="C95" s="2"/>
      <c r="E95" s="127"/>
      <c r="F95" s="127"/>
      <c r="G95" s="127"/>
      <c r="H95" s="127"/>
      <c r="I95" s="127"/>
      <c r="J95" s="127"/>
      <c r="K95" s="127"/>
      <c r="L95" s="127"/>
      <c r="M95" s="127"/>
      <c r="N95" s="127"/>
      <c r="O95" s="127"/>
      <c r="Q95" s="127"/>
      <c r="R95" s="127"/>
      <c r="S95" s="127"/>
      <c r="T95" s="127"/>
      <c r="U95" s="127"/>
      <c r="V95" s="127"/>
    </row>
    <row r="96" spans="2:22" s="117" customFormat="1" ht="12" customHeight="1">
      <c r="B96" s="2" t="s">
        <v>555</v>
      </c>
      <c r="C96" s="2"/>
      <c r="E96" s="127"/>
      <c r="F96" s="127"/>
      <c r="G96" s="127"/>
      <c r="H96" s="127"/>
      <c r="I96" s="127"/>
      <c r="J96" s="127"/>
      <c r="K96" s="127"/>
      <c r="L96" s="127"/>
      <c r="M96" s="127"/>
      <c r="N96" s="127"/>
      <c r="O96" s="127"/>
      <c r="Q96" s="127"/>
      <c r="R96" s="127"/>
      <c r="S96" s="127"/>
      <c r="T96" s="127"/>
      <c r="U96" s="127"/>
      <c r="V96" s="127"/>
    </row>
    <row r="98" spans="2:22" ht="11.25">
      <c r="B98" s="423" t="s">
        <v>802</v>
      </c>
      <c r="C98" s="423" t="s">
        <v>801</v>
      </c>
      <c r="D98" s="269">
        <f>SUM(E98,O98,P98,U98,V98)</f>
        <v>130</v>
      </c>
      <c r="E98" s="269">
        <f>SUM(F98,I98,K98,M98,N98)</f>
        <v>130</v>
      </c>
      <c r="F98" s="269">
        <f aca="true" t="shared" si="22" ref="F98:N98">SUM(F77:F87,F89)</f>
        <v>10</v>
      </c>
      <c r="G98" s="269">
        <f t="shared" si="22"/>
        <v>2</v>
      </c>
      <c r="H98" s="269">
        <f t="shared" si="22"/>
        <v>2</v>
      </c>
      <c r="I98" s="269">
        <f t="shared" si="22"/>
        <v>1</v>
      </c>
      <c r="J98" s="269">
        <f t="shared" si="22"/>
        <v>0</v>
      </c>
      <c r="K98" s="269">
        <f t="shared" si="22"/>
        <v>50</v>
      </c>
      <c r="L98" s="269">
        <f t="shared" si="22"/>
        <v>26</v>
      </c>
      <c r="M98" s="269">
        <f t="shared" si="22"/>
        <v>2</v>
      </c>
      <c r="N98" s="269">
        <f t="shared" si="22"/>
        <v>67</v>
      </c>
      <c r="O98" s="269">
        <f aca="true" t="shared" si="23" ref="O98:U98">SUM(O77:O87,O89)</f>
        <v>0</v>
      </c>
      <c r="P98" s="269">
        <f t="shared" si="23"/>
        <v>0</v>
      </c>
      <c r="Q98" s="269">
        <f t="shared" si="23"/>
        <v>0</v>
      </c>
      <c r="R98" s="269">
        <f t="shared" si="23"/>
        <v>0</v>
      </c>
      <c r="S98" s="269">
        <f t="shared" si="23"/>
        <v>0</v>
      </c>
      <c r="T98" s="269">
        <f t="shared" si="23"/>
        <v>0</v>
      </c>
      <c r="U98" s="269">
        <f t="shared" si="23"/>
        <v>0</v>
      </c>
      <c r="V98" s="269">
        <f>SUM(V77:V87,V89)</f>
        <v>0</v>
      </c>
    </row>
  </sheetData>
  <printOptions/>
  <pageMargins left="0.5905511811023623" right="0.54" top="0.53" bottom="0.47" header="0.1968503937007874" footer="0.1968503937007874"/>
  <pageSetup horizontalDpi="600" verticalDpi="600" orientation="portrait" pageOrder="overThenDown" paperSize="9" scale="80" r:id="rId1"/>
</worksheet>
</file>

<file path=xl/worksheets/sheet6.xml><?xml version="1.0" encoding="utf-8"?>
<worksheet xmlns="http://schemas.openxmlformats.org/spreadsheetml/2006/main" xmlns:r="http://schemas.openxmlformats.org/officeDocument/2006/relationships">
  <dimension ref="A1:M47"/>
  <sheetViews>
    <sheetView workbookViewId="0" topLeftCell="A1">
      <selection activeCell="A1" sqref="A1"/>
    </sheetView>
  </sheetViews>
  <sheetFormatPr defaultColWidth="9.00390625" defaultRowHeight="12.75"/>
  <cols>
    <col min="1" max="1" width="11.00390625" style="2" customWidth="1"/>
    <col min="2" max="11" width="8.75390625" style="29" customWidth="1"/>
    <col min="12" max="12" width="8.75390625" style="2" customWidth="1"/>
    <col min="13" max="16384" width="9.125" style="2" customWidth="1"/>
  </cols>
  <sheetData>
    <row r="1" spans="1:2" ht="17.25">
      <c r="A1" s="73" t="s">
        <v>574</v>
      </c>
      <c r="B1" s="2"/>
    </row>
    <row r="2" spans="1:11" ht="4.5" customHeight="1">
      <c r="A2" s="11"/>
      <c r="B2" s="115"/>
      <c r="C2" s="115"/>
      <c r="D2" s="115"/>
      <c r="E2" s="115"/>
      <c r="F2" s="115"/>
      <c r="G2" s="115"/>
      <c r="H2" s="115"/>
      <c r="I2" s="115"/>
      <c r="J2" s="115"/>
      <c r="K2" s="115"/>
    </row>
    <row r="3" spans="1:10" ht="15.75" customHeight="1">
      <c r="A3" s="101"/>
      <c r="B3" s="135"/>
      <c r="C3" s="318" t="s">
        <v>567</v>
      </c>
      <c r="D3" s="116"/>
      <c r="E3" s="135"/>
      <c r="F3" s="318" t="s">
        <v>568</v>
      </c>
      <c r="G3" s="116"/>
      <c r="H3" s="135"/>
      <c r="I3" s="318" t="s">
        <v>569</v>
      </c>
      <c r="J3" s="116"/>
    </row>
    <row r="4" spans="1:10" ht="15.75" customHeight="1">
      <c r="A4" s="206" t="s">
        <v>0</v>
      </c>
      <c r="B4" s="138" t="s">
        <v>485</v>
      </c>
      <c r="C4" s="138" t="s">
        <v>486</v>
      </c>
      <c r="D4" s="305" t="s">
        <v>593</v>
      </c>
      <c r="E4" s="138" t="s">
        <v>485</v>
      </c>
      <c r="F4" s="138" t="s">
        <v>486</v>
      </c>
      <c r="G4" s="305" t="s">
        <v>593</v>
      </c>
      <c r="H4" s="138" t="s">
        <v>485</v>
      </c>
      <c r="I4" s="138" t="s">
        <v>486</v>
      </c>
      <c r="J4" s="305" t="s">
        <v>593</v>
      </c>
    </row>
    <row r="5" spans="1:10" ht="18" customHeight="1">
      <c r="A5" s="426"/>
      <c r="B5" s="304" t="s">
        <v>484</v>
      </c>
      <c r="C5" s="304" t="s">
        <v>483</v>
      </c>
      <c r="D5" s="304" t="s">
        <v>481</v>
      </c>
      <c r="E5" s="304" t="s">
        <v>484</v>
      </c>
      <c r="F5" s="304" t="s">
        <v>483</v>
      </c>
      <c r="G5" s="304" t="s">
        <v>481</v>
      </c>
      <c r="H5" s="136" t="s">
        <v>482</v>
      </c>
      <c r="I5" s="137" t="s">
        <v>483</v>
      </c>
      <c r="J5" s="304" t="s">
        <v>481</v>
      </c>
    </row>
    <row r="6" spans="1:13" ht="15" customHeight="1">
      <c r="A6" s="140" t="s">
        <v>808</v>
      </c>
      <c r="B6" s="268">
        <v>262136</v>
      </c>
      <c r="C6" s="268">
        <v>118551</v>
      </c>
      <c r="D6" s="268">
        <v>786933</v>
      </c>
      <c r="E6" s="268">
        <v>9253</v>
      </c>
      <c r="F6" s="268">
        <v>55955</v>
      </c>
      <c r="G6" s="268">
        <v>230669</v>
      </c>
      <c r="H6" s="268">
        <v>67775</v>
      </c>
      <c r="I6" s="268">
        <v>412713</v>
      </c>
      <c r="J6" s="268">
        <v>2281087</v>
      </c>
      <c r="K6" s="404"/>
      <c r="L6" s="404"/>
      <c r="M6" s="404"/>
    </row>
    <row r="7" spans="1:13" ht="24.75" customHeight="1">
      <c r="A7" s="140" t="s">
        <v>730</v>
      </c>
      <c r="B7" s="268">
        <v>243950</v>
      </c>
      <c r="C7" s="268">
        <v>120944</v>
      </c>
      <c r="D7" s="268">
        <v>791757</v>
      </c>
      <c r="E7" s="268">
        <v>9581</v>
      </c>
      <c r="F7" s="268">
        <v>52656</v>
      </c>
      <c r="G7" s="268">
        <v>222177</v>
      </c>
      <c r="H7" s="268">
        <v>67372</v>
      </c>
      <c r="I7" s="268">
        <v>409230</v>
      </c>
      <c r="J7" s="268">
        <v>2317028</v>
      </c>
      <c r="K7" s="404"/>
      <c r="L7" s="404"/>
      <c r="M7" s="404"/>
    </row>
    <row r="8" spans="1:13" s="13" customFormat="1" ht="24.75" customHeight="1">
      <c r="A8" s="140" t="s">
        <v>731</v>
      </c>
      <c r="B8" s="268">
        <v>251419</v>
      </c>
      <c r="C8" s="268">
        <v>120466</v>
      </c>
      <c r="D8" s="268">
        <v>789631</v>
      </c>
      <c r="E8" s="268">
        <v>10115</v>
      </c>
      <c r="F8" s="268">
        <v>88098</v>
      </c>
      <c r="G8" s="268">
        <v>343878</v>
      </c>
      <c r="H8" s="268">
        <v>67903</v>
      </c>
      <c r="I8" s="268">
        <v>420011</v>
      </c>
      <c r="J8" s="268">
        <v>2410638</v>
      </c>
      <c r="K8" s="404"/>
      <c r="L8" s="404"/>
      <c r="M8" s="404"/>
    </row>
    <row r="9" spans="1:13" s="13" customFormat="1" ht="24.75" customHeight="1">
      <c r="A9" s="140" t="s">
        <v>809</v>
      </c>
      <c r="B9" s="268">
        <v>246873</v>
      </c>
      <c r="C9" s="268">
        <v>119872</v>
      </c>
      <c r="D9" s="268">
        <v>789068</v>
      </c>
      <c r="E9" s="268">
        <v>9528</v>
      </c>
      <c r="F9" s="268">
        <v>63447</v>
      </c>
      <c r="G9" s="268">
        <v>238508</v>
      </c>
      <c r="H9" s="268">
        <v>68560</v>
      </c>
      <c r="I9" s="268">
        <v>422309</v>
      </c>
      <c r="J9" s="268">
        <v>2406592</v>
      </c>
      <c r="K9" s="404"/>
      <c r="L9" s="404"/>
      <c r="M9" s="404"/>
    </row>
    <row r="10" spans="1:13" s="13" customFormat="1" ht="24.75" customHeight="1">
      <c r="A10" s="141" t="s">
        <v>806</v>
      </c>
      <c r="B10" s="271">
        <v>246040</v>
      </c>
      <c r="C10" s="271">
        <v>125497</v>
      </c>
      <c r="D10" s="271">
        <v>813545</v>
      </c>
      <c r="E10" s="271">
        <v>10514</v>
      </c>
      <c r="F10" s="271">
        <v>59577</v>
      </c>
      <c r="G10" s="271">
        <v>254376</v>
      </c>
      <c r="H10" s="271">
        <v>69355</v>
      </c>
      <c r="I10" s="271">
        <v>409753</v>
      </c>
      <c r="J10" s="271">
        <v>2328953</v>
      </c>
      <c r="K10" s="404"/>
      <c r="L10" s="404"/>
      <c r="M10" s="404"/>
    </row>
    <row r="11" ht="15.75" customHeight="1">
      <c r="K11" s="2"/>
    </row>
    <row r="12" spans="1:8" ht="15.75" customHeight="1">
      <c r="A12" s="101"/>
      <c r="B12" s="135"/>
      <c r="C12" s="318" t="s">
        <v>1016</v>
      </c>
      <c r="D12" s="116"/>
      <c r="H12" s="2"/>
    </row>
    <row r="13" spans="1:8" ht="15.75" customHeight="1">
      <c r="A13" s="206" t="s">
        <v>0</v>
      </c>
      <c r="B13" s="138" t="s">
        <v>485</v>
      </c>
      <c r="C13" s="138" t="s">
        <v>486</v>
      </c>
      <c r="D13" s="319" t="s">
        <v>570</v>
      </c>
      <c r="H13" s="2"/>
    </row>
    <row r="14" spans="1:8" ht="18" customHeight="1">
      <c r="A14" s="426"/>
      <c r="B14" s="304" t="s">
        <v>482</v>
      </c>
      <c r="C14" s="304" t="s">
        <v>483</v>
      </c>
      <c r="D14" s="304" t="s">
        <v>481</v>
      </c>
      <c r="H14" s="2"/>
    </row>
    <row r="15" spans="1:8" ht="15" customHeight="1">
      <c r="A15" s="140" t="s">
        <v>808</v>
      </c>
      <c r="B15" s="268">
        <v>1089</v>
      </c>
      <c r="C15" s="268">
        <v>1739</v>
      </c>
      <c r="D15" s="268">
        <v>83</v>
      </c>
      <c r="H15" s="2"/>
    </row>
    <row r="16" spans="1:8" ht="24.75" customHeight="1">
      <c r="A16" s="140" t="s">
        <v>730</v>
      </c>
      <c r="B16" s="268">
        <v>1138</v>
      </c>
      <c r="C16" s="268">
        <v>1826</v>
      </c>
      <c r="D16" s="268">
        <v>78</v>
      </c>
      <c r="H16" s="2"/>
    </row>
    <row r="17" spans="1:8" ht="24.75" customHeight="1">
      <c r="A17" s="140" t="s">
        <v>731</v>
      </c>
      <c r="B17" s="268">
        <v>934</v>
      </c>
      <c r="C17" s="268">
        <v>908</v>
      </c>
      <c r="D17" s="268">
        <v>46</v>
      </c>
      <c r="H17" s="13"/>
    </row>
    <row r="18" spans="1:8" ht="24.75" customHeight="1">
      <c r="A18" s="140" t="s">
        <v>809</v>
      </c>
      <c r="B18" s="268">
        <v>1005</v>
      </c>
      <c r="C18" s="268">
        <v>973</v>
      </c>
      <c r="D18" s="268">
        <v>46</v>
      </c>
      <c r="H18" s="13"/>
    </row>
    <row r="19" spans="1:8" ht="24.75" customHeight="1">
      <c r="A19" s="141" t="s">
        <v>806</v>
      </c>
      <c r="B19" s="271">
        <v>1014</v>
      </c>
      <c r="C19" s="271">
        <v>1126</v>
      </c>
      <c r="D19" s="271">
        <v>58</v>
      </c>
      <c r="H19" s="13"/>
    </row>
    <row r="20" spans="1:8" ht="12" customHeight="1">
      <c r="A20" s="2" t="s">
        <v>527</v>
      </c>
      <c r="H20" s="2"/>
    </row>
    <row r="21" ht="12" customHeight="1">
      <c r="H21" s="2"/>
    </row>
    <row r="22" ht="12" customHeight="1"/>
    <row r="23" spans="1:11" ht="17.25">
      <c r="A23" s="72" t="s">
        <v>202</v>
      </c>
      <c r="B23" s="2"/>
      <c r="C23" s="2"/>
      <c r="D23" s="2"/>
      <c r="E23" s="2"/>
      <c r="F23" s="2"/>
      <c r="G23" s="2"/>
      <c r="H23" s="2"/>
      <c r="I23" s="2"/>
      <c r="J23" s="2"/>
      <c r="K23" s="2"/>
    </row>
    <row r="24" spans="1:11" ht="4.5" customHeight="1">
      <c r="A24" s="5"/>
      <c r="B24" s="5"/>
      <c r="C24" s="5"/>
      <c r="D24" s="5"/>
      <c r="E24" s="5"/>
      <c r="F24" s="5"/>
      <c r="G24" s="3"/>
      <c r="H24" s="5"/>
      <c r="I24" s="5"/>
      <c r="J24" s="5"/>
      <c r="K24" s="5"/>
    </row>
    <row r="25" spans="1:11" ht="15.75" customHeight="1">
      <c r="A25" s="101"/>
      <c r="B25" s="96" t="s">
        <v>528</v>
      </c>
      <c r="C25" s="97"/>
      <c r="D25" s="96" t="s">
        <v>587</v>
      </c>
      <c r="E25" s="97"/>
      <c r="F25" s="96" t="s">
        <v>638</v>
      </c>
      <c r="G25" s="97"/>
      <c r="H25" s="96" t="s">
        <v>732</v>
      </c>
      <c r="I25" s="97"/>
      <c r="J25" s="96" t="s">
        <v>810</v>
      </c>
      <c r="K25" s="97"/>
    </row>
    <row r="26" spans="1:11" ht="15.75" customHeight="1">
      <c r="A26" s="206" t="s">
        <v>0</v>
      </c>
      <c r="B26" s="100" t="s">
        <v>203</v>
      </c>
      <c r="C26" s="100" t="s">
        <v>204</v>
      </c>
      <c r="D26" s="100" t="s">
        <v>203</v>
      </c>
      <c r="E26" s="100" t="s">
        <v>204</v>
      </c>
      <c r="F26" s="100" t="s">
        <v>203</v>
      </c>
      <c r="G26" s="100" t="s">
        <v>204</v>
      </c>
      <c r="H26" s="100" t="s">
        <v>203</v>
      </c>
      <c r="I26" s="100" t="s">
        <v>204</v>
      </c>
      <c r="J26" s="100" t="s">
        <v>203</v>
      </c>
      <c r="K26" s="100" t="s">
        <v>204</v>
      </c>
    </row>
    <row r="27" spans="1:11" ht="24.75" customHeight="1">
      <c r="A27" s="139" t="s">
        <v>5</v>
      </c>
      <c r="B27" s="264">
        <v>216952</v>
      </c>
      <c r="C27" s="31">
        <v>107.3</v>
      </c>
      <c r="D27" s="264">
        <v>201629</v>
      </c>
      <c r="E27" s="31">
        <v>99.8</v>
      </c>
      <c r="F27" s="264">
        <v>186688</v>
      </c>
      <c r="G27" s="31">
        <v>92.4</v>
      </c>
      <c r="H27" s="264">
        <v>183130</v>
      </c>
      <c r="I27" s="31">
        <v>90.6</v>
      </c>
      <c r="J27" s="264">
        <v>177430</v>
      </c>
      <c r="K27" s="31">
        <v>87.8</v>
      </c>
    </row>
    <row r="28" spans="1:11" ht="24.75" customHeight="1">
      <c r="A28" s="45" t="s">
        <v>205</v>
      </c>
      <c r="B28" s="264">
        <v>102599</v>
      </c>
      <c r="C28" s="31">
        <v>112</v>
      </c>
      <c r="D28" s="264">
        <v>104057</v>
      </c>
      <c r="E28" s="31">
        <v>113.6</v>
      </c>
      <c r="F28" s="264">
        <v>96972</v>
      </c>
      <c r="G28" s="31">
        <v>105.8</v>
      </c>
      <c r="H28" s="264">
        <v>100358</v>
      </c>
      <c r="I28" s="31">
        <v>109.4</v>
      </c>
      <c r="J28" s="264">
        <v>102154</v>
      </c>
      <c r="K28" s="31">
        <v>111.6</v>
      </c>
    </row>
    <row r="29" spans="1:11" ht="24.75" customHeight="1">
      <c r="A29" s="42" t="s">
        <v>206</v>
      </c>
      <c r="B29" s="266">
        <v>114353</v>
      </c>
      <c r="C29" s="32">
        <v>103.4</v>
      </c>
      <c r="D29" s="266">
        <v>97572</v>
      </c>
      <c r="E29" s="32">
        <v>88.3</v>
      </c>
      <c r="F29" s="266">
        <v>89716</v>
      </c>
      <c r="G29" s="32">
        <v>81.1</v>
      </c>
      <c r="H29" s="266">
        <v>82772</v>
      </c>
      <c r="I29" s="32">
        <v>74.8</v>
      </c>
      <c r="J29" s="266">
        <v>75276</v>
      </c>
      <c r="K29" s="32">
        <v>68.1</v>
      </c>
    </row>
    <row r="30" spans="1:11" ht="12" customHeight="1">
      <c r="A30" s="5" t="s">
        <v>588</v>
      </c>
      <c r="B30" s="5"/>
      <c r="C30" s="5"/>
      <c r="D30" s="5"/>
      <c r="E30" s="5"/>
      <c r="F30" s="5"/>
      <c r="G30" s="5"/>
      <c r="H30" s="5"/>
      <c r="I30" s="5"/>
      <c r="J30" s="5"/>
      <c r="K30" s="5"/>
    </row>
    <row r="31" spans="1:11" ht="12" customHeight="1">
      <c r="A31" s="12"/>
      <c r="B31" s="2"/>
      <c r="C31" s="2"/>
      <c r="D31" s="2"/>
      <c r="E31" s="2"/>
      <c r="F31" s="2"/>
      <c r="G31" s="2"/>
      <c r="H31" s="2"/>
      <c r="I31" s="2"/>
      <c r="J31" s="2"/>
      <c r="K31" s="2"/>
    </row>
    <row r="32" ht="12" customHeight="1"/>
    <row r="33" spans="1:11" ht="18" customHeight="1">
      <c r="A33" s="72" t="s">
        <v>642</v>
      </c>
      <c r="B33" s="351"/>
      <c r="C33" s="351"/>
      <c r="D33" s="321"/>
      <c r="E33" s="321"/>
      <c r="F33" s="351"/>
      <c r="G33" s="351"/>
      <c r="H33" s="351"/>
      <c r="I33" s="351"/>
      <c r="J33" s="351"/>
      <c r="K33" s="351"/>
    </row>
    <row r="34" spans="1:11" ht="5.25" customHeight="1">
      <c r="A34" s="390"/>
      <c r="B34" s="391"/>
      <c r="C34" s="391"/>
      <c r="D34" s="352"/>
      <c r="E34" s="352"/>
      <c r="F34" s="352"/>
      <c r="G34" s="352"/>
      <c r="H34" s="352"/>
      <c r="I34" s="352"/>
      <c r="J34" s="352"/>
      <c r="K34" s="352"/>
    </row>
    <row r="35" spans="1:11" ht="11.25">
      <c r="A35" s="392"/>
      <c r="B35" s="393"/>
      <c r="C35" s="394"/>
      <c r="D35" s="398" t="s">
        <v>844</v>
      </c>
      <c r="E35" s="396"/>
      <c r="F35" s="396"/>
      <c r="G35" s="399"/>
      <c r="H35" s="395" t="s">
        <v>843</v>
      </c>
      <c r="I35" s="396"/>
      <c r="J35" s="396"/>
      <c r="K35" s="396"/>
    </row>
    <row r="36" spans="1:11" ht="11.25">
      <c r="A36" s="358" t="s">
        <v>643</v>
      </c>
      <c r="B36" s="359"/>
      <c r="C36" s="360"/>
      <c r="D36" s="361" t="s">
        <v>644</v>
      </c>
      <c r="E36" s="362" t="s">
        <v>645</v>
      </c>
      <c r="F36" s="360"/>
      <c r="G36" s="363" t="s">
        <v>646</v>
      </c>
      <c r="H36" s="368" t="s">
        <v>644</v>
      </c>
      <c r="I36" s="362" t="s">
        <v>645</v>
      </c>
      <c r="J36" s="360"/>
      <c r="K36" s="363" t="s">
        <v>646</v>
      </c>
    </row>
    <row r="37" spans="1:11" ht="11.25">
      <c r="A37" s="364"/>
      <c r="B37" s="365"/>
      <c r="C37" s="366"/>
      <c r="D37" s="367" t="s">
        <v>647</v>
      </c>
      <c r="E37" s="363" t="s">
        <v>648</v>
      </c>
      <c r="F37" s="368" t="s">
        <v>647</v>
      </c>
      <c r="G37" s="361" t="s">
        <v>647</v>
      </c>
      <c r="H37" s="397" t="s">
        <v>647</v>
      </c>
      <c r="I37" s="363" t="s">
        <v>648</v>
      </c>
      <c r="J37" s="368" t="s">
        <v>647</v>
      </c>
      <c r="K37" s="361" t="s">
        <v>647</v>
      </c>
    </row>
    <row r="38" spans="1:11" ht="13.5">
      <c r="A38" s="351"/>
      <c r="B38" s="353"/>
      <c r="C38" s="354"/>
      <c r="D38" s="432" t="s">
        <v>657</v>
      </c>
      <c r="E38" s="492" t="s">
        <v>649</v>
      </c>
      <c r="F38" s="492" t="s">
        <v>657</v>
      </c>
      <c r="G38" s="493" t="s">
        <v>657</v>
      </c>
      <c r="H38" s="432" t="s">
        <v>657</v>
      </c>
      <c r="I38" s="492" t="s">
        <v>649</v>
      </c>
      <c r="J38" s="492" t="s">
        <v>657</v>
      </c>
      <c r="K38" s="492" t="s">
        <v>657</v>
      </c>
    </row>
    <row r="39" spans="1:11" ht="11.25">
      <c r="A39" s="369" t="s">
        <v>650</v>
      </c>
      <c r="B39" s="369"/>
      <c r="C39" s="370"/>
      <c r="D39" s="277">
        <v>828565</v>
      </c>
      <c r="E39" s="431">
        <v>165652</v>
      </c>
      <c r="F39" s="431">
        <v>814565</v>
      </c>
      <c r="G39" s="433">
        <v>14000</v>
      </c>
      <c r="H39" s="277">
        <f>SUM(H42:H45)</f>
        <v>913829</v>
      </c>
      <c r="I39" s="431">
        <f>SUM(I42:I45)</f>
        <v>196071</v>
      </c>
      <c r="J39" s="431">
        <f>SUM(J42:J45)</f>
        <v>905796</v>
      </c>
      <c r="K39" s="431">
        <f>SUM(K42:K45)</f>
        <v>8033</v>
      </c>
    </row>
    <row r="40" spans="1:11" ht="11.25">
      <c r="A40" s="369"/>
      <c r="B40" s="369"/>
      <c r="C40" s="370"/>
      <c r="D40" s="277"/>
      <c r="E40" s="431"/>
      <c r="F40" s="431"/>
      <c r="G40" s="433"/>
      <c r="H40" s="277"/>
      <c r="I40" s="431"/>
      <c r="J40" s="431"/>
      <c r="K40" s="431"/>
    </row>
    <row r="41" spans="1:11" ht="11.25">
      <c r="A41" s="371" t="s">
        <v>651</v>
      </c>
      <c r="B41" s="33"/>
      <c r="C41" s="370"/>
      <c r="D41" s="277"/>
      <c r="E41" s="431"/>
      <c r="F41" s="431"/>
      <c r="G41" s="433"/>
      <c r="H41" s="277"/>
      <c r="I41" s="431"/>
      <c r="J41" s="431"/>
      <c r="K41" s="431"/>
    </row>
    <row r="42" spans="1:11" ht="11.25">
      <c r="A42" s="357"/>
      <c r="B42" s="372" t="s">
        <v>652</v>
      </c>
      <c r="C42" s="373"/>
      <c r="D42" s="277">
        <v>407061</v>
      </c>
      <c r="E42" s="431">
        <v>84685</v>
      </c>
      <c r="F42" s="431">
        <v>407061</v>
      </c>
      <c r="G42" s="433">
        <v>0</v>
      </c>
      <c r="H42" s="277">
        <v>441577</v>
      </c>
      <c r="I42" s="431">
        <v>93042</v>
      </c>
      <c r="J42" s="431">
        <v>441577</v>
      </c>
      <c r="K42" s="431">
        <v>0</v>
      </c>
    </row>
    <row r="43" spans="1:11" ht="11.25">
      <c r="A43" s="357"/>
      <c r="B43" s="372" t="s">
        <v>653</v>
      </c>
      <c r="C43" s="373"/>
      <c r="D43" s="277">
        <v>13600</v>
      </c>
      <c r="E43" s="431">
        <v>0</v>
      </c>
      <c r="F43" s="431">
        <v>0</v>
      </c>
      <c r="G43" s="433">
        <v>13600</v>
      </c>
      <c r="H43" s="277">
        <v>7600</v>
      </c>
      <c r="I43" s="431">
        <v>0</v>
      </c>
      <c r="J43" s="431">
        <v>0</v>
      </c>
      <c r="K43" s="431">
        <v>7600</v>
      </c>
    </row>
    <row r="44" spans="1:11" ht="11.25">
      <c r="A44" s="357"/>
      <c r="B44" s="369" t="s">
        <v>654</v>
      </c>
      <c r="C44" s="374"/>
      <c r="D44" s="277">
        <v>407504</v>
      </c>
      <c r="E44" s="431">
        <v>80967</v>
      </c>
      <c r="F44" s="431">
        <v>407504</v>
      </c>
      <c r="G44" s="433">
        <v>0</v>
      </c>
      <c r="H44" s="277">
        <v>464219</v>
      </c>
      <c r="I44" s="431">
        <v>103029</v>
      </c>
      <c r="J44" s="431">
        <v>464219</v>
      </c>
      <c r="K44" s="431">
        <v>0</v>
      </c>
    </row>
    <row r="45" spans="1:11" ht="11.25">
      <c r="A45" s="364"/>
      <c r="B45" s="377" t="s">
        <v>655</v>
      </c>
      <c r="C45" s="378"/>
      <c r="D45" s="278">
        <v>400</v>
      </c>
      <c r="E45" s="279">
        <v>0</v>
      </c>
      <c r="F45" s="279">
        <v>0</v>
      </c>
      <c r="G45" s="434">
        <v>400</v>
      </c>
      <c r="H45" s="278">
        <v>433</v>
      </c>
      <c r="I45" s="279">
        <v>0</v>
      </c>
      <c r="J45" s="279">
        <v>0</v>
      </c>
      <c r="K45" s="279">
        <v>433</v>
      </c>
    </row>
    <row r="46" spans="1:11" ht="13.5">
      <c r="A46" s="357" t="s">
        <v>656</v>
      </c>
      <c r="B46" s="375"/>
      <c r="C46" s="375"/>
      <c r="D46" s="376"/>
      <c r="E46" s="355"/>
      <c r="F46" s="356"/>
      <c r="G46" s="356"/>
      <c r="H46" s="355"/>
      <c r="I46" s="355"/>
      <c r="J46" s="356"/>
      <c r="K46" s="356"/>
    </row>
    <row r="47" spans="1:11" ht="12">
      <c r="A47" s="2" t="s">
        <v>842</v>
      </c>
      <c r="B47" s="2"/>
      <c r="C47" s="2"/>
      <c r="D47" s="2"/>
      <c r="E47" s="2"/>
      <c r="F47" s="2"/>
      <c r="G47" s="2"/>
      <c r="H47" s="2"/>
      <c r="I47" s="2"/>
      <c r="J47"/>
      <c r="K47"/>
    </row>
  </sheetData>
  <printOptions/>
  <pageMargins left="0.5905511811023623" right="0.61" top="0.5905511811023623"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31"/>
  <sheetViews>
    <sheetView workbookViewId="0" topLeftCell="A1">
      <selection activeCell="A1" sqref="A1"/>
    </sheetView>
  </sheetViews>
  <sheetFormatPr defaultColWidth="9.00390625" defaultRowHeight="12.75"/>
  <cols>
    <col min="1" max="1" width="9.375" style="2" customWidth="1"/>
    <col min="2" max="7" width="12.75390625" style="2" customWidth="1"/>
    <col min="8" max="8" width="12.625" style="2" customWidth="1"/>
    <col min="9" max="16384" width="9.125" style="2" customWidth="1"/>
  </cols>
  <sheetData>
    <row r="1" ht="17.25">
      <c r="A1" s="72" t="s">
        <v>818</v>
      </c>
    </row>
    <row r="2" spans="1:6" ht="4.5" customHeight="1">
      <c r="A2" s="5"/>
      <c r="B2" s="5"/>
      <c r="C2" s="5"/>
      <c r="D2" s="5"/>
      <c r="E2" s="5"/>
      <c r="F2" s="5"/>
    </row>
    <row r="3" spans="1:7" ht="12.75" customHeight="1">
      <c r="A3" s="97" t="s">
        <v>514</v>
      </c>
      <c r="B3" s="145"/>
      <c r="C3" s="150" t="s">
        <v>207</v>
      </c>
      <c r="D3" s="150" t="s">
        <v>208</v>
      </c>
      <c r="E3" s="151" t="s">
        <v>209</v>
      </c>
      <c r="F3" s="151" t="s">
        <v>210</v>
      </c>
      <c r="G3" s="151" t="s">
        <v>211</v>
      </c>
    </row>
    <row r="4" spans="1:8" ht="12.75" customHeight="1">
      <c r="A4" s="148"/>
      <c r="B4" s="148" t="s">
        <v>817</v>
      </c>
      <c r="C4" s="262">
        <v>1049332</v>
      </c>
      <c r="D4" s="264">
        <v>7984</v>
      </c>
      <c r="E4" s="264">
        <v>515262</v>
      </c>
      <c r="F4" s="264">
        <v>523261</v>
      </c>
      <c r="G4" s="264">
        <v>2825</v>
      </c>
      <c r="H4" s="24"/>
    </row>
    <row r="5" spans="1:8" ht="12.75" customHeight="1">
      <c r="A5" s="148"/>
      <c r="B5" s="148" t="s">
        <v>816</v>
      </c>
      <c r="C5" s="262">
        <v>1057658</v>
      </c>
      <c r="D5" s="264">
        <v>9615</v>
      </c>
      <c r="E5" s="264">
        <v>519557</v>
      </c>
      <c r="F5" s="264">
        <v>523322</v>
      </c>
      <c r="G5" s="264">
        <v>5164</v>
      </c>
      <c r="H5" s="24"/>
    </row>
    <row r="6" spans="1:8" ht="12.75" customHeight="1">
      <c r="A6" s="148"/>
      <c r="B6" s="148" t="s">
        <v>815</v>
      </c>
      <c r="C6" s="262">
        <f>SUM(C8,C22)</f>
        <v>1083139</v>
      </c>
      <c r="D6" s="264">
        <f>SUM(D8,D22)</f>
        <v>8249</v>
      </c>
      <c r="E6" s="264">
        <f>SUM(E8,E22)</f>
        <v>524411</v>
      </c>
      <c r="F6" s="264">
        <f>SUM(F8,F22)</f>
        <v>548429</v>
      </c>
      <c r="G6" s="264">
        <f>SUM(G8,G22)</f>
        <v>2050</v>
      </c>
      <c r="H6" s="24"/>
    </row>
    <row r="7" spans="1:8" ht="7.5" customHeight="1">
      <c r="A7" s="5"/>
      <c r="C7" s="262"/>
      <c r="D7" s="264"/>
      <c r="E7" s="264"/>
      <c r="F7" s="264"/>
      <c r="G7" s="264"/>
      <c r="H7" s="24"/>
    </row>
    <row r="8" spans="1:8" ht="12.75" customHeight="1">
      <c r="A8" s="349" t="s">
        <v>813</v>
      </c>
      <c r="B8" s="102"/>
      <c r="C8" s="262">
        <f>SUM(D8:G8)</f>
        <v>520554</v>
      </c>
      <c r="D8" s="264">
        <f>SUM(D9:D20)</f>
        <v>3823</v>
      </c>
      <c r="E8" s="264">
        <f>SUM(E9:E20)</f>
        <v>307515</v>
      </c>
      <c r="F8" s="264">
        <f>SUM(F9:F20)</f>
        <v>209216</v>
      </c>
      <c r="G8" s="380">
        <f>SUM(G9:G20)</f>
        <v>0</v>
      </c>
      <c r="H8" s="24"/>
    </row>
    <row r="9" spans="1:8" ht="12.75" customHeight="1">
      <c r="A9" s="3"/>
      <c r="B9" s="102" t="s">
        <v>811</v>
      </c>
      <c r="C9" s="262">
        <f aca="true" t="shared" si="0" ref="C9:C20">SUM(D9:G9)</f>
        <v>44490</v>
      </c>
      <c r="D9" s="264">
        <v>337</v>
      </c>
      <c r="E9" s="264">
        <v>25831</v>
      </c>
      <c r="F9" s="264">
        <v>18322</v>
      </c>
      <c r="G9" s="380">
        <v>0</v>
      </c>
      <c r="H9" s="405"/>
    </row>
    <row r="10" spans="1:8" ht="12.75" customHeight="1">
      <c r="A10" s="3"/>
      <c r="B10" s="102" t="s">
        <v>212</v>
      </c>
      <c r="C10" s="262">
        <f t="shared" si="0"/>
        <v>49655</v>
      </c>
      <c r="D10" s="264">
        <v>343</v>
      </c>
      <c r="E10" s="264">
        <v>32039</v>
      </c>
      <c r="F10" s="264">
        <v>17273</v>
      </c>
      <c r="G10" s="380">
        <v>0</v>
      </c>
      <c r="H10" s="405"/>
    </row>
    <row r="11" spans="1:8" ht="12.75" customHeight="1">
      <c r="A11" s="3"/>
      <c r="B11" s="102" t="s">
        <v>213</v>
      </c>
      <c r="C11" s="262">
        <f t="shared" si="0"/>
        <v>40760</v>
      </c>
      <c r="D11" s="264">
        <v>470</v>
      </c>
      <c r="E11" s="264">
        <v>22466</v>
      </c>
      <c r="F11" s="264">
        <v>17824</v>
      </c>
      <c r="G11" s="380">
        <v>0</v>
      </c>
      <c r="H11" s="405"/>
    </row>
    <row r="12" spans="1:8" ht="12.75" customHeight="1">
      <c r="A12" s="3"/>
      <c r="B12" s="102" t="s">
        <v>214</v>
      </c>
      <c r="C12" s="262">
        <f t="shared" si="0"/>
        <v>46130</v>
      </c>
      <c r="D12" s="264">
        <v>319</v>
      </c>
      <c r="E12" s="264">
        <v>28235</v>
      </c>
      <c r="F12" s="264">
        <v>17576</v>
      </c>
      <c r="G12" s="380">
        <v>0</v>
      </c>
      <c r="H12" s="405"/>
    </row>
    <row r="13" spans="1:8" ht="12.75" customHeight="1">
      <c r="A13" s="3"/>
      <c r="B13" s="102" t="s">
        <v>215</v>
      </c>
      <c r="C13" s="262">
        <f t="shared" si="0"/>
        <v>62258</v>
      </c>
      <c r="D13" s="264">
        <v>237</v>
      </c>
      <c r="E13" s="264">
        <v>45061</v>
      </c>
      <c r="F13" s="264">
        <v>16960</v>
      </c>
      <c r="G13" s="380">
        <v>0</v>
      </c>
      <c r="H13" s="405"/>
    </row>
    <row r="14" spans="1:8" ht="12.75" customHeight="1">
      <c r="A14" s="3"/>
      <c r="B14" s="102" t="s">
        <v>216</v>
      </c>
      <c r="C14" s="262">
        <f t="shared" si="0"/>
        <v>41897</v>
      </c>
      <c r="D14" s="264">
        <v>314</v>
      </c>
      <c r="E14" s="264">
        <v>25121</v>
      </c>
      <c r="F14" s="264">
        <v>16462</v>
      </c>
      <c r="G14" s="380">
        <v>0</v>
      </c>
      <c r="H14" s="405"/>
    </row>
    <row r="15" spans="1:8" ht="12.75" customHeight="1">
      <c r="A15" s="3"/>
      <c r="B15" s="102" t="s">
        <v>217</v>
      </c>
      <c r="C15" s="262">
        <f t="shared" si="0"/>
        <v>42434</v>
      </c>
      <c r="D15" s="264">
        <v>349</v>
      </c>
      <c r="E15" s="264">
        <v>24471</v>
      </c>
      <c r="F15" s="264">
        <v>17614</v>
      </c>
      <c r="G15" s="380">
        <v>0</v>
      </c>
      <c r="H15" s="405"/>
    </row>
    <row r="16" spans="1:8" ht="12.75" customHeight="1">
      <c r="A16" s="3"/>
      <c r="B16" s="102" t="s">
        <v>218</v>
      </c>
      <c r="C16" s="262">
        <f t="shared" si="0"/>
        <v>40357</v>
      </c>
      <c r="D16" s="264">
        <v>395</v>
      </c>
      <c r="E16" s="264">
        <v>18929</v>
      </c>
      <c r="F16" s="264">
        <v>21033</v>
      </c>
      <c r="G16" s="380">
        <v>0</v>
      </c>
      <c r="H16" s="405"/>
    </row>
    <row r="17" spans="1:8" ht="12.75" customHeight="1">
      <c r="A17" s="3"/>
      <c r="B17" s="102" t="s">
        <v>219</v>
      </c>
      <c r="C17" s="262">
        <f t="shared" si="0"/>
        <v>36019</v>
      </c>
      <c r="D17" s="264">
        <v>263</v>
      </c>
      <c r="E17" s="264">
        <v>19249</v>
      </c>
      <c r="F17" s="264">
        <v>16507</v>
      </c>
      <c r="G17" s="380">
        <v>0</v>
      </c>
      <c r="H17" s="405"/>
    </row>
    <row r="18" spans="1:8" ht="12.75" customHeight="1">
      <c r="A18" s="3"/>
      <c r="B18" s="102" t="s">
        <v>812</v>
      </c>
      <c r="C18" s="262">
        <f t="shared" si="0"/>
        <v>38762</v>
      </c>
      <c r="D18" s="264">
        <v>250</v>
      </c>
      <c r="E18" s="264">
        <v>23350</v>
      </c>
      <c r="F18" s="264">
        <v>15162</v>
      </c>
      <c r="G18" s="380">
        <v>0</v>
      </c>
      <c r="H18" s="405"/>
    </row>
    <row r="19" spans="1:8" ht="12.75" customHeight="1">
      <c r="A19" s="3"/>
      <c r="B19" s="102" t="s">
        <v>220</v>
      </c>
      <c r="C19" s="262">
        <f t="shared" si="0"/>
        <v>34103</v>
      </c>
      <c r="D19" s="264">
        <v>242</v>
      </c>
      <c r="E19" s="264">
        <v>18127</v>
      </c>
      <c r="F19" s="264">
        <v>15734</v>
      </c>
      <c r="G19" s="380">
        <v>0</v>
      </c>
      <c r="H19" s="405"/>
    </row>
    <row r="20" spans="1:8" ht="12.75" customHeight="1">
      <c r="A20" s="3"/>
      <c r="B20" s="102" t="s">
        <v>221</v>
      </c>
      <c r="C20" s="262">
        <f t="shared" si="0"/>
        <v>43689</v>
      </c>
      <c r="D20" s="264">
        <v>304</v>
      </c>
      <c r="E20" s="264">
        <v>24636</v>
      </c>
      <c r="F20" s="264">
        <v>18749</v>
      </c>
      <c r="G20" s="380">
        <v>0</v>
      </c>
      <c r="H20" s="405"/>
    </row>
    <row r="21" spans="1:8" ht="7.5" customHeight="1">
      <c r="A21" s="5"/>
      <c r="C21" s="262"/>
      <c r="D21" s="264"/>
      <c r="E21" s="264"/>
      <c r="F21" s="264"/>
      <c r="G21" s="264"/>
      <c r="H21" s="405"/>
    </row>
    <row r="22" spans="1:8" ht="12.75" customHeight="1">
      <c r="A22" s="349" t="s">
        <v>814</v>
      </c>
      <c r="B22" s="102"/>
      <c r="C22" s="262">
        <f aca="true" t="shared" si="1" ref="C22:C34">SUM(D22:G22)</f>
        <v>562585</v>
      </c>
      <c r="D22" s="264">
        <f>SUM(D23:D34)</f>
        <v>4426</v>
      </c>
      <c r="E22" s="264">
        <f>SUM(E23:E34)</f>
        <v>216896</v>
      </c>
      <c r="F22" s="264">
        <f>SUM(F23:F34)</f>
        <v>339213</v>
      </c>
      <c r="G22" s="264">
        <f>SUM(G23:G34)</f>
        <v>2050</v>
      </c>
      <c r="H22" s="405"/>
    </row>
    <row r="23" spans="1:8" ht="12.75" customHeight="1">
      <c r="A23" s="3"/>
      <c r="B23" s="102" t="s">
        <v>811</v>
      </c>
      <c r="C23" s="262">
        <f t="shared" si="1"/>
        <v>46854</v>
      </c>
      <c r="D23" s="264">
        <v>400</v>
      </c>
      <c r="E23" s="264">
        <v>17236</v>
      </c>
      <c r="F23" s="264">
        <v>29029</v>
      </c>
      <c r="G23" s="264">
        <v>189</v>
      </c>
      <c r="H23" s="405"/>
    </row>
    <row r="24" spans="1:8" ht="12.75" customHeight="1">
      <c r="A24" s="3"/>
      <c r="B24" s="102" t="s">
        <v>212</v>
      </c>
      <c r="C24" s="262">
        <f t="shared" si="1"/>
        <v>47080</v>
      </c>
      <c r="D24" s="264">
        <v>316</v>
      </c>
      <c r="E24" s="264">
        <v>20226</v>
      </c>
      <c r="F24" s="264">
        <v>26312</v>
      </c>
      <c r="G24" s="264">
        <v>226</v>
      </c>
      <c r="H24" s="405"/>
    </row>
    <row r="25" spans="1:8" ht="12.75" customHeight="1">
      <c r="A25" s="3"/>
      <c r="B25" s="102" t="s">
        <v>213</v>
      </c>
      <c r="C25" s="262">
        <f t="shared" si="1"/>
        <v>42676</v>
      </c>
      <c r="D25" s="264">
        <v>266</v>
      </c>
      <c r="E25" s="264">
        <v>12629</v>
      </c>
      <c r="F25" s="264">
        <v>29569</v>
      </c>
      <c r="G25" s="264">
        <v>212</v>
      </c>
      <c r="H25" s="405"/>
    </row>
    <row r="26" spans="1:8" ht="12.75" customHeight="1">
      <c r="A26" s="3"/>
      <c r="B26" s="102" t="s">
        <v>214</v>
      </c>
      <c r="C26" s="262">
        <f t="shared" si="1"/>
        <v>48512</v>
      </c>
      <c r="D26" s="264">
        <v>428</v>
      </c>
      <c r="E26" s="264">
        <v>18496</v>
      </c>
      <c r="F26" s="264">
        <v>29431</v>
      </c>
      <c r="G26" s="264">
        <v>157</v>
      </c>
      <c r="H26" s="405"/>
    </row>
    <row r="27" spans="1:8" ht="12.75" customHeight="1">
      <c r="A27" s="3"/>
      <c r="B27" s="102" t="s">
        <v>215</v>
      </c>
      <c r="C27" s="262">
        <f t="shared" si="1"/>
        <v>64410</v>
      </c>
      <c r="D27" s="264">
        <v>327</v>
      </c>
      <c r="E27" s="264">
        <v>36479</v>
      </c>
      <c r="F27" s="264">
        <v>27428</v>
      </c>
      <c r="G27" s="264">
        <v>176</v>
      </c>
      <c r="H27" s="405"/>
    </row>
    <row r="28" spans="1:8" ht="12.75" customHeight="1">
      <c r="A28" s="3"/>
      <c r="B28" s="102" t="s">
        <v>216</v>
      </c>
      <c r="C28" s="262">
        <f t="shared" si="1"/>
        <v>42461</v>
      </c>
      <c r="D28" s="264">
        <v>278</v>
      </c>
      <c r="E28" s="264">
        <v>15470</v>
      </c>
      <c r="F28" s="264">
        <v>26587</v>
      </c>
      <c r="G28" s="264">
        <v>126</v>
      </c>
      <c r="H28" s="405"/>
    </row>
    <row r="29" spans="1:8" ht="12.75" customHeight="1">
      <c r="A29" s="3"/>
      <c r="B29" s="102" t="s">
        <v>217</v>
      </c>
      <c r="C29" s="262">
        <f t="shared" si="1"/>
        <v>46849</v>
      </c>
      <c r="D29" s="264">
        <v>389</v>
      </c>
      <c r="E29" s="264">
        <v>16283</v>
      </c>
      <c r="F29" s="264">
        <v>30020</v>
      </c>
      <c r="G29" s="264">
        <v>157</v>
      </c>
      <c r="H29" s="405"/>
    </row>
    <row r="30" spans="1:8" ht="12.75" customHeight="1">
      <c r="A30" s="3"/>
      <c r="B30" s="102" t="s">
        <v>218</v>
      </c>
      <c r="C30" s="262">
        <f t="shared" si="1"/>
        <v>46761</v>
      </c>
      <c r="D30" s="264">
        <v>879</v>
      </c>
      <c r="E30" s="264">
        <v>16104</v>
      </c>
      <c r="F30" s="264">
        <v>29633</v>
      </c>
      <c r="G30" s="264">
        <v>145</v>
      </c>
      <c r="H30" s="405"/>
    </row>
    <row r="31" spans="1:8" ht="12.75" customHeight="1">
      <c r="A31" s="3"/>
      <c r="B31" s="102" t="s">
        <v>219</v>
      </c>
      <c r="C31" s="262">
        <f t="shared" si="1"/>
        <v>45119</v>
      </c>
      <c r="D31" s="264">
        <v>222</v>
      </c>
      <c r="E31" s="264">
        <v>15398</v>
      </c>
      <c r="F31" s="264">
        <v>29348</v>
      </c>
      <c r="G31" s="264">
        <v>151</v>
      </c>
      <c r="H31" s="405"/>
    </row>
    <row r="32" spans="1:8" ht="12.75" customHeight="1">
      <c r="A32" s="3"/>
      <c r="B32" s="102" t="s">
        <v>812</v>
      </c>
      <c r="C32" s="262">
        <f t="shared" si="1"/>
        <v>43440</v>
      </c>
      <c r="D32" s="264">
        <v>236</v>
      </c>
      <c r="E32" s="264">
        <v>16891</v>
      </c>
      <c r="F32" s="264">
        <v>26174</v>
      </c>
      <c r="G32" s="264">
        <v>139</v>
      </c>
      <c r="H32" s="405"/>
    </row>
    <row r="33" spans="1:8" ht="12.75" customHeight="1">
      <c r="A33" s="3"/>
      <c r="B33" s="102" t="s">
        <v>220</v>
      </c>
      <c r="C33" s="262">
        <f t="shared" si="1"/>
        <v>38883</v>
      </c>
      <c r="D33" s="264">
        <v>239</v>
      </c>
      <c r="E33" s="264">
        <v>12223</v>
      </c>
      <c r="F33" s="264">
        <v>26263</v>
      </c>
      <c r="G33" s="264">
        <v>158</v>
      </c>
      <c r="H33" s="405"/>
    </row>
    <row r="34" spans="1:8" ht="12.75" customHeight="1">
      <c r="A34" s="8"/>
      <c r="B34" s="141" t="s">
        <v>221</v>
      </c>
      <c r="C34" s="265">
        <f t="shared" si="1"/>
        <v>49540</v>
      </c>
      <c r="D34" s="266">
        <v>446</v>
      </c>
      <c r="E34" s="266">
        <v>19461</v>
      </c>
      <c r="F34" s="266">
        <v>29419</v>
      </c>
      <c r="G34" s="266">
        <v>214</v>
      </c>
      <c r="H34" s="405"/>
    </row>
    <row r="35" spans="1:8" ht="12" customHeight="1">
      <c r="A35" s="3" t="s">
        <v>530</v>
      </c>
      <c r="B35" s="5"/>
      <c r="C35" s="5"/>
      <c r="D35" s="5"/>
      <c r="E35" s="5"/>
      <c r="F35" s="5"/>
      <c r="G35" s="33"/>
      <c r="H35" s="33"/>
    </row>
    <row r="36" spans="1:8" ht="12" customHeight="1">
      <c r="A36" s="3" t="s">
        <v>608</v>
      </c>
      <c r="B36" s="33"/>
      <c r="C36" s="33"/>
      <c r="D36" s="33"/>
      <c r="E36" s="33"/>
      <c r="F36" s="33"/>
      <c r="G36" s="33"/>
      <c r="H36" s="33"/>
    </row>
    <row r="37" spans="1:8" ht="12" customHeight="1">
      <c r="A37" s="12" t="s">
        <v>601</v>
      </c>
      <c r="B37" s="33"/>
      <c r="C37" s="33"/>
      <c r="D37" s="33"/>
      <c r="E37" s="33"/>
      <c r="F37" s="33"/>
      <c r="G37" s="33"/>
      <c r="H37" s="33"/>
    </row>
    <row r="38" spans="1:8" ht="12" customHeight="1">
      <c r="A38" s="310" t="s">
        <v>715</v>
      </c>
      <c r="B38" s="33"/>
      <c r="C38" s="33"/>
      <c r="D38" s="33"/>
      <c r="E38" s="33"/>
      <c r="F38" s="33"/>
      <c r="G38" s="33"/>
      <c r="H38" s="33"/>
    </row>
    <row r="39" spans="1:8" ht="12" customHeight="1">
      <c r="A39" s="33" t="s">
        <v>602</v>
      </c>
      <c r="B39" s="33"/>
      <c r="C39" s="33"/>
      <c r="D39" s="33"/>
      <c r="E39" s="33"/>
      <c r="F39" s="33"/>
      <c r="G39" s="33"/>
      <c r="H39" s="33"/>
    </row>
    <row r="40" spans="1:8" ht="7.5" customHeight="1">
      <c r="A40" s="12" t="s">
        <v>467</v>
      </c>
      <c r="B40" s="33"/>
      <c r="C40" s="33"/>
      <c r="D40" s="33"/>
      <c r="E40" s="33"/>
      <c r="F40" s="33"/>
      <c r="G40" s="33"/>
      <c r="H40" s="33"/>
    </row>
    <row r="41" spans="1:8" ht="17.25">
      <c r="A41" s="71" t="s">
        <v>765</v>
      </c>
      <c r="B41" s="23"/>
      <c r="C41" s="23"/>
      <c r="D41" s="23"/>
      <c r="E41" s="23"/>
      <c r="F41" s="23"/>
      <c r="G41" s="23"/>
      <c r="H41" s="23"/>
    </row>
    <row r="42" spans="1:8" ht="17.25">
      <c r="A42" s="71"/>
      <c r="C42" s="414" t="s">
        <v>766</v>
      </c>
      <c r="E42" s="23"/>
      <c r="F42" s="23"/>
      <c r="G42" s="23"/>
      <c r="H42" s="23"/>
    </row>
    <row r="43" spans="1:8" ht="14.25" customHeight="1">
      <c r="A43" s="146" t="s">
        <v>862</v>
      </c>
      <c r="B43" s="7"/>
      <c r="C43" s="7"/>
      <c r="D43" s="7"/>
      <c r="E43" s="7"/>
      <c r="F43" s="7"/>
      <c r="G43" s="7"/>
      <c r="H43" s="7"/>
    </row>
    <row r="44" spans="1:8" ht="12.75" customHeight="1">
      <c r="A44" s="149"/>
      <c r="B44" s="142" t="s">
        <v>487</v>
      </c>
      <c r="C44" s="143"/>
      <c r="D44" s="143"/>
      <c r="E44" s="142" t="s">
        <v>488</v>
      </c>
      <c r="F44" s="143"/>
      <c r="G44" s="143"/>
      <c r="H44" s="143"/>
    </row>
    <row r="45" spans="1:8" ht="12.75" customHeight="1">
      <c r="A45" s="165" t="s">
        <v>0</v>
      </c>
      <c r="B45" s="152" t="s">
        <v>207</v>
      </c>
      <c r="C45" s="152" t="s">
        <v>222</v>
      </c>
      <c r="D45" s="152" t="s">
        <v>223</v>
      </c>
      <c r="E45" s="152" t="s">
        <v>207</v>
      </c>
      <c r="F45" s="152" t="s">
        <v>224</v>
      </c>
      <c r="G45" s="152" t="s">
        <v>225</v>
      </c>
      <c r="H45" s="152" t="s">
        <v>226</v>
      </c>
    </row>
    <row r="46" spans="1:10" ht="12.75" customHeight="1">
      <c r="A46" s="400" t="s">
        <v>807</v>
      </c>
      <c r="B46" s="262">
        <v>12036737</v>
      </c>
      <c r="C46" s="264">
        <v>8397973</v>
      </c>
      <c r="D46" s="264">
        <v>3638764</v>
      </c>
      <c r="E46" s="264">
        <v>20000412</v>
      </c>
      <c r="F46" s="264">
        <v>6086890</v>
      </c>
      <c r="G46" s="264">
        <v>4563791</v>
      </c>
      <c r="H46" s="264">
        <v>2093608</v>
      </c>
      <c r="I46" s="405"/>
      <c r="J46" s="405"/>
    </row>
    <row r="47" spans="1:10" ht="12.75" customHeight="1">
      <c r="A47" s="140" t="s">
        <v>819</v>
      </c>
      <c r="B47" s="262">
        <v>11764226</v>
      </c>
      <c r="C47" s="264">
        <v>8203611</v>
      </c>
      <c r="D47" s="264">
        <v>3560615</v>
      </c>
      <c r="E47" s="264">
        <v>19404504</v>
      </c>
      <c r="F47" s="264">
        <v>5910661</v>
      </c>
      <c r="G47" s="264">
        <v>4363488</v>
      </c>
      <c r="H47" s="264">
        <v>2027746</v>
      </c>
      <c r="I47" s="405"/>
      <c r="J47" s="405"/>
    </row>
    <row r="48" spans="1:10" ht="12.75" customHeight="1">
      <c r="A48" s="140" t="s">
        <v>820</v>
      </c>
      <c r="B48" s="262">
        <v>11556131</v>
      </c>
      <c r="C48" s="264">
        <v>8009052</v>
      </c>
      <c r="D48" s="264">
        <v>3547079</v>
      </c>
      <c r="E48" s="264">
        <v>18871157</v>
      </c>
      <c r="F48" s="264">
        <v>6019740</v>
      </c>
      <c r="G48" s="264">
        <v>3879487</v>
      </c>
      <c r="H48" s="264">
        <v>1964699</v>
      </c>
      <c r="I48" s="405"/>
      <c r="J48" s="405"/>
    </row>
    <row r="49" spans="1:10" ht="12.75" customHeight="1">
      <c r="A49" s="140" t="s">
        <v>821</v>
      </c>
      <c r="B49" s="262">
        <v>11664803</v>
      </c>
      <c r="C49" s="264">
        <v>8105354</v>
      </c>
      <c r="D49" s="264">
        <v>3559449</v>
      </c>
      <c r="E49" s="264">
        <v>18662091</v>
      </c>
      <c r="F49" s="264">
        <v>6076732</v>
      </c>
      <c r="G49" s="264">
        <v>3703451</v>
      </c>
      <c r="H49" s="264">
        <v>1979258</v>
      </c>
      <c r="I49" s="405"/>
      <c r="J49" s="405"/>
    </row>
    <row r="50" spans="1:10" ht="12.75" customHeight="1">
      <c r="A50" s="140" t="s">
        <v>822</v>
      </c>
      <c r="B50" s="262">
        <v>11965949</v>
      </c>
      <c r="C50" s="264">
        <v>8291925</v>
      </c>
      <c r="D50" s="264">
        <v>3674024</v>
      </c>
      <c r="E50" s="264">
        <v>18929833</v>
      </c>
      <c r="F50" s="264">
        <v>6182813</v>
      </c>
      <c r="G50" s="264">
        <v>3722569</v>
      </c>
      <c r="H50" s="264">
        <v>2104492</v>
      </c>
      <c r="I50" s="405"/>
      <c r="J50" s="405"/>
    </row>
    <row r="51" spans="1:10" ht="7.5" customHeight="1">
      <c r="A51" s="45"/>
      <c r="B51" s="262"/>
      <c r="C51" s="264"/>
      <c r="D51" s="264"/>
      <c r="E51" s="264"/>
      <c r="F51" s="264"/>
      <c r="G51" s="264"/>
      <c r="H51" s="264"/>
      <c r="I51" s="405"/>
      <c r="J51" s="405"/>
    </row>
    <row r="52" spans="1:10" ht="12.75" customHeight="1">
      <c r="A52" s="140" t="s">
        <v>823</v>
      </c>
      <c r="B52" s="262">
        <v>969710</v>
      </c>
      <c r="C52" s="264">
        <v>673053</v>
      </c>
      <c r="D52" s="264">
        <v>296657</v>
      </c>
      <c r="E52" s="264">
        <v>1581249</v>
      </c>
      <c r="F52" s="264">
        <v>515418</v>
      </c>
      <c r="G52" s="264">
        <v>314729</v>
      </c>
      <c r="H52" s="264">
        <v>172172</v>
      </c>
      <c r="I52" s="405"/>
      <c r="J52" s="405"/>
    </row>
    <row r="53" spans="1:10" ht="12.75" customHeight="1">
      <c r="A53" s="140" t="s">
        <v>212</v>
      </c>
      <c r="B53" s="262">
        <v>969822</v>
      </c>
      <c r="C53" s="264">
        <v>680621</v>
      </c>
      <c r="D53" s="264">
        <v>289201</v>
      </c>
      <c r="E53" s="264">
        <v>1626209</v>
      </c>
      <c r="F53" s="264">
        <v>525343</v>
      </c>
      <c r="G53" s="264">
        <v>318245</v>
      </c>
      <c r="H53" s="264">
        <v>181684</v>
      </c>
      <c r="I53" s="405"/>
      <c r="J53" s="405"/>
    </row>
    <row r="54" spans="1:10" ht="12.75" customHeight="1">
      <c r="A54" s="140" t="s">
        <v>213</v>
      </c>
      <c r="B54" s="262">
        <v>967322</v>
      </c>
      <c r="C54" s="264">
        <v>668462</v>
      </c>
      <c r="D54" s="264">
        <v>298860</v>
      </c>
      <c r="E54" s="264">
        <v>1546645</v>
      </c>
      <c r="F54" s="264">
        <v>504047</v>
      </c>
      <c r="G54" s="264">
        <v>310392</v>
      </c>
      <c r="H54" s="264">
        <v>176214</v>
      </c>
      <c r="I54" s="405"/>
      <c r="J54" s="405"/>
    </row>
    <row r="55" spans="1:10" ht="12.75" customHeight="1">
      <c r="A55" s="140" t="s">
        <v>214</v>
      </c>
      <c r="B55" s="262">
        <v>1016048</v>
      </c>
      <c r="C55" s="264">
        <v>705655</v>
      </c>
      <c r="D55" s="264">
        <v>310393</v>
      </c>
      <c r="E55" s="264">
        <v>1618666</v>
      </c>
      <c r="F55" s="264">
        <v>525258</v>
      </c>
      <c r="G55" s="264">
        <v>314258</v>
      </c>
      <c r="H55" s="264">
        <v>179173</v>
      </c>
      <c r="I55" s="405"/>
      <c r="J55" s="405"/>
    </row>
    <row r="56" spans="1:10" ht="12.75" customHeight="1">
      <c r="A56" s="140" t="s">
        <v>215</v>
      </c>
      <c r="B56" s="262">
        <v>1072157</v>
      </c>
      <c r="C56" s="264">
        <v>757856</v>
      </c>
      <c r="D56" s="264">
        <v>314301</v>
      </c>
      <c r="E56" s="264">
        <v>1766814</v>
      </c>
      <c r="F56" s="264">
        <v>577102</v>
      </c>
      <c r="G56" s="264">
        <v>326484</v>
      </c>
      <c r="H56" s="264">
        <v>192551</v>
      </c>
      <c r="I56" s="405"/>
      <c r="J56" s="405"/>
    </row>
    <row r="57" spans="1:10" ht="12.75" customHeight="1">
      <c r="A57" s="140" t="s">
        <v>216</v>
      </c>
      <c r="B57" s="262">
        <v>995995</v>
      </c>
      <c r="C57" s="264">
        <v>691143</v>
      </c>
      <c r="D57" s="264">
        <v>304852</v>
      </c>
      <c r="E57" s="264">
        <v>1580053</v>
      </c>
      <c r="F57" s="264">
        <v>515128</v>
      </c>
      <c r="G57" s="264">
        <v>309507</v>
      </c>
      <c r="H57" s="264">
        <v>175561</v>
      </c>
      <c r="I57" s="405"/>
      <c r="J57" s="405"/>
    </row>
    <row r="58" spans="1:10" ht="12.75" customHeight="1">
      <c r="A58" s="140" t="s">
        <v>217</v>
      </c>
      <c r="B58" s="262">
        <v>1012539</v>
      </c>
      <c r="C58" s="264">
        <v>699964</v>
      </c>
      <c r="D58" s="264">
        <v>312575</v>
      </c>
      <c r="E58" s="264">
        <v>1629066</v>
      </c>
      <c r="F58" s="264">
        <v>526101</v>
      </c>
      <c r="G58" s="264">
        <v>320093</v>
      </c>
      <c r="H58" s="264">
        <v>182548</v>
      </c>
      <c r="I58" s="405"/>
      <c r="J58" s="405"/>
    </row>
    <row r="59" spans="1:10" ht="12.75" customHeight="1">
      <c r="A59" s="140" t="s">
        <v>218</v>
      </c>
      <c r="B59" s="262">
        <v>1001412</v>
      </c>
      <c r="C59" s="264">
        <v>691852</v>
      </c>
      <c r="D59" s="264">
        <v>309560</v>
      </c>
      <c r="E59" s="264">
        <v>1622755</v>
      </c>
      <c r="F59" s="264">
        <v>517999</v>
      </c>
      <c r="G59" s="264">
        <v>316229</v>
      </c>
      <c r="H59" s="264">
        <v>180630</v>
      </c>
      <c r="I59" s="405"/>
      <c r="J59" s="405"/>
    </row>
    <row r="60" spans="1:10" ht="12.75" customHeight="1">
      <c r="A60" s="140" t="s">
        <v>219</v>
      </c>
      <c r="B60" s="262">
        <v>1025197</v>
      </c>
      <c r="C60" s="264">
        <v>706147</v>
      </c>
      <c r="D60" s="264">
        <v>319050</v>
      </c>
      <c r="E60" s="264">
        <v>1515846</v>
      </c>
      <c r="F60" s="264">
        <v>501515</v>
      </c>
      <c r="G60" s="264">
        <v>314351</v>
      </c>
      <c r="H60" s="264">
        <v>166988</v>
      </c>
      <c r="I60" s="405"/>
      <c r="J60" s="405"/>
    </row>
    <row r="61" spans="1:10" ht="12.75" customHeight="1">
      <c r="A61" s="140" t="s">
        <v>824</v>
      </c>
      <c r="B61" s="262">
        <v>942698</v>
      </c>
      <c r="C61" s="264">
        <v>651852</v>
      </c>
      <c r="D61" s="264">
        <v>290846</v>
      </c>
      <c r="E61" s="264">
        <v>1414636</v>
      </c>
      <c r="F61" s="264">
        <v>472534</v>
      </c>
      <c r="G61" s="264">
        <v>280666</v>
      </c>
      <c r="H61" s="264">
        <v>155499</v>
      </c>
      <c r="I61" s="405"/>
      <c r="J61" s="405"/>
    </row>
    <row r="62" spans="1:10" ht="12.75" customHeight="1">
      <c r="A62" s="140" t="s">
        <v>220</v>
      </c>
      <c r="B62" s="262">
        <v>906299</v>
      </c>
      <c r="C62" s="264">
        <v>618890</v>
      </c>
      <c r="D62" s="264">
        <v>287409</v>
      </c>
      <c r="E62" s="264">
        <v>1349854</v>
      </c>
      <c r="F62" s="264">
        <v>448115</v>
      </c>
      <c r="G62" s="264">
        <v>269835</v>
      </c>
      <c r="H62" s="264">
        <v>151349</v>
      </c>
      <c r="I62" s="405"/>
      <c r="J62" s="405"/>
    </row>
    <row r="63" spans="1:10" ht="12.75" customHeight="1">
      <c r="A63" s="141" t="s">
        <v>221</v>
      </c>
      <c r="B63" s="265">
        <v>1086750</v>
      </c>
      <c r="C63" s="266">
        <v>746430</v>
      </c>
      <c r="D63" s="266">
        <v>340320</v>
      </c>
      <c r="E63" s="266">
        <v>1678040</v>
      </c>
      <c r="F63" s="266">
        <v>554253</v>
      </c>
      <c r="G63" s="266">
        <v>327780</v>
      </c>
      <c r="H63" s="266">
        <v>190123</v>
      </c>
      <c r="I63" s="405"/>
      <c r="J63" s="405"/>
    </row>
    <row r="64" spans="1:8" ht="15.75" customHeight="1">
      <c r="A64" s="102"/>
      <c r="B64" s="266"/>
      <c r="C64" s="266"/>
      <c r="D64" s="266"/>
      <c r="E64" s="266"/>
      <c r="F64" s="266"/>
      <c r="G64" s="266"/>
      <c r="H64" s="266"/>
    </row>
    <row r="65" spans="1:8" ht="12" customHeight="1">
      <c r="A65" s="153"/>
      <c r="B65" s="144" t="s">
        <v>490</v>
      </c>
      <c r="C65" s="143"/>
      <c r="D65" s="143"/>
      <c r="E65" s="143"/>
      <c r="F65" s="143"/>
      <c r="G65" s="143"/>
      <c r="H65" s="143"/>
    </row>
    <row r="66" spans="1:8" ht="12" customHeight="1">
      <c r="A66" s="213" t="s">
        <v>0</v>
      </c>
      <c r="B66" s="154" t="s">
        <v>227</v>
      </c>
      <c r="C66" s="155" t="s">
        <v>228</v>
      </c>
      <c r="D66" s="152" t="s">
        <v>229</v>
      </c>
      <c r="E66" s="152" t="s">
        <v>230</v>
      </c>
      <c r="F66" s="152" t="s">
        <v>231</v>
      </c>
      <c r="G66" s="152" t="s">
        <v>232</v>
      </c>
      <c r="H66" s="152" t="s">
        <v>233</v>
      </c>
    </row>
    <row r="67" spans="1:8" ht="12" customHeight="1">
      <c r="A67" s="400" t="s">
        <v>807</v>
      </c>
      <c r="B67" s="264">
        <v>749865</v>
      </c>
      <c r="C67" s="264">
        <v>602247</v>
      </c>
      <c r="D67" s="264">
        <v>1710769</v>
      </c>
      <c r="E67" s="264">
        <v>659987</v>
      </c>
      <c r="F67" s="264">
        <v>1976169</v>
      </c>
      <c r="G67" s="264">
        <v>841855</v>
      </c>
      <c r="H67" s="264">
        <v>715231</v>
      </c>
    </row>
    <row r="68" spans="1:8" ht="12" customHeight="1">
      <c r="A68" s="140" t="s">
        <v>819</v>
      </c>
      <c r="B68" s="264">
        <v>744140</v>
      </c>
      <c r="C68" s="264">
        <v>631680</v>
      </c>
      <c r="D68" s="264">
        <v>1650834</v>
      </c>
      <c r="E68" s="264">
        <v>658268</v>
      </c>
      <c r="F68" s="264">
        <v>1918499</v>
      </c>
      <c r="G68" s="264">
        <v>801656</v>
      </c>
      <c r="H68" s="264">
        <v>697532</v>
      </c>
    </row>
    <row r="69" spans="1:8" ht="12" customHeight="1">
      <c r="A69" s="140" t="s">
        <v>820</v>
      </c>
      <c r="B69" s="264">
        <v>735924</v>
      </c>
      <c r="C69" s="264">
        <v>657054</v>
      </c>
      <c r="D69" s="264">
        <v>1650597</v>
      </c>
      <c r="E69" s="264">
        <v>634794</v>
      </c>
      <c r="F69" s="264">
        <v>1862631</v>
      </c>
      <c r="G69" s="264">
        <v>778056</v>
      </c>
      <c r="H69" s="264">
        <v>688175</v>
      </c>
    </row>
    <row r="70" spans="1:8" ht="12" customHeight="1">
      <c r="A70" s="140" t="s">
        <v>821</v>
      </c>
      <c r="B70" s="264">
        <v>712904</v>
      </c>
      <c r="C70" s="264">
        <v>657662</v>
      </c>
      <c r="D70" s="264">
        <v>1645664</v>
      </c>
      <c r="E70" s="264">
        <v>630000</v>
      </c>
      <c r="F70" s="264">
        <v>1839611</v>
      </c>
      <c r="G70" s="264">
        <v>753035</v>
      </c>
      <c r="H70" s="264">
        <v>663774</v>
      </c>
    </row>
    <row r="71" spans="1:8" ht="12" customHeight="1">
      <c r="A71" s="140" t="s">
        <v>822</v>
      </c>
      <c r="B71" s="262">
        <v>728892</v>
      </c>
      <c r="C71" s="264">
        <v>662685</v>
      </c>
      <c r="D71" s="264">
        <v>1650836</v>
      </c>
      <c r="E71" s="264">
        <v>640958</v>
      </c>
      <c r="F71" s="264">
        <v>1828875</v>
      </c>
      <c r="G71" s="264">
        <v>777798</v>
      </c>
      <c r="H71" s="264">
        <v>629915</v>
      </c>
    </row>
    <row r="72" spans="1:8" ht="12" customHeight="1">
      <c r="A72" s="45"/>
      <c r="B72" s="264"/>
      <c r="C72" s="264"/>
      <c r="D72" s="264"/>
      <c r="E72" s="264"/>
      <c r="F72" s="264"/>
      <c r="G72" s="264"/>
      <c r="H72" s="264"/>
    </row>
    <row r="73" spans="1:8" ht="12" customHeight="1">
      <c r="A73" s="140" t="s">
        <v>823</v>
      </c>
      <c r="B73" s="264">
        <v>66162</v>
      </c>
      <c r="C73" s="264">
        <v>58895</v>
      </c>
      <c r="D73" s="264">
        <v>138243</v>
      </c>
      <c r="E73" s="264">
        <v>58054</v>
      </c>
      <c r="F73" s="264">
        <v>146957</v>
      </c>
      <c r="G73" s="264">
        <v>58691</v>
      </c>
      <c r="H73" s="264">
        <v>51928</v>
      </c>
    </row>
    <row r="74" spans="1:8" ht="12" customHeight="1">
      <c r="A74" s="140" t="s">
        <v>212</v>
      </c>
      <c r="B74" s="264">
        <v>65378</v>
      </c>
      <c r="C74" s="264">
        <v>60670</v>
      </c>
      <c r="D74" s="264">
        <v>137788</v>
      </c>
      <c r="E74" s="264">
        <v>54229</v>
      </c>
      <c r="F74" s="264">
        <v>156499</v>
      </c>
      <c r="G74" s="264">
        <v>67243</v>
      </c>
      <c r="H74" s="264">
        <v>59130</v>
      </c>
    </row>
    <row r="75" spans="1:8" ht="12" customHeight="1">
      <c r="A75" s="140" t="s">
        <v>213</v>
      </c>
      <c r="B75" s="264">
        <v>61798</v>
      </c>
      <c r="C75" s="264">
        <v>56619</v>
      </c>
      <c r="D75" s="264">
        <v>135761</v>
      </c>
      <c r="E75" s="264">
        <v>52407</v>
      </c>
      <c r="F75" s="264">
        <v>139540</v>
      </c>
      <c r="G75" s="264">
        <v>62184</v>
      </c>
      <c r="H75" s="264">
        <v>47683</v>
      </c>
    </row>
    <row r="76" spans="1:8" ht="12" customHeight="1">
      <c r="A76" s="140" t="s">
        <v>214</v>
      </c>
      <c r="B76" s="264">
        <v>61504</v>
      </c>
      <c r="C76" s="264">
        <v>58152</v>
      </c>
      <c r="D76" s="264">
        <v>141744</v>
      </c>
      <c r="E76" s="264">
        <v>54463</v>
      </c>
      <c r="F76" s="264">
        <v>156731</v>
      </c>
      <c r="G76" s="264">
        <v>68772</v>
      </c>
      <c r="H76" s="264">
        <v>58611</v>
      </c>
    </row>
    <row r="77" spans="1:8" ht="12" customHeight="1">
      <c r="A77" s="140" t="s">
        <v>215</v>
      </c>
      <c r="B77" s="264">
        <v>61344</v>
      </c>
      <c r="C77" s="264">
        <v>61661</v>
      </c>
      <c r="D77" s="264">
        <v>148792</v>
      </c>
      <c r="E77" s="264">
        <v>54140</v>
      </c>
      <c r="F77" s="264">
        <v>190818</v>
      </c>
      <c r="G77" s="264">
        <v>81509</v>
      </c>
      <c r="H77" s="264">
        <v>72413</v>
      </c>
    </row>
    <row r="78" spans="1:8" ht="12" customHeight="1">
      <c r="A78" s="140" t="s">
        <v>216</v>
      </c>
      <c r="B78" s="264">
        <v>62497</v>
      </c>
      <c r="C78" s="264">
        <v>56578</v>
      </c>
      <c r="D78" s="264">
        <v>137490</v>
      </c>
      <c r="E78" s="264">
        <v>53287</v>
      </c>
      <c r="F78" s="264">
        <v>150313</v>
      </c>
      <c r="G78" s="264">
        <v>65026</v>
      </c>
      <c r="H78" s="264">
        <v>54666</v>
      </c>
    </row>
    <row r="79" spans="1:8" ht="12" customHeight="1">
      <c r="A79" s="140" t="s">
        <v>217</v>
      </c>
      <c r="B79" s="264">
        <v>67919</v>
      </c>
      <c r="C79" s="264">
        <v>61692</v>
      </c>
      <c r="D79" s="264">
        <v>142054</v>
      </c>
      <c r="E79" s="264">
        <v>56559</v>
      </c>
      <c r="F79" s="264">
        <v>153271</v>
      </c>
      <c r="G79" s="264">
        <v>64231</v>
      </c>
      <c r="H79" s="264">
        <v>54598</v>
      </c>
    </row>
    <row r="80" spans="1:8" ht="12" customHeight="1">
      <c r="A80" s="140" t="s">
        <v>218</v>
      </c>
      <c r="B80" s="264">
        <v>67763</v>
      </c>
      <c r="C80" s="264">
        <v>60562</v>
      </c>
      <c r="D80" s="264">
        <v>143526</v>
      </c>
      <c r="E80" s="264">
        <v>56728</v>
      </c>
      <c r="F80" s="264">
        <v>158371</v>
      </c>
      <c r="G80" s="264">
        <v>66806</v>
      </c>
      <c r="H80" s="264">
        <v>54141</v>
      </c>
    </row>
    <row r="81" spans="1:8" ht="12" customHeight="1">
      <c r="A81" s="140" t="s">
        <v>219</v>
      </c>
      <c r="B81" s="264">
        <v>56208</v>
      </c>
      <c r="C81" s="264">
        <v>48947</v>
      </c>
      <c r="D81" s="264">
        <v>133856</v>
      </c>
      <c r="E81" s="264">
        <v>51636</v>
      </c>
      <c r="F81" s="264">
        <v>141380</v>
      </c>
      <c r="G81" s="264">
        <v>57051</v>
      </c>
      <c r="H81" s="264">
        <v>43914</v>
      </c>
    </row>
    <row r="82" spans="1:8" ht="12" customHeight="1">
      <c r="A82" s="140" t="s">
        <v>824</v>
      </c>
      <c r="B82" s="264">
        <v>48673</v>
      </c>
      <c r="C82" s="264">
        <v>41448</v>
      </c>
      <c r="D82" s="264">
        <v>124318</v>
      </c>
      <c r="E82" s="264">
        <v>45821</v>
      </c>
      <c r="F82" s="264">
        <v>140474</v>
      </c>
      <c r="G82" s="264">
        <v>62791</v>
      </c>
      <c r="H82" s="264">
        <v>42412</v>
      </c>
    </row>
    <row r="83" spans="1:8" ht="12" customHeight="1">
      <c r="A83" s="140" t="s">
        <v>220</v>
      </c>
      <c r="B83" s="264">
        <v>46690</v>
      </c>
      <c r="C83" s="264">
        <v>40394</v>
      </c>
      <c r="D83" s="264">
        <v>120288</v>
      </c>
      <c r="E83" s="264">
        <v>45917</v>
      </c>
      <c r="F83" s="264">
        <v>132627</v>
      </c>
      <c r="G83" s="264">
        <v>56868</v>
      </c>
      <c r="H83" s="264">
        <v>37771</v>
      </c>
    </row>
    <row r="84" spans="1:8" ht="12" customHeight="1">
      <c r="A84" s="141" t="s">
        <v>221</v>
      </c>
      <c r="B84" s="266">
        <v>62956</v>
      </c>
      <c r="C84" s="266">
        <v>57067</v>
      </c>
      <c r="D84" s="266">
        <v>146976</v>
      </c>
      <c r="E84" s="266">
        <v>57717</v>
      </c>
      <c r="F84" s="266">
        <v>161894</v>
      </c>
      <c r="G84" s="266">
        <v>66626</v>
      </c>
      <c r="H84" s="266">
        <v>52648</v>
      </c>
    </row>
    <row r="85" ht="12" customHeight="1">
      <c r="A85" s="35" t="s">
        <v>733</v>
      </c>
    </row>
    <row r="86" ht="12" customHeight="1">
      <c r="A86" s="36"/>
    </row>
    <row r="87" ht="12" customHeight="1">
      <c r="A87" s="36"/>
    </row>
    <row r="88" spans="1:8" ht="14.25" customHeight="1">
      <c r="A88" s="147" t="s">
        <v>863</v>
      </c>
      <c r="B88" s="13"/>
      <c r="C88" s="27"/>
      <c r="D88" s="27"/>
      <c r="E88" s="27"/>
      <c r="F88" s="27"/>
      <c r="G88" s="27"/>
      <c r="H88" s="27"/>
    </row>
    <row r="89" spans="1:8" ht="12" customHeight="1">
      <c r="A89" s="149"/>
      <c r="B89" s="104" t="s">
        <v>487</v>
      </c>
      <c r="C89" s="105"/>
      <c r="D89" s="105"/>
      <c r="E89" s="104" t="s">
        <v>491</v>
      </c>
      <c r="F89" s="105"/>
      <c r="G89" s="105"/>
      <c r="H89" s="105"/>
    </row>
    <row r="90" spans="1:8" ht="12" customHeight="1">
      <c r="A90" s="165" t="s">
        <v>0</v>
      </c>
      <c r="B90" s="111" t="s">
        <v>207</v>
      </c>
      <c r="C90" s="111" t="s">
        <v>222</v>
      </c>
      <c r="D90" s="111" t="s">
        <v>223</v>
      </c>
      <c r="E90" s="111" t="s">
        <v>207</v>
      </c>
      <c r="F90" s="111" t="s">
        <v>224</v>
      </c>
      <c r="G90" s="111" t="s">
        <v>225</v>
      </c>
      <c r="H90" s="111" t="s">
        <v>226</v>
      </c>
    </row>
    <row r="91" spans="1:10" ht="12" customHeight="1">
      <c r="A91" s="400" t="s">
        <v>807</v>
      </c>
      <c r="B91" s="267">
        <v>11880410</v>
      </c>
      <c r="C91" s="263">
        <v>8105872</v>
      </c>
      <c r="D91" s="263">
        <v>3774538</v>
      </c>
      <c r="E91" s="263">
        <v>19629452</v>
      </c>
      <c r="F91" s="263">
        <v>5751586</v>
      </c>
      <c r="G91" s="263">
        <v>4504114</v>
      </c>
      <c r="H91" s="263">
        <v>2046240</v>
      </c>
      <c r="I91" s="405"/>
      <c r="J91" s="405"/>
    </row>
    <row r="92" spans="1:10" ht="12" customHeight="1">
      <c r="A92" s="140" t="s">
        <v>819</v>
      </c>
      <c r="B92" s="267">
        <v>11538254</v>
      </c>
      <c r="C92" s="263">
        <v>7865082</v>
      </c>
      <c r="D92" s="263">
        <v>3673172</v>
      </c>
      <c r="E92" s="263">
        <v>19056268</v>
      </c>
      <c r="F92" s="263">
        <v>5518649</v>
      </c>
      <c r="G92" s="263">
        <v>4374298</v>
      </c>
      <c r="H92" s="263">
        <v>1968727</v>
      </c>
      <c r="I92" s="405"/>
      <c r="J92" s="405"/>
    </row>
    <row r="93" spans="1:10" ht="12" customHeight="1">
      <c r="A93" s="140" t="s">
        <v>820</v>
      </c>
      <c r="B93" s="267">
        <v>11368439</v>
      </c>
      <c r="C93" s="263">
        <v>7712299</v>
      </c>
      <c r="D93" s="263">
        <v>3656140</v>
      </c>
      <c r="E93" s="263">
        <v>18577424</v>
      </c>
      <c r="F93" s="263">
        <v>5653457</v>
      </c>
      <c r="G93" s="263">
        <v>3888541</v>
      </c>
      <c r="H93" s="263">
        <v>1947502</v>
      </c>
      <c r="I93" s="405"/>
      <c r="J93" s="405"/>
    </row>
    <row r="94" spans="1:10" ht="12" customHeight="1">
      <c r="A94" s="140" t="s">
        <v>821</v>
      </c>
      <c r="B94" s="267">
        <v>11469991</v>
      </c>
      <c r="C94" s="263">
        <v>7797254</v>
      </c>
      <c r="D94" s="263">
        <v>3672737</v>
      </c>
      <c r="E94" s="263">
        <v>18242180</v>
      </c>
      <c r="F94" s="263">
        <v>5579923</v>
      </c>
      <c r="G94" s="263">
        <v>3717991</v>
      </c>
      <c r="H94" s="263">
        <v>1951359</v>
      </c>
      <c r="I94" s="405"/>
      <c r="J94" s="405"/>
    </row>
    <row r="95" spans="1:10" ht="12" customHeight="1">
      <c r="A95" s="140" t="s">
        <v>822</v>
      </c>
      <c r="B95" s="262">
        <v>11794232</v>
      </c>
      <c r="C95" s="264">
        <v>7988419</v>
      </c>
      <c r="D95" s="264">
        <v>3805813</v>
      </c>
      <c r="E95" s="264">
        <v>18549144</v>
      </c>
      <c r="F95" s="264">
        <v>5727846</v>
      </c>
      <c r="G95" s="264">
        <v>3732766</v>
      </c>
      <c r="H95" s="264">
        <v>2091709</v>
      </c>
      <c r="I95" s="405"/>
      <c r="J95" s="405"/>
    </row>
    <row r="96" spans="1:10" ht="12" customHeight="1">
      <c r="A96" s="45"/>
      <c r="B96" s="267"/>
      <c r="C96" s="263"/>
      <c r="D96" s="263"/>
      <c r="E96" s="263"/>
      <c r="F96" s="263"/>
      <c r="G96" s="263"/>
      <c r="H96" s="263"/>
      <c r="I96" s="405"/>
      <c r="J96" s="405"/>
    </row>
    <row r="97" spans="1:10" ht="12" customHeight="1">
      <c r="A97" s="140" t="s">
        <v>823</v>
      </c>
      <c r="B97" s="267">
        <v>959498</v>
      </c>
      <c r="C97" s="263">
        <v>653369</v>
      </c>
      <c r="D97" s="263">
        <v>306129</v>
      </c>
      <c r="E97" s="263">
        <v>1545009</v>
      </c>
      <c r="F97" s="263">
        <v>477126</v>
      </c>
      <c r="G97" s="263">
        <v>314145</v>
      </c>
      <c r="H97" s="263">
        <v>167512</v>
      </c>
      <c r="I97" s="405"/>
      <c r="J97" s="405"/>
    </row>
    <row r="98" spans="1:10" ht="12" customHeight="1">
      <c r="A98" s="140" t="s">
        <v>212</v>
      </c>
      <c r="B98" s="267">
        <v>941043</v>
      </c>
      <c r="C98" s="263">
        <v>643346</v>
      </c>
      <c r="D98" s="263">
        <v>297697</v>
      </c>
      <c r="E98" s="263">
        <v>1588639</v>
      </c>
      <c r="F98" s="263">
        <v>479423</v>
      </c>
      <c r="G98" s="263">
        <v>318691</v>
      </c>
      <c r="H98" s="263">
        <v>180987</v>
      </c>
      <c r="I98" s="405"/>
      <c r="J98" s="405"/>
    </row>
    <row r="99" spans="1:10" ht="12" customHeight="1">
      <c r="A99" s="140" t="s">
        <v>213</v>
      </c>
      <c r="B99" s="267">
        <v>946679</v>
      </c>
      <c r="C99" s="263">
        <v>638757</v>
      </c>
      <c r="D99" s="263">
        <v>307922</v>
      </c>
      <c r="E99" s="263">
        <v>1516565</v>
      </c>
      <c r="F99" s="263">
        <v>469719</v>
      </c>
      <c r="G99" s="263">
        <v>312657</v>
      </c>
      <c r="H99" s="263">
        <v>173047</v>
      </c>
      <c r="I99" s="405"/>
      <c r="J99" s="405"/>
    </row>
    <row r="100" spans="1:10" ht="12" customHeight="1">
      <c r="A100" s="140" t="s">
        <v>214</v>
      </c>
      <c r="B100" s="267">
        <v>1003841</v>
      </c>
      <c r="C100" s="263">
        <v>681790</v>
      </c>
      <c r="D100" s="263">
        <v>322051</v>
      </c>
      <c r="E100" s="263">
        <v>1589695</v>
      </c>
      <c r="F100" s="263">
        <v>486600</v>
      </c>
      <c r="G100" s="263">
        <v>317117</v>
      </c>
      <c r="H100" s="263">
        <v>178989</v>
      </c>
      <c r="I100" s="405"/>
      <c r="J100" s="405"/>
    </row>
    <row r="101" spans="1:10" ht="12" customHeight="1">
      <c r="A101" s="140" t="s">
        <v>215</v>
      </c>
      <c r="B101" s="267">
        <v>1068207</v>
      </c>
      <c r="C101" s="263">
        <v>737927</v>
      </c>
      <c r="D101" s="263">
        <v>330280</v>
      </c>
      <c r="E101" s="263">
        <v>1711176</v>
      </c>
      <c r="F101" s="263">
        <v>502635</v>
      </c>
      <c r="G101" s="263">
        <v>327144</v>
      </c>
      <c r="H101" s="263">
        <v>194690</v>
      </c>
      <c r="I101" s="405"/>
      <c r="J101" s="405"/>
    </row>
    <row r="102" spans="1:10" ht="12" customHeight="1">
      <c r="A102" s="140" t="s">
        <v>216</v>
      </c>
      <c r="B102" s="267">
        <v>985826</v>
      </c>
      <c r="C102" s="263">
        <v>670618</v>
      </c>
      <c r="D102" s="263">
        <v>315208</v>
      </c>
      <c r="E102" s="263">
        <v>1548660</v>
      </c>
      <c r="F102" s="263">
        <v>477734</v>
      </c>
      <c r="G102" s="263">
        <v>310082</v>
      </c>
      <c r="H102" s="263">
        <v>174140</v>
      </c>
      <c r="I102" s="405"/>
      <c r="J102" s="405"/>
    </row>
    <row r="103" spans="1:10" ht="12" customHeight="1">
      <c r="A103" s="140" t="s">
        <v>217</v>
      </c>
      <c r="B103" s="267">
        <v>997621</v>
      </c>
      <c r="C103" s="263">
        <v>673602</v>
      </c>
      <c r="D103" s="263">
        <v>324019</v>
      </c>
      <c r="E103" s="263">
        <v>1599548</v>
      </c>
      <c r="F103" s="263">
        <v>485613</v>
      </c>
      <c r="G103" s="263">
        <v>320919</v>
      </c>
      <c r="H103" s="263">
        <v>183173</v>
      </c>
      <c r="I103" s="405"/>
      <c r="J103" s="405"/>
    </row>
    <row r="104" spans="1:10" ht="12" customHeight="1">
      <c r="A104" s="140" t="s">
        <v>218</v>
      </c>
      <c r="B104" s="267">
        <v>985123</v>
      </c>
      <c r="C104" s="263">
        <v>663140</v>
      </c>
      <c r="D104" s="263">
        <v>321983</v>
      </c>
      <c r="E104" s="263">
        <v>1593381</v>
      </c>
      <c r="F104" s="263">
        <v>480396</v>
      </c>
      <c r="G104" s="263">
        <v>318794</v>
      </c>
      <c r="H104" s="263">
        <v>181331</v>
      </c>
      <c r="I104" s="405"/>
      <c r="J104" s="405"/>
    </row>
    <row r="105" spans="1:10" ht="12" customHeight="1">
      <c r="A105" s="140" t="s">
        <v>219</v>
      </c>
      <c r="B105" s="267">
        <v>1021281</v>
      </c>
      <c r="C105" s="263">
        <v>689819</v>
      </c>
      <c r="D105" s="263">
        <v>331462</v>
      </c>
      <c r="E105" s="263">
        <v>1480001</v>
      </c>
      <c r="F105" s="263">
        <v>471400</v>
      </c>
      <c r="G105" s="263">
        <v>307433</v>
      </c>
      <c r="H105" s="263">
        <v>161791</v>
      </c>
      <c r="I105" s="405"/>
      <c r="J105" s="405"/>
    </row>
    <row r="106" spans="1:10" ht="12" customHeight="1">
      <c r="A106" s="140" t="s">
        <v>824</v>
      </c>
      <c r="B106" s="267">
        <v>916666</v>
      </c>
      <c r="C106" s="263">
        <v>617288</v>
      </c>
      <c r="D106" s="263">
        <v>299378</v>
      </c>
      <c r="E106" s="263">
        <v>1399115</v>
      </c>
      <c r="F106" s="263">
        <v>453604</v>
      </c>
      <c r="G106" s="263">
        <v>283544</v>
      </c>
      <c r="H106" s="263">
        <v>156380</v>
      </c>
      <c r="I106" s="405"/>
      <c r="J106" s="405"/>
    </row>
    <row r="107" spans="1:10" ht="12" customHeight="1">
      <c r="A107" s="140" t="s">
        <v>220</v>
      </c>
      <c r="B107" s="267">
        <v>893221</v>
      </c>
      <c r="C107" s="263">
        <v>596512</v>
      </c>
      <c r="D107" s="263">
        <v>296709</v>
      </c>
      <c r="E107" s="263">
        <v>1325390</v>
      </c>
      <c r="F107" s="263">
        <v>426513</v>
      </c>
      <c r="G107" s="263">
        <v>269858</v>
      </c>
      <c r="H107" s="263">
        <v>149046</v>
      </c>
      <c r="I107" s="405"/>
      <c r="J107" s="405"/>
    </row>
    <row r="108" spans="1:10" ht="12" customHeight="1">
      <c r="A108" s="141" t="s">
        <v>221</v>
      </c>
      <c r="B108" s="272">
        <v>1075226</v>
      </c>
      <c r="C108" s="273">
        <v>722251</v>
      </c>
      <c r="D108" s="273">
        <v>352975</v>
      </c>
      <c r="E108" s="273">
        <v>1651965</v>
      </c>
      <c r="F108" s="273">
        <v>517083</v>
      </c>
      <c r="G108" s="273">
        <v>332382</v>
      </c>
      <c r="H108" s="273">
        <v>190623</v>
      </c>
      <c r="I108" s="405"/>
      <c r="J108" s="405"/>
    </row>
    <row r="109" spans="1:8" ht="9.75" customHeight="1">
      <c r="A109" s="3"/>
      <c r="B109" s="38"/>
      <c r="C109" s="38"/>
      <c r="D109" s="38"/>
      <c r="E109" s="38"/>
      <c r="F109" s="38"/>
      <c r="G109" s="38"/>
      <c r="H109" s="38"/>
    </row>
    <row r="110" spans="1:8" ht="12" customHeight="1">
      <c r="A110" s="153"/>
      <c r="B110" s="144" t="s">
        <v>489</v>
      </c>
      <c r="C110" s="143"/>
      <c r="D110" s="143"/>
      <c r="E110" s="143"/>
      <c r="F110" s="143"/>
      <c r="G110" s="143"/>
      <c r="H110" s="143"/>
    </row>
    <row r="111" spans="1:8" ht="12" customHeight="1">
      <c r="A111" s="213" t="s">
        <v>0</v>
      </c>
      <c r="B111" s="158" t="s">
        <v>227</v>
      </c>
      <c r="C111" s="114" t="s">
        <v>228</v>
      </c>
      <c r="D111" s="111" t="s">
        <v>229</v>
      </c>
      <c r="E111" s="111" t="s">
        <v>230</v>
      </c>
      <c r="F111" s="111" t="s">
        <v>231</v>
      </c>
      <c r="G111" s="111" t="s">
        <v>232</v>
      </c>
      <c r="H111" s="111" t="s">
        <v>233</v>
      </c>
    </row>
    <row r="112" spans="1:8" ht="12" customHeight="1">
      <c r="A112" s="400" t="s">
        <v>807</v>
      </c>
      <c r="B112" s="263">
        <v>802426</v>
      </c>
      <c r="C112" s="263">
        <v>635144</v>
      </c>
      <c r="D112" s="263">
        <v>1700901</v>
      </c>
      <c r="E112" s="263">
        <v>681146</v>
      </c>
      <c r="F112" s="263">
        <v>1990512</v>
      </c>
      <c r="G112" s="263">
        <v>798026</v>
      </c>
      <c r="H112" s="263">
        <v>719357</v>
      </c>
    </row>
    <row r="113" spans="1:8" ht="12" customHeight="1">
      <c r="A113" s="140" t="s">
        <v>819</v>
      </c>
      <c r="B113" s="263">
        <v>802724</v>
      </c>
      <c r="C113" s="263">
        <v>659823</v>
      </c>
      <c r="D113" s="263">
        <v>1651994</v>
      </c>
      <c r="E113" s="263">
        <v>676074</v>
      </c>
      <c r="F113" s="263">
        <v>1938269</v>
      </c>
      <c r="G113" s="263">
        <v>763060</v>
      </c>
      <c r="H113" s="263">
        <v>702650</v>
      </c>
    </row>
    <row r="114" spans="1:8" ht="12" customHeight="1">
      <c r="A114" s="140" t="s">
        <v>820</v>
      </c>
      <c r="B114" s="263">
        <v>794598</v>
      </c>
      <c r="C114" s="263">
        <v>685773</v>
      </c>
      <c r="D114" s="263">
        <v>1645319</v>
      </c>
      <c r="E114" s="263">
        <v>659828</v>
      </c>
      <c r="F114" s="263">
        <v>1875989</v>
      </c>
      <c r="G114" s="263">
        <v>735856</v>
      </c>
      <c r="H114" s="263">
        <v>690561</v>
      </c>
    </row>
    <row r="115" spans="1:8" ht="12" customHeight="1">
      <c r="A115" s="140" t="s">
        <v>821</v>
      </c>
      <c r="B115" s="263">
        <v>761267</v>
      </c>
      <c r="C115" s="263">
        <v>688836</v>
      </c>
      <c r="D115" s="263">
        <v>1648868</v>
      </c>
      <c r="E115" s="263">
        <v>671481</v>
      </c>
      <c r="F115" s="263">
        <v>1843805</v>
      </c>
      <c r="G115" s="263">
        <v>711921</v>
      </c>
      <c r="H115" s="263">
        <v>666729</v>
      </c>
    </row>
    <row r="116" spans="1:8" ht="12" customHeight="1">
      <c r="A116" s="140" t="s">
        <v>822</v>
      </c>
      <c r="B116" s="262">
        <v>775077</v>
      </c>
      <c r="C116" s="264">
        <v>693095</v>
      </c>
      <c r="D116" s="264">
        <v>1650522</v>
      </c>
      <c r="E116" s="264">
        <v>676401</v>
      </c>
      <c r="F116" s="264">
        <v>1828310</v>
      </c>
      <c r="G116" s="264">
        <v>737908</v>
      </c>
      <c r="H116" s="264">
        <v>635510</v>
      </c>
    </row>
    <row r="117" spans="1:8" ht="12" customHeight="1">
      <c r="A117" s="45"/>
      <c r="B117" s="263"/>
      <c r="C117" s="263"/>
      <c r="D117" s="263"/>
      <c r="E117" s="263"/>
      <c r="F117" s="263"/>
      <c r="G117" s="263"/>
      <c r="H117" s="263"/>
    </row>
    <row r="118" spans="1:8" ht="12" customHeight="1">
      <c r="A118" s="140" t="s">
        <v>823</v>
      </c>
      <c r="B118" s="263">
        <v>69898</v>
      </c>
      <c r="C118" s="263">
        <v>61106</v>
      </c>
      <c r="D118" s="263">
        <v>137524</v>
      </c>
      <c r="E118" s="263">
        <v>61941</v>
      </c>
      <c r="F118" s="263">
        <v>146463</v>
      </c>
      <c r="G118" s="263">
        <v>56092</v>
      </c>
      <c r="H118" s="263">
        <v>53202</v>
      </c>
    </row>
    <row r="119" spans="1:8" ht="12" customHeight="1">
      <c r="A119" s="140" t="s">
        <v>212</v>
      </c>
      <c r="B119" s="263">
        <v>71379</v>
      </c>
      <c r="C119" s="263">
        <v>63974</v>
      </c>
      <c r="D119" s="263">
        <v>139064</v>
      </c>
      <c r="E119" s="263">
        <v>57749</v>
      </c>
      <c r="F119" s="263">
        <v>154840</v>
      </c>
      <c r="G119" s="263">
        <v>63747</v>
      </c>
      <c r="H119" s="263">
        <v>58785</v>
      </c>
    </row>
    <row r="120" spans="1:8" ht="12" customHeight="1">
      <c r="A120" s="140" t="s">
        <v>213</v>
      </c>
      <c r="B120" s="263">
        <v>64843</v>
      </c>
      <c r="C120" s="263">
        <v>58514</v>
      </c>
      <c r="D120" s="263">
        <v>135730</v>
      </c>
      <c r="E120" s="263">
        <v>55357</v>
      </c>
      <c r="F120" s="263">
        <v>139032</v>
      </c>
      <c r="G120" s="263">
        <v>59839</v>
      </c>
      <c r="H120" s="263">
        <v>47827</v>
      </c>
    </row>
    <row r="121" spans="1:8" ht="12" customHeight="1">
      <c r="A121" s="140" t="s">
        <v>214</v>
      </c>
      <c r="B121" s="263">
        <v>65038</v>
      </c>
      <c r="C121" s="263">
        <v>60520</v>
      </c>
      <c r="D121" s="263">
        <v>141940</v>
      </c>
      <c r="E121" s="263">
        <v>56453</v>
      </c>
      <c r="F121" s="263">
        <v>156372</v>
      </c>
      <c r="G121" s="263">
        <v>64942</v>
      </c>
      <c r="H121" s="263">
        <v>61724</v>
      </c>
    </row>
    <row r="122" spans="1:8" ht="12" customHeight="1">
      <c r="A122" s="140" t="s">
        <v>215</v>
      </c>
      <c r="B122" s="263">
        <v>69346</v>
      </c>
      <c r="C122" s="263">
        <v>66520</v>
      </c>
      <c r="D122" s="263">
        <v>149959</v>
      </c>
      <c r="E122" s="263">
        <v>57534</v>
      </c>
      <c r="F122" s="263">
        <v>191048</v>
      </c>
      <c r="G122" s="263">
        <v>78597</v>
      </c>
      <c r="H122" s="263">
        <v>73703</v>
      </c>
    </row>
    <row r="123" spans="1:8" ht="12" customHeight="1">
      <c r="A123" s="140" t="s">
        <v>216</v>
      </c>
      <c r="B123" s="263">
        <v>66450</v>
      </c>
      <c r="C123" s="263">
        <v>59513</v>
      </c>
      <c r="D123" s="263">
        <v>137123</v>
      </c>
      <c r="E123" s="263">
        <v>56351</v>
      </c>
      <c r="F123" s="263">
        <v>149927</v>
      </c>
      <c r="G123" s="263">
        <v>62000</v>
      </c>
      <c r="H123" s="263">
        <v>55340</v>
      </c>
    </row>
    <row r="124" spans="1:8" ht="12" customHeight="1">
      <c r="A124" s="140" t="s">
        <v>217</v>
      </c>
      <c r="B124" s="263">
        <v>72883</v>
      </c>
      <c r="C124" s="263">
        <v>65275</v>
      </c>
      <c r="D124" s="263">
        <v>142247</v>
      </c>
      <c r="E124" s="263">
        <v>59445</v>
      </c>
      <c r="F124" s="263">
        <v>154762</v>
      </c>
      <c r="G124" s="263">
        <v>60503</v>
      </c>
      <c r="H124" s="263">
        <v>54728</v>
      </c>
    </row>
    <row r="125" spans="1:8" ht="12" customHeight="1">
      <c r="A125" s="140" t="s">
        <v>218</v>
      </c>
      <c r="B125" s="263">
        <v>71628</v>
      </c>
      <c r="C125" s="263">
        <v>63311</v>
      </c>
      <c r="D125" s="263">
        <v>142824</v>
      </c>
      <c r="E125" s="263">
        <v>59766</v>
      </c>
      <c r="F125" s="263">
        <v>158416</v>
      </c>
      <c r="G125" s="263">
        <v>62804</v>
      </c>
      <c r="H125" s="263">
        <v>54111</v>
      </c>
    </row>
    <row r="126" spans="1:8" ht="12" customHeight="1">
      <c r="A126" s="140" t="s">
        <v>219</v>
      </c>
      <c r="B126" s="263">
        <v>58261</v>
      </c>
      <c r="C126" s="263">
        <v>50259</v>
      </c>
      <c r="D126" s="263">
        <v>133269</v>
      </c>
      <c r="E126" s="263">
        <v>54932</v>
      </c>
      <c r="F126" s="263">
        <v>143822</v>
      </c>
      <c r="G126" s="263">
        <v>53787</v>
      </c>
      <c r="H126" s="263">
        <v>45047</v>
      </c>
    </row>
    <row r="127" spans="1:8" ht="12" customHeight="1">
      <c r="A127" s="140" t="s">
        <v>824</v>
      </c>
      <c r="B127" s="263">
        <v>51836</v>
      </c>
      <c r="C127" s="263">
        <v>43471</v>
      </c>
      <c r="D127" s="263">
        <v>123952</v>
      </c>
      <c r="E127" s="263">
        <v>47939</v>
      </c>
      <c r="F127" s="263">
        <v>138802</v>
      </c>
      <c r="G127" s="263">
        <v>59054</v>
      </c>
      <c r="H127" s="263">
        <v>40533</v>
      </c>
    </row>
    <row r="128" spans="1:8" ht="12" customHeight="1">
      <c r="A128" s="140" t="s">
        <v>220</v>
      </c>
      <c r="B128" s="263">
        <v>46619</v>
      </c>
      <c r="C128" s="263">
        <v>40852</v>
      </c>
      <c r="D128" s="263">
        <v>120260</v>
      </c>
      <c r="E128" s="263">
        <v>48148</v>
      </c>
      <c r="F128" s="263">
        <v>132693</v>
      </c>
      <c r="G128" s="263">
        <v>53782</v>
      </c>
      <c r="H128" s="263">
        <v>37619</v>
      </c>
    </row>
    <row r="129" spans="1:8" ht="12" customHeight="1">
      <c r="A129" s="141" t="s">
        <v>221</v>
      </c>
      <c r="B129" s="273">
        <v>66896</v>
      </c>
      <c r="C129" s="273">
        <v>59780</v>
      </c>
      <c r="D129" s="273">
        <v>146630</v>
      </c>
      <c r="E129" s="273">
        <v>60786</v>
      </c>
      <c r="F129" s="273">
        <v>162133</v>
      </c>
      <c r="G129" s="273">
        <v>62761</v>
      </c>
      <c r="H129" s="273">
        <v>52891</v>
      </c>
    </row>
    <row r="130" ht="12" customHeight="1">
      <c r="A130" s="35" t="s">
        <v>733</v>
      </c>
    </row>
    <row r="131" ht="12" customHeight="1">
      <c r="A131" s="36"/>
    </row>
    <row r="132" ht="12" customHeight="1"/>
    <row r="133" ht="12" customHeight="1"/>
    <row r="134" ht="12" customHeight="1"/>
    <row r="135" ht="12" customHeight="1"/>
    <row r="136" ht="12" customHeight="1"/>
    <row r="137" ht="12" customHeight="1"/>
    <row r="138" ht="12" customHeight="1"/>
  </sheetData>
  <printOptions/>
  <pageMargins left="0.5905511811023623" right="0.59" top="0.5905511811023623" bottom="0.58" header="0.1968503937007874" footer="0.1968503937007874"/>
  <pageSetup horizontalDpi="600" verticalDpi="600" orientation="portrait" paperSize="9" r:id="rId1"/>
  <rowBreaks count="1" manualBreakCount="1">
    <brk id="63" max="255" man="1"/>
  </rowBreaks>
</worksheet>
</file>

<file path=xl/worksheets/sheet8.xml><?xml version="1.0" encoding="utf-8"?>
<worksheet xmlns="http://schemas.openxmlformats.org/spreadsheetml/2006/main" xmlns:r="http://schemas.openxmlformats.org/officeDocument/2006/relationships">
  <dimension ref="A1:H67"/>
  <sheetViews>
    <sheetView workbookViewId="0" topLeftCell="A1">
      <selection activeCell="A1" sqref="A1"/>
    </sheetView>
  </sheetViews>
  <sheetFormatPr defaultColWidth="9.00390625" defaultRowHeight="12.75"/>
  <cols>
    <col min="1" max="1" width="12.375" style="2" customWidth="1"/>
    <col min="2" max="7" width="14.875" style="28" customWidth="1"/>
    <col min="8" max="16384" width="9.125" style="2" customWidth="1"/>
  </cols>
  <sheetData>
    <row r="1" s="34" customFormat="1" ht="9.75" customHeight="1">
      <c r="A1" s="71"/>
    </row>
    <row r="2" spans="1:7" ht="14.25">
      <c r="A2" s="159" t="s">
        <v>864</v>
      </c>
      <c r="B2" s="27"/>
      <c r="C2" s="27"/>
      <c r="D2" s="27"/>
      <c r="E2" s="27"/>
      <c r="F2" s="13"/>
      <c r="G2" s="160"/>
    </row>
    <row r="3" spans="1:7" ht="12" customHeight="1">
      <c r="A3" s="162" t="s">
        <v>0</v>
      </c>
      <c r="B3" s="163" t="s">
        <v>207</v>
      </c>
      <c r="C3" s="163" t="s">
        <v>234</v>
      </c>
      <c r="D3" s="163" t="s">
        <v>235</v>
      </c>
      <c r="E3" s="163" t="s">
        <v>236</v>
      </c>
      <c r="F3" s="163" t="s">
        <v>237</v>
      </c>
      <c r="G3" s="163" t="s">
        <v>238</v>
      </c>
    </row>
    <row r="4" spans="1:7" ht="12" customHeight="1">
      <c r="A4" s="400" t="s">
        <v>807</v>
      </c>
      <c r="B4" s="262">
        <v>81575379</v>
      </c>
      <c r="C4" s="264">
        <v>37392809</v>
      </c>
      <c r="D4" s="264">
        <v>2641987</v>
      </c>
      <c r="E4" s="264">
        <v>1228414</v>
      </c>
      <c r="F4" s="264">
        <v>6677080</v>
      </c>
      <c r="G4" s="264">
        <v>33635089</v>
      </c>
    </row>
    <row r="5" spans="1:7" ht="12" customHeight="1">
      <c r="A5" s="140" t="s">
        <v>819</v>
      </c>
      <c r="B5" s="262">
        <v>80661214</v>
      </c>
      <c r="C5" s="264">
        <v>36802987</v>
      </c>
      <c r="D5" s="264">
        <v>2545465</v>
      </c>
      <c r="E5" s="264">
        <v>1163466</v>
      </c>
      <c r="F5" s="264">
        <v>6546319</v>
      </c>
      <c r="G5" s="264">
        <v>33602977</v>
      </c>
    </row>
    <row r="6" spans="1:7" ht="12" customHeight="1">
      <c r="A6" s="140" t="s">
        <v>820</v>
      </c>
      <c r="B6" s="262">
        <v>79348188</v>
      </c>
      <c r="C6" s="264">
        <v>35397154</v>
      </c>
      <c r="D6" s="264">
        <v>2395415</v>
      </c>
      <c r="E6" s="264">
        <v>1086815</v>
      </c>
      <c r="F6" s="264">
        <v>6493141</v>
      </c>
      <c r="G6" s="264">
        <v>33975663</v>
      </c>
    </row>
    <row r="7" spans="1:7" ht="12" customHeight="1">
      <c r="A7" s="140" t="s">
        <v>821</v>
      </c>
      <c r="B7" s="262">
        <v>78542545</v>
      </c>
      <c r="C7" s="264">
        <v>34944064</v>
      </c>
      <c r="D7" s="264">
        <v>2165527</v>
      </c>
      <c r="E7" s="264">
        <v>993996</v>
      </c>
      <c r="F7" s="264">
        <v>6424703</v>
      </c>
      <c r="G7" s="264">
        <v>34014255</v>
      </c>
    </row>
    <row r="8" spans="1:8" ht="12" customHeight="1">
      <c r="A8" s="140" t="s">
        <v>822</v>
      </c>
      <c r="B8" s="262">
        <v>78370050</v>
      </c>
      <c r="C8" s="264">
        <v>35187267</v>
      </c>
      <c r="D8" s="264">
        <v>2037085</v>
      </c>
      <c r="E8" s="264">
        <v>957516</v>
      </c>
      <c r="F8" s="264">
        <v>6340520</v>
      </c>
      <c r="G8" s="264">
        <v>33847662</v>
      </c>
      <c r="H8" s="264"/>
    </row>
    <row r="9" spans="1:7" ht="4.5" customHeight="1">
      <c r="A9" s="45"/>
      <c r="B9" s="262"/>
      <c r="C9" s="264"/>
      <c r="D9" s="264"/>
      <c r="E9" s="264"/>
      <c r="F9" s="263"/>
      <c r="G9" s="264"/>
    </row>
    <row r="10" spans="1:8" ht="12" customHeight="1">
      <c r="A10" s="140" t="s">
        <v>823</v>
      </c>
      <c r="B10" s="262">
        <v>6520552</v>
      </c>
      <c r="C10" s="264">
        <v>2909883</v>
      </c>
      <c r="D10" s="264">
        <v>171623</v>
      </c>
      <c r="E10" s="264">
        <v>78702</v>
      </c>
      <c r="F10" s="264">
        <v>535415</v>
      </c>
      <c r="G10" s="264">
        <v>2824929</v>
      </c>
      <c r="H10" s="405"/>
    </row>
    <row r="11" spans="1:8" ht="12" customHeight="1">
      <c r="A11" s="140" t="s">
        <v>212</v>
      </c>
      <c r="B11" s="262">
        <v>6594020</v>
      </c>
      <c r="C11" s="264">
        <v>2962483</v>
      </c>
      <c r="D11" s="264">
        <v>171890</v>
      </c>
      <c r="E11" s="264">
        <v>80987</v>
      </c>
      <c r="F11" s="264">
        <v>524812</v>
      </c>
      <c r="G11" s="264">
        <v>2853848</v>
      </c>
      <c r="H11" s="405"/>
    </row>
    <row r="12" spans="1:8" ht="12" customHeight="1">
      <c r="A12" s="140" t="s">
        <v>213</v>
      </c>
      <c r="B12" s="262">
        <v>6423252</v>
      </c>
      <c r="C12" s="264">
        <v>2857912</v>
      </c>
      <c r="D12" s="264">
        <v>166293</v>
      </c>
      <c r="E12" s="264">
        <v>77686</v>
      </c>
      <c r="F12" s="264">
        <v>525786</v>
      </c>
      <c r="G12" s="264">
        <v>2795575</v>
      </c>
      <c r="H12" s="405"/>
    </row>
    <row r="13" spans="1:8" ht="12" customHeight="1">
      <c r="A13" s="140" t="s">
        <v>214</v>
      </c>
      <c r="B13" s="262">
        <v>6750275</v>
      </c>
      <c r="C13" s="264">
        <v>3012545</v>
      </c>
      <c r="D13" s="264">
        <v>177384</v>
      </c>
      <c r="E13" s="264">
        <v>83945</v>
      </c>
      <c r="F13" s="264">
        <v>551512</v>
      </c>
      <c r="G13" s="264">
        <v>2924889</v>
      </c>
      <c r="H13" s="405"/>
    </row>
    <row r="14" spans="1:8" ht="12" customHeight="1">
      <c r="A14" s="140" t="s">
        <v>215</v>
      </c>
      <c r="B14" s="262">
        <v>7033388</v>
      </c>
      <c r="C14" s="264">
        <v>3216378</v>
      </c>
      <c r="D14" s="264">
        <v>182855</v>
      </c>
      <c r="E14" s="264">
        <v>85536</v>
      </c>
      <c r="F14" s="264">
        <v>546485</v>
      </c>
      <c r="G14" s="264">
        <v>3002134</v>
      </c>
      <c r="H14" s="405"/>
    </row>
    <row r="15" spans="1:8" ht="12" customHeight="1">
      <c r="A15" s="140" t="s">
        <v>216</v>
      </c>
      <c r="B15" s="262">
        <v>6485490</v>
      </c>
      <c r="C15" s="264">
        <v>2898993</v>
      </c>
      <c r="D15" s="264">
        <v>167580</v>
      </c>
      <c r="E15" s="264">
        <v>78309</v>
      </c>
      <c r="F15" s="264">
        <v>525502</v>
      </c>
      <c r="G15" s="264">
        <v>2815106</v>
      </c>
      <c r="H15" s="405"/>
    </row>
    <row r="16" spans="1:8" ht="12" customHeight="1">
      <c r="A16" s="140" t="s">
        <v>217</v>
      </c>
      <c r="B16" s="262">
        <v>6550419</v>
      </c>
      <c r="C16" s="264">
        <v>2926755</v>
      </c>
      <c r="D16" s="264">
        <v>168443</v>
      </c>
      <c r="E16" s="264">
        <v>81088</v>
      </c>
      <c r="F16" s="264">
        <v>529917</v>
      </c>
      <c r="G16" s="264">
        <v>2844216</v>
      </c>
      <c r="H16" s="405"/>
    </row>
    <row r="17" spans="1:8" ht="12" customHeight="1">
      <c r="A17" s="140" t="s">
        <v>218</v>
      </c>
      <c r="B17" s="262">
        <v>6439751</v>
      </c>
      <c r="C17" s="264">
        <v>2874098</v>
      </c>
      <c r="D17" s="264">
        <v>164725</v>
      </c>
      <c r="E17" s="264">
        <v>78749</v>
      </c>
      <c r="F17" s="264">
        <v>518930</v>
      </c>
      <c r="G17" s="264">
        <v>2803249</v>
      </c>
      <c r="H17" s="405"/>
    </row>
    <row r="18" spans="1:8" ht="12" customHeight="1">
      <c r="A18" s="140" t="s">
        <v>219</v>
      </c>
      <c r="B18" s="262">
        <v>6557755</v>
      </c>
      <c r="C18" s="264">
        <v>2969685</v>
      </c>
      <c r="D18" s="264">
        <v>174632</v>
      </c>
      <c r="E18" s="264">
        <v>81917</v>
      </c>
      <c r="F18" s="264">
        <v>534470</v>
      </c>
      <c r="G18" s="264">
        <v>2797051</v>
      </c>
      <c r="H18" s="405"/>
    </row>
    <row r="19" spans="1:8" ht="12" customHeight="1">
      <c r="A19" s="140" t="s">
        <v>824</v>
      </c>
      <c r="B19" s="262">
        <v>6273835</v>
      </c>
      <c r="C19" s="264">
        <v>2837310</v>
      </c>
      <c r="D19" s="264">
        <v>163301</v>
      </c>
      <c r="E19" s="264">
        <v>75332</v>
      </c>
      <c r="F19" s="264">
        <v>505117</v>
      </c>
      <c r="G19" s="264">
        <v>2692775</v>
      </c>
      <c r="H19" s="405"/>
    </row>
    <row r="20" spans="1:8" ht="12" customHeight="1">
      <c r="A20" s="140" t="s">
        <v>220</v>
      </c>
      <c r="B20" s="262">
        <v>5877791</v>
      </c>
      <c r="C20" s="264">
        <v>2632762</v>
      </c>
      <c r="D20" s="264">
        <v>151323</v>
      </c>
      <c r="E20" s="264">
        <v>70462</v>
      </c>
      <c r="F20" s="264">
        <v>482296</v>
      </c>
      <c r="G20" s="264">
        <v>2540948</v>
      </c>
      <c r="H20" s="405"/>
    </row>
    <row r="21" spans="1:8" ht="12" customHeight="1">
      <c r="A21" s="141" t="s">
        <v>221</v>
      </c>
      <c r="B21" s="265">
        <v>6863522</v>
      </c>
      <c r="C21" s="266">
        <v>3088463</v>
      </c>
      <c r="D21" s="266">
        <v>177036</v>
      </c>
      <c r="E21" s="266">
        <v>84803</v>
      </c>
      <c r="F21" s="266">
        <v>560278</v>
      </c>
      <c r="G21" s="266">
        <v>2952942</v>
      </c>
      <c r="H21" s="405"/>
    </row>
    <row r="22" spans="1:7" ht="12" customHeight="1">
      <c r="A22" s="35" t="s">
        <v>733</v>
      </c>
      <c r="B22" s="27"/>
      <c r="C22" s="27"/>
      <c r="D22" s="27"/>
      <c r="E22" s="27"/>
      <c r="F22" s="27"/>
      <c r="G22" s="27"/>
    </row>
    <row r="23" spans="1:7" ht="6" customHeight="1">
      <c r="A23" s="34"/>
      <c r="B23" s="34"/>
      <c r="C23" s="34"/>
      <c r="D23" s="34"/>
      <c r="E23" s="34"/>
      <c r="F23" s="34"/>
      <c r="G23" s="34"/>
    </row>
    <row r="24" spans="1:7" ht="14.25">
      <c r="A24" s="159" t="s">
        <v>867</v>
      </c>
      <c r="B24" s="27"/>
      <c r="C24" s="27"/>
      <c r="D24" s="27"/>
      <c r="E24" s="160"/>
      <c r="F24" s="33"/>
      <c r="G24" s="33"/>
    </row>
    <row r="25" spans="1:7" ht="12" customHeight="1">
      <c r="A25" s="166" t="s">
        <v>492</v>
      </c>
      <c r="B25" s="167" t="s">
        <v>207</v>
      </c>
      <c r="C25" s="167" t="s">
        <v>239</v>
      </c>
      <c r="D25" s="168" t="s">
        <v>240</v>
      </c>
      <c r="E25" s="169" t="s">
        <v>241</v>
      </c>
      <c r="F25" s="33"/>
      <c r="G25" s="33"/>
    </row>
    <row r="26" spans="1:7" ht="12" customHeight="1">
      <c r="A26" s="400" t="s">
        <v>807</v>
      </c>
      <c r="B26" s="262">
        <v>5814057</v>
      </c>
      <c r="C26" s="274">
        <v>1621896</v>
      </c>
      <c r="D26" s="274">
        <v>2400105</v>
      </c>
      <c r="E26" s="274">
        <v>1792056</v>
      </c>
      <c r="F26" s="33"/>
      <c r="G26" s="33"/>
    </row>
    <row r="27" spans="1:7" ht="12" customHeight="1">
      <c r="A27" s="140" t="s">
        <v>819</v>
      </c>
      <c r="B27" s="262">
        <v>5658957</v>
      </c>
      <c r="C27" s="274">
        <v>1593858</v>
      </c>
      <c r="D27" s="274">
        <v>2322774</v>
      </c>
      <c r="E27" s="274">
        <v>1742325</v>
      </c>
      <c r="F27" s="33"/>
      <c r="G27" s="33"/>
    </row>
    <row r="28" spans="1:7" ht="12" customHeight="1">
      <c r="A28" s="140" t="s">
        <v>820</v>
      </c>
      <c r="B28" s="262">
        <v>5602070</v>
      </c>
      <c r="C28" s="274">
        <v>1599530</v>
      </c>
      <c r="D28" s="274">
        <v>2283626</v>
      </c>
      <c r="E28" s="274">
        <v>1718914</v>
      </c>
      <c r="F28" s="33"/>
      <c r="G28" s="33"/>
    </row>
    <row r="29" spans="1:7" ht="12" customHeight="1">
      <c r="A29" s="140" t="s">
        <v>821</v>
      </c>
      <c r="B29" s="262">
        <v>5659479</v>
      </c>
      <c r="C29" s="274">
        <v>1635624</v>
      </c>
      <c r="D29" s="274">
        <v>2256870</v>
      </c>
      <c r="E29" s="274">
        <v>1766985</v>
      </c>
      <c r="F29" s="33"/>
      <c r="G29" s="33"/>
    </row>
    <row r="30" spans="1:7" ht="12" customHeight="1">
      <c r="A30" s="140" t="s">
        <v>822</v>
      </c>
      <c r="B30" s="262">
        <v>6033396</v>
      </c>
      <c r="C30" s="274">
        <v>1680727</v>
      </c>
      <c r="D30" s="274">
        <v>2298910</v>
      </c>
      <c r="E30" s="274">
        <v>2053759</v>
      </c>
      <c r="F30" s="274"/>
      <c r="G30" s="33"/>
    </row>
    <row r="31" spans="1:7" ht="4.5" customHeight="1">
      <c r="A31" s="45"/>
      <c r="B31" s="262"/>
      <c r="C31" s="274"/>
      <c r="D31" s="274"/>
      <c r="E31" s="274"/>
      <c r="F31" s="33"/>
      <c r="G31" s="33"/>
    </row>
    <row r="32" spans="1:7" ht="12" customHeight="1">
      <c r="A32" s="140" t="s">
        <v>823</v>
      </c>
      <c r="B32" s="262">
        <v>488517</v>
      </c>
      <c r="C32" s="274">
        <v>138668</v>
      </c>
      <c r="D32" s="274">
        <v>195181</v>
      </c>
      <c r="E32" s="274">
        <v>154668</v>
      </c>
      <c r="F32" s="406"/>
      <c r="G32" s="33"/>
    </row>
    <row r="33" spans="1:7" ht="12" customHeight="1">
      <c r="A33" s="140" t="s">
        <v>212</v>
      </c>
      <c r="B33" s="262">
        <v>513452</v>
      </c>
      <c r="C33" s="274">
        <v>144666</v>
      </c>
      <c r="D33" s="274">
        <v>194992</v>
      </c>
      <c r="E33" s="274">
        <v>173794</v>
      </c>
      <c r="F33" s="406"/>
      <c r="G33" s="33"/>
    </row>
    <row r="34" spans="1:7" ht="12" customHeight="1">
      <c r="A34" s="140" t="s">
        <v>213</v>
      </c>
      <c r="B34" s="262">
        <v>484241</v>
      </c>
      <c r="C34" s="274">
        <v>141406</v>
      </c>
      <c r="D34" s="274">
        <v>184783</v>
      </c>
      <c r="E34" s="274">
        <v>158052</v>
      </c>
      <c r="F34" s="406"/>
      <c r="G34" s="33"/>
    </row>
    <row r="35" spans="1:7" ht="12" customHeight="1">
      <c r="A35" s="140" t="s">
        <v>214</v>
      </c>
      <c r="B35" s="262">
        <v>512259</v>
      </c>
      <c r="C35" s="274">
        <v>144991</v>
      </c>
      <c r="D35" s="274">
        <v>192256</v>
      </c>
      <c r="E35" s="274">
        <v>175012</v>
      </c>
      <c r="F35" s="406"/>
      <c r="G35" s="33"/>
    </row>
    <row r="36" spans="1:7" ht="12" customHeight="1">
      <c r="A36" s="140" t="s">
        <v>215</v>
      </c>
      <c r="B36" s="262">
        <v>578994</v>
      </c>
      <c r="C36" s="274">
        <v>153834</v>
      </c>
      <c r="D36" s="274">
        <v>214718</v>
      </c>
      <c r="E36" s="274">
        <v>210442</v>
      </c>
      <c r="F36" s="406"/>
      <c r="G36" s="33"/>
    </row>
    <row r="37" spans="1:7" ht="12" customHeight="1">
      <c r="A37" s="140" t="s">
        <v>216</v>
      </c>
      <c r="B37" s="262">
        <v>510023</v>
      </c>
      <c r="C37" s="274">
        <v>140552</v>
      </c>
      <c r="D37" s="274">
        <v>194060</v>
      </c>
      <c r="E37" s="274">
        <v>175411</v>
      </c>
      <c r="F37" s="406"/>
      <c r="G37" s="33"/>
    </row>
    <row r="38" spans="1:7" ht="12" customHeight="1">
      <c r="A38" s="140" t="s">
        <v>217</v>
      </c>
      <c r="B38" s="262">
        <v>551460</v>
      </c>
      <c r="C38" s="274">
        <v>153822</v>
      </c>
      <c r="D38" s="274">
        <v>216049</v>
      </c>
      <c r="E38" s="274">
        <v>181589</v>
      </c>
      <c r="F38" s="406"/>
      <c r="G38" s="33"/>
    </row>
    <row r="39" spans="1:7" ht="12" customHeight="1">
      <c r="A39" s="140" t="s">
        <v>218</v>
      </c>
      <c r="B39" s="262">
        <v>531583</v>
      </c>
      <c r="C39" s="274">
        <v>148247</v>
      </c>
      <c r="D39" s="274">
        <v>201516</v>
      </c>
      <c r="E39" s="274">
        <v>181820</v>
      </c>
      <c r="F39" s="406"/>
      <c r="G39" s="33"/>
    </row>
    <row r="40" spans="1:7" ht="12" customHeight="1">
      <c r="A40" s="140" t="s">
        <v>219</v>
      </c>
      <c r="B40" s="262">
        <v>464571</v>
      </c>
      <c r="C40" s="274">
        <v>131923</v>
      </c>
      <c r="D40" s="274">
        <v>180182</v>
      </c>
      <c r="E40" s="274">
        <v>152466</v>
      </c>
      <c r="F40" s="406"/>
      <c r="G40" s="33"/>
    </row>
    <row r="41" spans="1:7" ht="12" customHeight="1">
      <c r="A41" s="140" t="s">
        <v>824</v>
      </c>
      <c r="B41" s="262">
        <v>444207</v>
      </c>
      <c r="C41" s="274">
        <v>120753</v>
      </c>
      <c r="D41" s="274">
        <v>168794</v>
      </c>
      <c r="E41" s="274">
        <v>154660</v>
      </c>
      <c r="F41" s="406"/>
      <c r="G41" s="33"/>
    </row>
    <row r="42" spans="1:7" ht="12" customHeight="1">
      <c r="A42" s="140" t="s">
        <v>220</v>
      </c>
      <c r="B42" s="262">
        <v>423299</v>
      </c>
      <c r="C42" s="274">
        <v>116454</v>
      </c>
      <c r="D42" s="274">
        <v>158897</v>
      </c>
      <c r="E42" s="274">
        <v>147948</v>
      </c>
      <c r="F42" s="406"/>
      <c r="G42" s="33"/>
    </row>
    <row r="43" spans="1:7" ht="12" customHeight="1">
      <c r="A43" s="141" t="s">
        <v>221</v>
      </c>
      <c r="B43" s="265">
        <v>530790</v>
      </c>
      <c r="C43" s="266">
        <v>145411</v>
      </c>
      <c r="D43" s="266">
        <v>197482</v>
      </c>
      <c r="E43" s="266">
        <v>187897</v>
      </c>
      <c r="F43" s="406"/>
      <c r="G43" s="33"/>
    </row>
    <row r="44" spans="1:7" ht="12" customHeight="1">
      <c r="A44" s="35" t="s">
        <v>733</v>
      </c>
      <c r="B44" s="41"/>
      <c r="C44" s="41"/>
      <c r="D44" s="41"/>
      <c r="E44" s="41"/>
      <c r="F44" s="33"/>
      <c r="G44" s="33"/>
    </row>
    <row r="45" spans="1:7" ht="6.75" customHeight="1">
      <c r="A45" s="33"/>
      <c r="B45" s="41"/>
      <c r="C45" s="41"/>
      <c r="D45" s="41"/>
      <c r="E45" s="41"/>
      <c r="F45" s="33"/>
      <c r="G45" s="33"/>
    </row>
    <row r="46" spans="1:7" ht="14.25">
      <c r="A46" s="159" t="s">
        <v>866</v>
      </c>
      <c r="B46" s="27"/>
      <c r="C46" s="27"/>
      <c r="D46" s="27"/>
      <c r="E46" s="160"/>
      <c r="F46" s="33"/>
      <c r="G46" s="33"/>
    </row>
    <row r="47" spans="1:7" ht="11.25">
      <c r="A47" s="166" t="s">
        <v>492</v>
      </c>
      <c r="B47" s="167" t="s">
        <v>207</v>
      </c>
      <c r="C47" s="173" t="s">
        <v>611</v>
      </c>
      <c r="D47" s="33"/>
      <c r="E47" s="33"/>
      <c r="F47" s="33"/>
      <c r="G47" s="33"/>
    </row>
    <row r="48" spans="1:3" ht="11.25">
      <c r="A48" s="400" t="s">
        <v>807</v>
      </c>
      <c r="B48" s="51" t="s">
        <v>428</v>
      </c>
      <c r="C48" s="25" t="s">
        <v>428</v>
      </c>
    </row>
    <row r="49" spans="1:3" ht="11.25">
      <c r="A49" s="140" t="s">
        <v>819</v>
      </c>
      <c r="B49" s="262">
        <v>3447</v>
      </c>
      <c r="C49" s="274">
        <v>3447</v>
      </c>
    </row>
    <row r="50" spans="1:3" ht="11.25">
      <c r="A50" s="140" t="s">
        <v>820</v>
      </c>
      <c r="B50" s="262">
        <v>261252</v>
      </c>
      <c r="C50" s="274">
        <v>261252</v>
      </c>
    </row>
    <row r="51" spans="1:3" ht="11.25">
      <c r="A51" s="140" t="s">
        <v>821</v>
      </c>
      <c r="B51" s="262">
        <v>294803</v>
      </c>
      <c r="C51" s="274">
        <v>294803</v>
      </c>
    </row>
    <row r="52" spans="1:3" ht="11.25">
      <c r="A52" s="140" t="s">
        <v>822</v>
      </c>
      <c r="B52" s="262">
        <v>357335</v>
      </c>
      <c r="C52" s="274">
        <v>357335</v>
      </c>
    </row>
    <row r="53" spans="1:3" ht="5.25" customHeight="1">
      <c r="A53" s="45"/>
      <c r="B53" s="262"/>
      <c r="C53" s="274"/>
    </row>
    <row r="54" spans="1:3" ht="11.25">
      <c r="A54" s="140" t="s">
        <v>823</v>
      </c>
      <c r="B54" s="262">
        <v>29267</v>
      </c>
      <c r="C54" s="274">
        <v>29267</v>
      </c>
    </row>
    <row r="55" spans="1:3" ht="11.25">
      <c r="A55" s="140" t="s">
        <v>212</v>
      </c>
      <c r="B55" s="262">
        <v>28780</v>
      </c>
      <c r="C55" s="274">
        <v>28780</v>
      </c>
    </row>
    <row r="56" spans="1:3" ht="11.25">
      <c r="A56" s="140" t="s">
        <v>213</v>
      </c>
      <c r="B56" s="262">
        <v>28651</v>
      </c>
      <c r="C56" s="274">
        <v>28651</v>
      </c>
    </row>
    <row r="57" spans="1:3" ht="11.25">
      <c r="A57" s="140" t="s">
        <v>214</v>
      </c>
      <c r="B57" s="262">
        <v>31037</v>
      </c>
      <c r="C57" s="274">
        <v>31037</v>
      </c>
    </row>
    <row r="58" spans="1:3" ht="11.25">
      <c r="A58" s="140" t="s">
        <v>215</v>
      </c>
      <c r="B58" s="262">
        <v>32378</v>
      </c>
      <c r="C58" s="274">
        <v>32378</v>
      </c>
    </row>
    <row r="59" spans="1:3" ht="11.25">
      <c r="A59" s="140" t="s">
        <v>216</v>
      </c>
      <c r="B59" s="262">
        <v>29733</v>
      </c>
      <c r="C59" s="274">
        <v>29733</v>
      </c>
    </row>
    <row r="60" spans="1:3" ht="11.25">
      <c r="A60" s="140" t="s">
        <v>217</v>
      </c>
      <c r="B60" s="262">
        <v>31112</v>
      </c>
      <c r="C60" s="274">
        <v>31112</v>
      </c>
    </row>
    <row r="61" spans="1:3" ht="11.25">
      <c r="A61" s="140" t="s">
        <v>218</v>
      </c>
      <c r="B61" s="262">
        <v>31977</v>
      </c>
      <c r="C61" s="274">
        <v>31977</v>
      </c>
    </row>
    <row r="62" spans="1:3" ht="11.25">
      <c r="A62" s="140" t="s">
        <v>219</v>
      </c>
      <c r="B62" s="262">
        <v>27742</v>
      </c>
      <c r="C62" s="274">
        <v>27742</v>
      </c>
    </row>
    <row r="63" spans="1:3" ht="11.25">
      <c r="A63" s="140" t="s">
        <v>824</v>
      </c>
      <c r="B63" s="262">
        <v>27194</v>
      </c>
      <c r="C63" s="274">
        <v>27194</v>
      </c>
    </row>
    <row r="64" spans="1:3" ht="11.25">
      <c r="A64" s="140" t="s">
        <v>220</v>
      </c>
      <c r="B64" s="262">
        <v>26480</v>
      </c>
      <c r="C64" s="274">
        <v>26480</v>
      </c>
    </row>
    <row r="65" spans="1:3" ht="11.25">
      <c r="A65" s="141" t="s">
        <v>221</v>
      </c>
      <c r="B65" s="265">
        <v>32984</v>
      </c>
      <c r="C65" s="266">
        <v>32984</v>
      </c>
    </row>
    <row r="66" spans="1:5" ht="11.25">
      <c r="A66" s="35" t="s">
        <v>733</v>
      </c>
      <c r="B66" s="41"/>
      <c r="C66" s="41"/>
      <c r="D66" s="41"/>
      <c r="E66" s="41"/>
    </row>
    <row r="67" ht="11.25">
      <c r="A67" s="33" t="s">
        <v>612</v>
      </c>
    </row>
  </sheetData>
  <printOptions/>
  <pageMargins left="0.5905511811023623" right="0.5" top="0.24" bottom="0.21" header="0.196850393700787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65"/>
  <sheetViews>
    <sheetView workbookViewId="0" topLeftCell="A1">
      <selection activeCell="A1" sqref="A1"/>
    </sheetView>
  </sheetViews>
  <sheetFormatPr defaultColWidth="9.00390625" defaultRowHeight="12.75"/>
  <cols>
    <col min="1" max="1" width="9.25390625" style="34" customWidth="1"/>
    <col min="2" max="2" width="11.375" style="34" customWidth="1"/>
    <col min="3" max="3" width="10.75390625" style="34" customWidth="1"/>
    <col min="4" max="11" width="9.75390625" style="34" customWidth="1"/>
    <col min="12" max="13" width="10.75390625" style="34" customWidth="1"/>
    <col min="14" max="14" width="9.75390625" style="34" customWidth="1"/>
    <col min="15" max="16384" width="8.875" style="34" customWidth="1"/>
  </cols>
  <sheetData>
    <row r="1" ht="17.25">
      <c r="A1" s="71"/>
    </row>
    <row r="2" spans="1:11" ht="15" customHeight="1">
      <c r="A2" s="306" t="s">
        <v>865</v>
      </c>
      <c r="B2" s="7"/>
      <c r="C2" s="7"/>
      <c r="D2" s="7"/>
      <c r="E2" s="7"/>
      <c r="F2" s="7"/>
      <c r="G2" s="7"/>
      <c r="H2" s="7"/>
      <c r="I2" s="7"/>
      <c r="J2" s="7"/>
      <c r="K2" s="161"/>
    </row>
    <row r="3" spans="1:11" ht="12.75" customHeight="1">
      <c r="A3" s="177" t="s">
        <v>493</v>
      </c>
      <c r="B3" s="276" t="s">
        <v>207</v>
      </c>
      <c r="C3" s="170" t="s">
        <v>242</v>
      </c>
      <c r="D3" s="170" t="s">
        <v>243</v>
      </c>
      <c r="E3" s="170" t="s">
        <v>244</v>
      </c>
      <c r="F3" s="170" t="s">
        <v>245</v>
      </c>
      <c r="G3" s="170" t="s">
        <v>246</v>
      </c>
      <c r="H3" s="170" t="s">
        <v>247</v>
      </c>
      <c r="I3" s="170" t="s">
        <v>712</v>
      </c>
      <c r="J3" s="170" t="s">
        <v>713</v>
      </c>
      <c r="K3" s="171" t="s">
        <v>248</v>
      </c>
    </row>
    <row r="4" spans="1:11" ht="12.75" customHeight="1">
      <c r="A4" s="400" t="s">
        <v>807</v>
      </c>
      <c r="B4" s="260">
        <v>16060089</v>
      </c>
      <c r="C4" s="258">
        <v>1148623</v>
      </c>
      <c r="D4" s="258">
        <v>1851785</v>
      </c>
      <c r="E4" s="258">
        <v>2985132</v>
      </c>
      <c r="F4" s="258">
        <v>922861</v>
      </c>
      <c r="G4" s="258">
        <v>1109913</v>
      </c>
      <c r="H4" s="258">
        <v>2763481</v>
      </c>
      <c r="I4" s="258">
        <v>1512408</v>
      </c>
      <c r="J4" s="258">
        <v>2082805</v>
      </c>
      <c r="K4" s="258">
        <v>1683081</v>
      </c>
    </row>
    <row r="5" spans="1:11" ht="12.75" customHeight="1">
      <c r="A5" s="140" t="s">
        <v>819</v>
      </c>
      <c r="B5" s="260">
        <v>15505364</v>
      </c>
      <c r="C5" s="258">
        <v>1081429</v>
      </c>
      <c r="D5" s="258">
        <v>1767819</v>
      </c>
      <c r="E5" s="258">
        <v>2914693</v>
      </c>
      <c r="F5" s="258">
        <v>885941</v>
      </c>
      <c r="G5" s="258">
        <v>1061812</v>
      </c>
      <c r="H5" s="258">
        <v>2706068</v>
      </c>
      <c r="I5" s="258">
        <v>1444275</v>
      </c>
      <c r="J5" s="258">
        <v>2022273</v>
      </c>
      <c r="K5" s="258">
        <v>1621054</v>
      </c>
    </row>
    <row r="6" spans="1:11" ht="12.75" customHeight="1">
      <c r="A6" s="140" t="s">
        <v>820</v>
      </c>
      <c r="B6" s="260">
        <v>15008768</v>
      </c>
      <c r="C6" s="258">
        <v>889339</v>
      </c>
      <c r="D6" s="258">
        <v>1655502</v>
      </c>
      <c r="E6" s="258">
        <v>2831096</v>
      </c>
      <c r="F6" s="258">
        <v>883597</v>
      </c>
      <c r="G6" s="258">
        <v>1043318</v>
      </c>
      <c r="H6" s="258">
        <v>2752976</v>
      </c>
      <c r="I6" s="258">
        <v>1446073</v>
      </c>
      <c r="J6" s="258">
        <v>1929581</v>
      </c>
      <c r="K6" s="258">
        <v>1577286</v>
      </c>
    </row>
    <row r="7" spans="1:11" ht="12.75" customHeight="1">
      <c r="A7" s="140" t="s">
        <v>821</v>
      </c>
      <c r="B7" s="260">
        <v>14939040</v>
      </c>
      <c r="C7" s="258">
        <v>849951</v>
      </c>
      <c r="D7" s="258">
        <v>1586378</v>
      </c>
      <c r="E7" s="258">
        <v>2819123</v>
      </c>
      <c r="F7" s="258">
        <v>913744</v>
      </c>
      <c r="G7" s="258">
        <v>1063033</v>
      </c>
      <c r="H7" s="258">
        <v>2826573</v>
      </c>
      <c r="I7" s="258">
        <v>1459152</v>
      </c>
      <c r="J7" s="258">
        <v>1880725</v>
      </c>
      <c r="K7" s="258">
        <v>1540361</v>
      </c>
    </row>
    <row r="8" spans="1:12" ht="12.75" customHeight="1">
      <c r="A8" s="140" t="s">
        <v>822</v>
      </c>
      <c r="B8" s="260">
        <v>15902791</v>
      </c>
      <c r="C8" s="258">
        <v>926952</v>
      </c>
      <c r="D8" s="258">
        <v>1661134</v>
      </c>
      <c r="E8" s="258">
        <v>2938150</v>
      </c>
      <c r="F8" s="258">
        <v>980658</v>
      </c>
      <c r="G8" s="258">
        <v>1211832</v>
      </c>
      <c r="H8" s="258">
        <v>3072559</v>
      </c>
      <c r="I8" s="258">
        <v>1567850</v>
      </c>
      <c r="J8" s="258">
        <v>1916078</v>
      </c>
      <c r="K8" s="258">
        <v>1627578</v>
      </c>
      <c r="L8" s="258"/>
    </row>
    <row r="9" spans="1:11" ht="12" customHeight="1">
      <c r="A9" s="45"/>
      <c r="B9" s="260"/>
      <c r="C9" s="258"/>
      <c r="D9" s="258"/>
      <c r="E9" s="258"/>
      <c r="F9" s="258"/>
      <c r="G9" s="258"/>
      <c r="H9" s="258"/>
      <c r="I9" s="258"/>
      <c r="J9" s="258"/>
      <c r="K9" s="258"/>
    </row>
    <row r="10" spans="1:11" ht="12.75" customHeight="1">
      <c r="A10" s="140" t="s">
        <v>823</v>
      </c>
      <c r="B10" s="260">
        <v>1279529</v>
      </c>
      <c r="C10" s="258">
        <v>73338</v>
      </c>
      <c r="D10" s="258">
        <v>134615</v>
      </c>
      <c r="E10" s="258">
        <v>236027</v>
      </c>
      <c r="F10" s="258">
        <v>78785</v>
      </c>
      <c r="G10" s="258">
        <v>98183</v>
      </c>
      <c r="H10" s="258">
        <v>242647</v>
      </c>
      <c r="I10" s="258">
        <v>124558</v>
      </c>
      <c r="J10" s="258">
        <v>158757</v>
      </c>
      <c r="K10" s="258">
        <v>132619</v>
      </c>
    </row>
    <row r="11" spans="1:11" ht="12.75" customHeight="1">
      <c r="A11" s="140" t="s">
        <v>212</v>
      </c>
      <c r="B11" s="260">
        <v>1343197</v>
      </c>
      <c r="C11" s="258">
        <v>85328</v>
      </c>
      <c r="D11" s="258">
        <v>144695</v>
      </c>
      <c r="E11" s="258">
        <v>236252</v>
      </c>
      <c r="F11" s="258">
        <v>80803</v>
      </c>
      <c r="G11" s="258">
        <v>106239</v>
      </c>
      <c r="H11" s="258">
        <v>252860</v>
      </c>
      <c r="I11" s="258">
        <v>129817</v>
      </c>
      <c r="J11" s="258">
        <v>161770</v>
      </c>
      <c r="K11" s="258">
        <v>145433</v>
      </c>
    </row>
    <row r="12" spans="1:11" ht="12.75" customHeight="1">
      <c r="A12" s="140" t="s">
        <v>213</v>
      </c>
      <c r="B12" s="260">
        <v>1235339</v>
      </c>
      <c r="C12" s="258">
        <v>68434</v>
      </c>
      <c r="D12" s="258">
        <v>131461</v>
      </c>
      <c r="E12" s="258">
        <v>232711</v>
      </c>
      <c r="F12" s="258">
        <v>75081</v>
      </c>
      <c r="G12" s="258">
        <v>89754</v>
      </c>
      <c r="H12" s="258">
        <v>235810</v>
      </c>
      <c r="I12" s="258">
        <v>121357</v>
      </c>
      <c r="J12" s="258">
        <v>150775</v>
      </c>
      <c r="K12" s="258">
        <v>129956</v>
      </c>
    </row>
    <row r="13" spans="1:11" ht="12.75" customHeight="1">
      <c r="A13" s="140" t="s">
        <v>214</v>
      </c>
      <c r="B13" s="260">
        <v>1303566</v>
      </c>
      <c r="C13" s="258">
        <v>75491</v>
      </c>
      <c r="D13" s="258">
        <v>135292</v>
      </c>
      <c r="E13" s="258">
        <v>244802</v>
      </c>
      <c r="F13" s="258">
        <v>81646</v>
      </c>
      <c r="G13" s="258">
        <v>96442</v>
      </c>
      <c r="H13" s="258">
        <v>250791</v>
      </c>
      <c r="I13" s="258">
        <v>127672</v>
      </c>
      <c r="J13" s="258">
        <v>157765</v>
      </c>
      <c r="K13" s="258">
        <v>133665</v>
      </c>
    </row>
    <row r="14" spans="1:11" ht="12.75" customHeight="1">
      <c r="A14" s="140" t="s">
        <v>215</v>
      </c>
      <c r="B14" s="260">
        <v>1460403</v>
      </c>
      <c r="C14" s="258">
        <v>99246</v>
      </c>
      <c r="D14" s="258">
        <v>150235</v>
      </c>
      <c r="E14" s="258">
        <v>257559</v>
      </c>
      <c r="F14" s="258">
        <v>87861</v>
      </c>
      <c r="G14" s="258">
        <v>119562</v>
      </c>
      <c r="H14" s="258">
        <v>283237</v>
      </c>
      <c r="I14" s="258">
        <v>143194</v>
      </c>
      <c r="J14" s="258">
        <v>171716</v>
      </c>
      <c r="K14" s="258">
        <v>147793</v>
      </c>
    </row>
    <row r="15" spans="1:11" ht="12.75" customHeight="1">
      <c r="A15" s="140" t="s">
        <v>216</v>
      </c>
      <c r="B15" s="260">
        <v>1283127</v>
      </c>
      <c r="C15" s="258">
        <v>77928</v>
      </c>
      <c r="D15" s="258">
        <v>136344</v>
      </c>
      <c r="E15" s="258">
        <v>240309</v>
      </c>
      <c r="F15" s="258">
        <v>78239</v>
      </c>
      <c r="G15" s="258">
        <v>99577</v>
      </c>
      <c r="H15" s="258">
        <v>246710</v>
      </c>
      <c r="I15" s="258">
        <v>125124</v>
      </c>
      <c r="J15" s="258">
        <v>151676</v>
      </c>
      <c r="K15" s="258">
        <v>127220</v>
      </c>
    </row>
    <row r="16" spans="1:11" ht="12.75" customHeight="1">
      <c r="A16" s="140" t="s">
        <v>217</v>
      </c>
      <c r="B16" s="260">
        <v>1345476</v>
      </c>
      <c r="C16" s="258">
        <v>81432</v>
      </c>
      <c r="D16" s="258">
        <v>155022</v>
      </c>
      <c r="E16" s="258">
        <v>248364</v>
      </c>
      <c r="F16" s="258">
        <v>84608</v>
      </c>
      <c r="G16" s="258">
        <v>103044</v>
      </c>
      <c r="H16" s="258">
        <v>258081</v>
      </c>
      <c r="I16" s="258">
        <v>129006</v>
      </c>
      <c r="J16" s="258">
        <v>154566</v>
      </c>
      <c r="K16" s="258">
        <v>131353</v>
      </c>
    </row>
    <row r="17" spans="1:11" ht="12.75" customHeight="1">
      <c r="A17" s="140" t="s">
        <v>218</v>
      </c>
      <c r="B17" s="260">
        <v>1354653</v>
      </c>
      <c r="C17" s="258">
        <v>79076</v>
      </c>
      <c r="D17" s="258">
        <v>147142</v>
      </c>
      <c r="E17" s="258">
        <v>253187</v>
      </c>
      <c r="F17" s="258">
        <v>84750</v>
      </c>
      <c r="G17" s="258">
        <v>101815</v>
      </c>
      <c r="H17" s="258">
        <v>261553</v>
      </c>
      <c r="I17" s="258">
        <v>134157</v>
      </c>
      <c r="J17" s="258">
        <v>158742</v>
      </c>
      <c r="K17" s="258">
        <v>134231</v>
      </c>
    </row>
    <row r="18" spans="1:11" ht="12.75" customHeight="1">
      <c r="A18" s="140" t="s">
        <v>219</v>
      </c>
      <c r="B18" s="260">
        <v>1352938</v>
      </c>
      <c r="C18" s="258">
        <v>72081</v>
      </c>
      <c r="D18" s="258">
        <v>134999</v>
      </c>
      <c r="E18" s="258">
        <v>252507</v>
      </c>
      <c r="F18" s="258">
        <v>85609</v>
      </c>
      <c r="G18" s="258">
        <v>96563</v>
      </c>
      <c r="H18" s="258">
        <v>261437</v>
      </c>
      <c r="I18" s="258">
        <v>141155</v>
      </c>
      <c r="J18" s="258">
        <v>172835</v>
      </c>
      <c r="K18" s="258">
        <v>135752</v>
      </c>
    </row>
    <row r="19" spans="1:11" ht="12.75" customHeight="1">
      <c r="A19" s="140" t="s">
        <v>824</v>
      </c>
      <c r="B19" s="260">
        <v>1245837</v>
      </c>
      <c r="C19" s="258">
        <v>66818</v>
      </c>
      <c r="D19" s="258">
        <v>124833</v>
      </c>
      <c r="E19" s="258">
        <v>228506</v>
      </c>
      <c r="F19" s="258">
        <v>74194</v>
      </c>
      <c r="G19" s="258">
        <v>92374</v>
      </c>
      <c r="H19" s="258">
        <v>247458</v>
      </c>
      <c r="I19" s="258">
        <v>125052</v>
      </c>
      <c r="J19" s="258">
        <v>155208</v>
      </c>
      <c r="K19" s="258">
        <v>131394</v>
      </c>
    </row>
    <row r="20" spans="1:11" ht="12.75" customHeight="1">
      <c r="A20" s="140" t="s">
        <v>220</v>
      </c>
      <c r="B20" s="260">
        <v>1210583</v>
      </c>
      <c r="C20" s="258">
        <v>61711</v>
      </c>
      <c r="D20" s="258">
        <v>117193</v>
      </c>
      <c r="E20" s="258">
        <v>230338</v>
      </c>
      <c r="F20" s="258">
        <v>74344</v>
      </c>
      <c r="G20" s="258">
        <v>90839</v>
      </c>
      <c r="H20" s="258">
        <v>237762</v>
      </c>
      <c r="I20" s="258">
        <v>121140</v>
      </c>
      <c r="J20" s="258">
        <v>147628</v>
      </c>
      <c r="K20" s="258">
        <v>129628</v>
      </c>
    </row>
    <row r="21" spans="1:11" ht="12.75" customHeight="1">
      <c r="A21" s="141" t="s">
        <v>221</v>
      </c>
      <c r="B21" s="261">
        <v>1488143</v>
      </c>
      <c r="C21" s="275">
        <v>86069</v>
      </c>
      <c r="D21" s="275">
        <v>149303</v>
      </c>
      <c r="E21" s="275">
        <v>277588</v>
      </c>
      <c r="F21" s="275">
        <v>94738</v>
      </c>
      <c r="G21" s="275">
        <v>117440</v>
      </c>
      <c r="H21" s="275">
        <v>294213</v>
      </c>
      <c r="I21" s="275">
        <v>145618</v>
      </c>
      <c r="J21" s="275">
        <v>174640</v>
      </c>
      <c r="K21" s="275">
        <v>148534</v>
      </c>
    </row>
    <row r="22" ht="12" customHeight="1">
      <c r="A22" s="35" t="s">
        <v>733</v>
      </c>
    </row>
    <row r="23" ht="12" customHeight="1">
      <c r="A23" s="43"/>
    </row>
    <row r="25" spans="1:23" ht="15">
      <c r="A25" s="307" t="s">
        <v>856</v>
      </c>
      <c r="B25" s="27"/>
      <c r="C25" s="27"/>
      <c r="D25" s="27"/>
      <c r="E25" s="27"/>
      <c r="F25" s="27"/>
      <c r="G25" s="27"/>
      <c r="H25" s="27"/>
      <c r="I25" s="27"/>
      <c r="J25" s="27"/>
      <c r="K25" s="27"/>
      <c r="L25" s="27"/>
      <c r="M25" s="27"/>
      <c r="N25" s="27"/>
      <c r="O25" s="27"/>
      <c r="P25" s="160"/>
      <c r="Q25" s="27"/>
      <c r="R25" s="27"/>
      <c r="S25" s="27"/>
      <c r="T25" s="27"/>
      <c r="U25" s="27"/>
      <c r="V25" s="33"/>
      <c r="W25" s="33"/>
    </row>
    <row r="26" spans="1:23" ht="12.75" customHeight="1">
      <c r="A26" s="166" t="s">
        <v>494</v>
      </c>
      <c r="B26" s="172" t="s">
        <v>249</v>
      </c>
      <c r="C26" s="174" t="s">
        <v>250</v>
      </c>
      <c r="D26" s="167" t="s">
        <v>252</v>
      </c>
      <c r="E26" s="167" t="s">
        <v>253</v>
      </c>
      <c r="F26" s="167" t="s">
        <v>254</v>
      </c>
      <c r="G26" s="168" t="s">
        <v>255</v>
      </c>
      <c r="H26" s="168" t="s">
        <v>256</v>
      </c>
      <c r="I26" s="168" t="s">
        <v>257</v>
      </c>
      <c r="J26" s="168" t="s">
        <v>258</v>
      </c>
      <c r="K26" s="173" t="s">
        <v>259</v>
      </c>
      <c r="V26" s="33"/>
      <c r="W26" s="33"/>
    </row>
    <row r="27" spans="1:23" ht="12.75" customHeight="1">
      <c r="A27" s="400" t="s">
        <v>807</v>
      </c>
      <c r="B27" s="258">
        <v>56636521</v>
      </c>
      <c r="C27" s="258">
        <v>51963540</v>
      </c>
      <c r="D27" s="258">
        <v>14267706</v>
      </c>
      <c r="E27" s="258">
        <v>1562716</v>
      </c>
      <c r="F27" s="258">
        <v>1341707</v>
      </c>
      <c r="G27" s="258">
        <v>1043146</v>
      </c>
      <c r="H27" s="258">
        <v>689992</v>
      </c>
      <c r="I27" s="258">
        <v>1484416</v>
      </c>
      <c r="J27" s="258">
        <v>1174948</v>
      </c>
      <c r="K27" s="258">
        <v>2187232</v>
      </c>
      <c r="V27" s="33"/>
      <c r="W27" s="33"/>
    </row>
    <row r="28" spans="1:23" ht="12.75" customHeight="1">
      <c r="A28" s="140" t="s">
        <v>819</v>
      </c>
      <c r="B28" s="258">
        <v>55632933</v>
      </c>
      <c r="C28" s="258">
        <v>51011587</v>
      </c>
      <c r="D28" s="258">
        <v>14187889</v>
      </c>
      <c r="E28" s="258">
        <v>1635782</v>
      </c>
      <c r="F28" s="258">
        <v>1315410</v>
      </c>
      <c r="G28" s="258">
        <v>1052981</v>
      </c>
      <c r="H28" s="258">
        <v>588865</v>
      </c>
      <c r="I28" s="258">
        <v>1474378</v>
      </c>
      <c r="J28" s="258">
        <v>1074755</v>
      </c>
      <c r="K28" s="258">
        <v>2142657</v>
      </c>
      <c r="V28" s="33"/>
      <c r="W28" s="33"/>
    </row>
    <row r="29" spans="1:23" ht="12.75" customHeight="1">
      <c r="A29" s="140" t="s">
        <v>820</v>
      </c>
      <c r="B29" s="258">
        <v>54473530</v>
      </c>
      <c r="C29" s="258">
        <v>49779302</v>
      </c>
      <c r="D29" s="258">
        <v>13581274</v>
      </c>
      <c r="E29" s="258">
        <v>1500662</v>
      </c>
      <c r="F29" s="258">
        <v>1277159</v>
      </c>
      <c r="G29" s="258">
        <v>1015314</v>
      </c>
      <c r="H29" s="258">
        <v>486075</v>
      </c>
      <c r="I29" s="258">
        <v>1454587</v>
      </c>
      <c r="J29" s="258">
        <v>941989</v>
      </c>
      <c r="K29" s="258">
        <v>2147251</v>
      </c>
      <c r="V29" s="33"/>
      <c r="W29" s="33"/>
    </row>
    <row r="30" spans="1:23" ht="12.75" customHeight="1">
      <c r="A30" s="140" t="s">
        <v>821</v>
      </c>
      <c r="B30" s="258">
        <v>54040447</v>
      </c>
      <c r="C30" s="258">
        <v>49243967</v>
      </c>
      <c r="D30" s="258">
        <v>13434831</v>
      </c>
      <c r="E30" s="258">
        <v>1341857</v>
      </c>
      <c r="F30" s="258">
        <v>1241182</v>
      </c>
      <c r="G30" s="258">
        <v>922611</v>
      </c>
      <c r="H30" s="258">
        <v>408379</v>
      </c>
      <c r="I30" s="258">
        <v>1488632</v>
      </c>
      <c r="J30" s="258">
        <v>850005</v>
      </c>
      <c r="K30" s="258">
        <v>2124367</v>
      </c>
      <c r="V30" s="33"/>
      <c r="W30" s="33"/>
    </row>
    <row r="31" spans="1:23" ht="12.75" customHeight="1">
      <c r="A31" s="140" t="s">
        <v>822</v>
      </c>
      <c r="B31" s="258">
        <f>C31+I51</f>
        <v>54517104</v>
      </c>
      <c r="C31" s="258">
        <f>SUM(D31:K31,B51:H51)</f>
        <v>49587967</v>
      </c>
      <c r="D31" s="258">
        <f>SUM(D33:D44)</f>
        <v>13659853</v>
      </c>
      <c r="E31" s="258">
        <f aca="true" t="shared" si="0" ref="E31:K31">SUM(E33:E44)</f>
        <v>1248134</v>
      </c>
      <c r="F31" s="258">
        <f t="shared" si="0"/>
        <v>1197760</v>
      </c>
      <c r="G31" s="258">
        <f t="shared" si="0"/>
        <v>894278</v>
      </c>
      <c r="H31" s="258">
        <f t="shared" si="0"/>
        <v>426293</v>
      </c>
      <c r="I31" s="258">
        <f t="shared" si="0"/>
        <v>1486326</v>
      </c>
      <c r="J31" s="258">
        <f t="shared" si="0"/>
        <v>857922</v>
      </c>
      <c r="K31" s="258">
        <f t="shared" si="0"/>
        <v>2156405</v>
      </c>
      <c r="V31" s="33"/>
      <c r="W31" s="33"/>
    </row>
    <row r="32" spans="1:23" ht="12" customHeight="1">
      <c r="A32" s="45"/>
      <c r="B32" s="258"/>
      <c r="C32" s="258"/>
      <c r="D32" s="258"/>
      <c r="E32" s="258"/>
      <c r="F32" s="258"/>
      <c r="G32" s="258"/>
      <c r="H32" s="258"/>
      <c r="I32" s="258"/>
      <c r="J32" s="258"/>
      <c r="K32" s="258"/>
      <c r="V32" s="33"/>
      <c r="W32" s="33"/>
    </row>
    <row r="33" spans="1:23" ht="12.75" customHeight="1">
      <c r="A33" s="140" t="s">
        <v>823</v>
      </c>
      <c r="B33" s="258">
        <f aca="true" t="shared" si="1" ref="B33:B44">C33+I53</f>
        <v>4489597</v>
      </c>
      <c r="C33" s="258">
        <f aca="true" t="shared" si="2" ref="C33:C44">SUM(D33:K33,B53:H53)</f>
        <v>4088913</v>
      </c>
      <c r="D33" s="258">
        <v>1132379</v>
      </c>
      <c r="E33" s="258">
        <v>106115</v>
      </c>
      <c r="F33" s="258">
        <v>100800</v>
      </c>
      <c r="G33" s="258">
        <v>74383</v>
      </c>
      <c r="H33" s="258">
        <v>33198</v>
      </c>
      <c r="I33" s="258">
        <v>122260</v>
      </c>
      <c r="J33" s="258">
        <v>67603</v>
      </c>
      <c r="K33" s="258">
        <v>174164</v>
      </c>
      <c r="V33" s="33"/>
      <c r="W33" s="33"/>
    </row>
    <row r="34" spans="1:23" ht="12.75" customHeight="1">
      <c r="A34" s="140" t="s">
        <v>212</v>
      </c>
      <c r="B34" s="258">
        <f t="shared" si="1"/>
        <v>4519667</v>
      </c>
      <c r="C34" s="258">
        <f t="shared" si="2"/>
        <v>4127170</v>
      </c>
      <c r="D34" s="258">
        <v>1167772</v>
      </c>
      <c r="E34" s="258">
        <v>106114</v>
      </c>
      <c r="F34" s="258">
        <v>104684</v>
      </c>
      <c r="G34" s="258">
        <v>73931</v>
      </c>
      <c r="H34" s="258">
        <v>33144</v>
      </c>
      <c r="I34" s="258">
        <v>117616</v>
      </c>
      <c r="J34" s="258">
        <v>70828</v>
      </c>
      <c r="K34" s="258">
        <v>175842</v>
      </c>
      <c r="V34" s="33"/>
      <c r="W34" s="33"/>
    </row>
    <row r="35" spans="1:23" ht="12.75" customHeight="1">
      <c r="A35" s="140" t="s">
        <v>213</v>
      </c>
      <c r="B35" s="258">
        <f t="shared" si="1"/>
        <v>4496161</v>
      </c>
      <c r="C35" s="258">
        <f t="shared" si="2"/>
        <v>4087954</v>
      </c>
      <c r="D35" s="258">
        <v>1128184</v>
      </c>
      <c r="E35" s="258">
        <v>103991</v>
      </c>
      <c r="F35" s="258">
        <v>102585</v>
      </c>
      <c r="G35" s="258">
        <v>75684</v>
      </c>
      <c r="H35" s="258">
        <v>34442</v>
      </c>
      <c r="I35" s="258">
        <v>124967</v>
      </c>
      <c r="J35" s="258">
        <v>67729</v>
      </c>
      <c r="K35" s="258">
        <v>175499</v>
      </c>
      <c r="V35" s="33"/>
      <c r="W35" s="33"/>
    </row>
    <row r="36" spans="1:23" ht="12.75" customHeight="1">
      <c r="A36" s="140" t="s">
        <v>214</v>
      </c>
      <c r="B36" s="258">
        <f t="shared" si="1"/>
        <v>4686191</v>
      </c>
      <c r="C36" s="258">
        <f t="shared" si="2"/>
        <v>4263034</v>
      </c>
      <c r="D36" s="258">
        <v>1165769</v>
      </c>
      <c r="E36" s="258">
        <v>107107</v>
      </c>
      <c r="F36" s="258">
        <v>111162</v>
      </c>
      <c r="G36" s="258">
        <v>76777</v>
      </c>
      <c r="H36" s="258">
        <v>35921</v>
      </c>
      <c r="I36" s="258">
        <v>129909</v>
      </c>
      <c r="J36" s="258">
        <v>75024</v>
      </c>
      <c r="K36" s="258">
        <v>184659</v>
      </c>
      <c r="V36" s="33"/>
      <c r="W36" s="33"/>
    </row>
    <row r="37" spans="1:23" ht="12.75" customHeight="1">
      <c r="A37" s="140" t="s">
        <v>215</v>
      </c>
      <c r="B37" s="258">
        <f t="shared" si="1"/>
        <v>4768036</v>
      </c>
      <c r="C37" s="258">
        <f t="shared" si="2"/>
        <v>4342221</v>
      </c>
      <c r="D37" s="258">
        <v>1236068</v>
      </c>
      <c r="E37" s="258">
        <v>107663</v>
      </c>
      <c r="F37" s="258">
        <v>111738</v>
      </c>
      <c r="G37" s="258">
        <v>74895</v>
      </c>
      <c r="H37" s="258">
        <v>37476</v>
      </c>
      <c r="I37" s="258">
        <v>127752</v>
      </c>
      <c r="J37" s="258">
        <v>77090</v>
      </c>
      <c r="K37" s="258">
        <v>176816</v>
      </c>
      <c r="V37" s="33"/>
      <c r="W37" s="33"/>
    </row>
    <row r="38" spans="1:23" ht="12.75" customHeight="1">
      <c r="A38" s="140" t="s">
        <v>216</v>
      </c>
      <c r="B38" s="258">
        <f t="shared" si="1"/>
        <v>4491473</v>
      </c>
      <c r="C38" s="258">
        <f t="shared" si="2"/>
        <v>4088680</v>
      </c>
      <c r="D38" s="258">
        <v>1120074</v>
      </c>
      <c r="E38" s="258">
        <v>101705</v>
      </c>
      <c r="F38" s="258">
        <v>99342</v>
      </c>
      <c r="G38" s="258">
        <v>73683</v>
      </c>
      <c r="H38" s="258">
        <v>34905</v>
      </c>
      <c r="I38" s="258">
        <v>121748</v>
      </c>
      <c r="J38" s="258">
        <v>70382</v>
      </c>
      <c r="K38" s="258">
        <v>173371</v>
      </c>
      <c r="V38" s="33"/>
      <c r="W38" s="33"/>
    </row>
    <row r="39" spans="1:23" ht="12.75" customHeight="1">
      <c r="A39" s="140" t="s">
        <v>217</v>
      </c>
      <c r="B39" s="258">
        <f t="shared" si="1"/>
        <v>4582497</v>
      </c>
      <c r="C39" s="258">
        <f t="shared" si="2"/>
        <v>4168554</v>
      </c>
      <c r="D39" s="258">
        <v>1131870</v>
      </c>
      <c r="E39" s="258">
        <v>104212</v>
      </c>
      <c r="F39" s="258">
        <v>100922</v>
      </c>
      <c r="G39" s="258">
        <v>74885</v>
      </c>
      <c r="H39" s="258">
        <v>35436</v>
      </c>
      <c r="I39" s="258">
        <v>125180</v>
      </c>
      <c r="J39" s="258">
        <v>72555</v>
      </c>
      <c r="K39" s="258">
        <v>179219</v>
      </c>
      <c r="V39" s="33"/>
      <c r="W39" s="33"/>
    </row>
    <row r="40" spans="1:23" ht="12.75" customHeight="1">
      <c r="A40" s="140" t="s">
        <v>218</v>
      </c>
      <c r="B40" s="258">
        <f t="shared" si="1"/>
        <v>4493859</v>
      </c>
      <c r="C40" s="258">
        <f t="shared" si="2"/>
        <v>4088349</v>
      </c>
      <c r="D40" s="258">
        <v>1115208</v>
      </c>
      <c r="E40" s="258">
        <v>103025</v>
      </c>
      <c r="F40" s="258">
        <v>96177</v>
      </c>
      <c r="G40" s="258">
        <v>74133</v>
      </c>
      <c r="H40" s="258">
        <v>35399</v>
      </c>
      <c r="I40" s="258">
        <v>123734</v>
      </c>
      <c r="J40" s="258">
        <v>71056</v>
      </c>
      <c r="K40" s="258">
        <v>176145</v>
      </c>
      <c r="V40" s="33"/>
      <c r="W40" s="33"/>
    </row>
    <row r="41" spans="1:23" ht="12.75" customHeight="1">
      <c r="A41" s="140" t="s">
        <v>219</v>
      </c>
      <c r="B41" s="258">
        <f t="shared" si="1"/>
        <v>4635224</v>
      </c>
      <c r="C41" s="258">
        <f t="shared" si="2"/>
        <v>4206367</v>
      </c>
      <c r="D41" s="258">
        <v>1129229</v>
      </c>
      <c r="E41" s="258">
        <v>101827</v>
      </c>
      <c r="F41" s="258">
        <v>91911</v>
      </c>
      <c r="G41" s="258">
        <v>75064</v>
      </c>
      <c r="H41" s="258">
        <v>37968</v>
      </c>
      <c r="I41" s="258">
        <v>131503</v>
      </c>
      <c r="J41" s="258">
        <v>79557</v>
      </c>
      <c r="K41" s="258">
        <v>190676</v>
      </c>
      <c r="V41" s="33"/>
      <c r="W41" s="33"/>
    </row>
    <row r="42" spans="1:23" ht="12.75" customHeight="1">
      <c r="A42" s="140" t="s">
        <v>824</v>
      </c>
      <c r="B42" s="258">
        <f t="shared" si="1"/>
        <v>4389553</v>
      </c>
      <c r="C42" s="258">
        <f t="shared" si="2"/>
        <v>3996519</v>
      </c>
      <c r="D42" s="258">
        <v>1117975</v>
      </c>
      <c r="E42" s="258">
        <v>103466</v>
      </c>
      <c r="F42" s="258">
        <v>92590</v>
      </c>
      <c r="G42" s="258">
        <v>72460</v>
      </c>
      <c r="H42" s="258">
        <v>33320</v>
      </c>
      <c r="I42" s="258">
        <v>115761</v>
      </c>
      <c r="J42" s="258">
        <v>70706</v>
      </c>
      <c r="K42" s="258">
        <v>175767</v>
      </c>
      <c r="V42" s="33"/>
      <c r="W42" s="33"/>
    </row>
    <row r="43" spans="1:23" ht="12.75" customHeight="1">
      <c r="A43" s="140" t="s">
        <v>220</v>
      </c>
      <c r="B43" s="258">
        <f t="shared" si="1"/>
        <v>4141247</v>
      </c>
      <c r="C43" s="258">
        <f t="shared" si="2"/>
        <v>3760290</v>
      </c>
      <c r="D43" s="258">
        <v>1038231</v>
      </c>
      <c r="E43" s="258">
        <v>95054</v>
      </c>
      <c r="F43" s="258">
        <v>86905</v>
      </c>
      <c r="G43" s="258">
        <v>69531</v>
      </c>
      <c r="H43" s="258">
        <v>35405</v>
      </c>
      <c r="I43" s="258">
        <v>114829</v>
      </c>
      <c r="J43" s="258">
        <v>57217</v>
      </c>
      <c r="K43" s="258">
        <v>171777</v>
      </c>
      <c r="V43" s="33"/>
      <c r="W43" s="33"/>
    </row>
    <row r="44" spans="1:23" ht="12.75" customHeight="1">
      <c r="A44" s="141" t="s">
        <v>221</v>
      </c>
      <c r="B44" s="275">
        <f t="shared" si="1"/>
        <v>4823599</v>
      </c>
      <c r="C44" s="275">
        <f t="shared" si="2"/>
        <v>4369916</v>
      </c>
      <c r="D44" s="275">
        <v>1177094</v>
      </c>
      <c r="E44" s="275">
        <v>107855</v>
      </c>
      <c r="F44" s="275">
        <v>98944</v>
      </c>
      <c r="G44" s="275">
        <v>78852</v>
      </c>
      <c r="H44" s="275">
        <v>39679</v>
      </c>
      <c r="I44" s="275">
        <v>131067</v>
      </c>
      <c r="J44" s="275">
        <v>78175</v>
      </c>
      <c r="K44" s="275">
        <v>202470</v>
      </c>
      <c r="V44" s="33"/>
      <c r="W44" s="33"/>
    </row>
    <row r="45" spans="1:23" ht="12.75" customHeight="1">
      <c r="A45" s="33"/>
      <c r="B45" s="41"/>
      <c r="C45" s="41"/>
      <c r="D45" s="41"/>
      <c r="E45" s="41"/>
      <c r="F45" s="41"/>
      <c r="G45" s="41"/>
      <c r="H45" s="41"/>
      <c r="I45" s="41"/>
      <c r="J45" s="41"/>
      <c r="K45" s="41"/>
      <c r="L45" s="41"/>
      <c r="M45" s="41"/>
      <c r="N45" s="41"/>
      <c r="O45" s="41"/>
      <c r="P45" s="41"/>
      <c r="Q45" s="41"/>
      <c r="R45" s="41"/>
      <c r="S45" s="41"/>
      <c r="T45" s="41"/>
      <c r="U45" s="41"/>
      <c r="V45" s="33"/>
      <c r="W45" s="33"/>
    </row>
    <row r="46" spans="1:23" ht="12.75" customHeight="1">
      <c r="A46" s="166" t="s">
        <v>494</v>
      </c>
      <c r="B46" s="168" t="s">
        <v>260</v>
      </c>
      <c r="C46" s="167" t="s">
        <v>261</v>
      </c>
      <c r="D46" s="168" t="s">
        <v>262</v>
      </c>
      <c r="E46" s="168" t="s">
        <v>263</v>
      </c>
      <c r="F46" s="169" t="s">
        <v>264</v>
      </c>
      <c r="G46" s="175" t="s">
        <v>265</v>
      </c>
      <c r="H46" s="167" t="s">
        <v>266</v>
      </c>
      <c r="I46" s="317" t="s">
        <v>566</v>
      </c>
      <c r="J46" s="168" t="s">
        <v>267</v>
      </c>
      <c r="K46" s="176" t="s">
        <v>268</v>
      </c>
      <c r="L46" s="41"/>
      <c r="M46" s="41"/>
      <c r="N46" s="41"/>
      <c r="O46" s="41"/>
      <c r="P46" s="41"/>
      <c r="Q46" s="33"/>
      <c r="R46" s="33"/>
      <c r="S46" s="33"/>
      <c r="T46" s="33"/>
      <c r="U46" s="33"/>
      <c r="V46" s="33"/>
      <c r="W46" s="33"/>
    </row>
    <row r="47" spans="1:23" ht="12.75" customHeight="1">
      <c r="A47" s="400" t="s">
        <v>807</v>
      </c>
      <c r="B47" s="258">
        <v>1870344</v>
      </c>
      <c r="C47" s="258">
        <v>3449498</v>
      </c>
      <c r="D47" s="258">
        <v>1168548</v>
      </c>
      <c r="E47" s="258">
        <v>1838859</v>
      </c>
      <c r="F47" s="258">
        <v>1501336</v>
      </c>
      <c r="G47" s="258">
        <v>1570319</v>
      </c>
      <c r="H47" s="258">
        <v>16812773</v>
      </c>
      <c r="I47" s="258">
        <v>4672981</v>
      </c>
      <c r="J47" s="258">
        <v>2273007</v>
      </c>
      <c r="K47" s="258">
        <v>2399974</v>
      </c>
      <c r="L47" s="41"/>
      <c r="M47" s="41"/>
      <c r="N47" s="41"/>
      <c r="O47" s="41"/>
      <c r="P47" s="41"/>
      <c r="Q47" s="33"/>
      <c r="R47" s="33"/>
      <c r="S47" s="33"/>
      <c r="T47" s="33"/>
      <c r="U47" s="33"/>
      <c r="V47" s="33"/>
      <c r="W47" s="33"/>
    </row>
    <row r="48" spans="1:23" ht="12.75" customHeight="1">
      <c r="A48" s="140" t="s">
        <v>819</v>
      </c>
      <c r="B48" s="258">
        <v>1760771</v>
      </c>
      <c r="C48" s="258">
        <v>3304013</v>
      </c>
      <c r="D48" s="258">
        <v>1118651</v>
      </c>
      <c r="E48" s="258">
        <v>1756800</v>
      </c>
      <c r="F48" s="258">
        <v>1455044</v>
      </c>
      <c r="G48" s="258">
        <v>1568891</v>
      </c>
      <c r="H48" s="258">
        <v>16574700</v>
      </c>
      <c r="I48" s="258">
        <v>4621346</v>
      </c>
      <c r="J48" s="258">
        <v>2263254</v>
      </c>
      <c r="K48" s="258">
        <v>2358092</v>
      </c>
      <c r="L48" s="41"/>
      <c r="M48" s="41"/>
      <c r="N48" s="41"/>
      <c r="O48" s="41"/>
      <c r="P48" s="41"/>
      <c r="Q48" s="33"/>
      <c r="R48" s="33"/>
      <c r="S48" s="33"/>
      <c r="T48" s="33"/>
      <c r="U48" s="33"/>
      <c r="V48" s="33"/>
      <c r="W48" s="33"/>
    </row>
    <row r="49" spans="1:23" ht="12.75" customHeight="1">
      <c r="A49" s="140" t="s">
        <v>820</v>
      </c>
      <c r="B49" s="258">
        <v>1688626</v>
      </c>
      <c r="C49" s="258">
        <v>3173149</v>
      </c>
      <c r="D49" s="258">
        <v>1151801</v>
      </c>
      <c r="E49" s="258">
        <v>1707340</v>
      </c>
      <c r="F49" s="258">
        <v>1492191</v>
      </c>
      <c r="G49" s="258">
        <v>1575428</v>
      </c>
      <c r="H49" s="258">
        <v>16586456</v>
      </c>
      <c r="I49" s="258">
        <v>4694228</v>
      </c>
      <c r="J49" s="258">
        <v>2299353</v>
      </c>
      <c r="K49" s="258">
        <v>2394875</v>
      </c>
      <c r="L49" s="41"/>
      <c r="M49" s="41"/>
      <c r="N49" s="41"/>
      <c r="O49" s="41"/>
      <c r="P49" s="41"/>
      <c r="Q49" s="33"/>
      <c r="R49" s="33"/>
      <c r="S49" s="33"/>
      <c r="T49" s="33"/>
      <c r="U49" s="33"/>
      <c r="V49" s="33"/>
      <c r="W49" s="33"/>
    </row>
    <row r="50" spans="1:23" ht="12.75" customHeight="1">
      <c r="A50" s="140" t="s">
        <v>821</v>
      </c>
      <c r="B50" s="258">
        <v>1741217</v>
      </c>
      <c r="C50" s="258">
        <v>3138752</v>
      </c>
      <c r="D50" s="258">
        <v>1158702</v>
      </c>
      <c r="E50" s="258">
        <v>1739758</v>
      </c>
      <c r="F50" s="258">
        <v>1523763</v>
      </c>
      <c r="G50" s="258">
        <v>1569184</v>
      </c>
      <c r="H50" s="258">
        <v>16560727</v>
      </c>
      <c r="I50" s="258">
        <v>4796480</v>
      </c>
      <c r="J50" s="258">
        <v>2343710</v>
      </c>
      <c r="K50" s="258">
        <v>2452770</v>
      </c>
      <c r="L50" s="41"/>
      <c r="M50" s="41"/>
      <c r="N50" s="41"/>
      <c r="O50" s="41"/>
      <c r="P50" s="41"/>
      <c r="Q50" s="33"/>
      <c r="R50" s="33"/>
      <c r="S50" s="33"/>
      <c r="T50" s="33"/>
      <c r="U50" s="33"/>
      <c r="V50" s="33"/>
      <c r="W50" s="33"/>
    </row>
    <row r="51" spans="1:11" ht="12.75" customHeight="1">
      <c r="A51" s="140" t="s">
        <v>822</v>
      </c>
      <c r="B51" s="258">
        <f aca="true" t="shared" si="3" ref="B51:K51">SUM(B53:B64)</f>
        <v>1861290</v>
      </c>
      <c r="C51" s="258">
        <f t="shared" si="3"/>
        <v>3109790</v>
      </c>
      <c r="D51" s="258">
        <f t="shared" si="3"/>
        <v>1244447</v>
      </c>
      <c r="E51" s="258">
        <f t="shared" si="3"/>
        <v>1763284</v>
      </c>
      <c r="F51" s="258">
        <f t="shared" si="3"/>
        <v>1579861</v>
      </c>
      <c r="G51" s="258">
        <f t="shared" si="3"/>
        <v>1621628</v>
      </c>
      <c r="H51" s="258">
        <f t="shared" si="3"/>
        <v>16480696</v>
      </c>
      <c r="I51" s="258">
        <f>SUM(J51:K51)</f>
        <v>4929137</v>
      </c>
      <c r="J51" s="258">
        <f t="shared" si="3"/>
        <v>2395172</v>
      </c>
      <c r="K51" s="258">
        <f t="shared" si="3"/>
        <v>2533965</v>
      </c>
    </row>
    <row r="52" spans="1:11" ht="12" customHeight="1">
      <c r="A52" s="45"/>
      <c r="B52" s="258"/>
      <c r="C52" s="258"/>
      <c r="D52" s="258"/>
      <c r="E52" s="258"/>
      <c r="F52" s="258"/>
      <c r="G52" s="258"/>
      <c r="H52" s="258"/>
      <c r="I52" s="258"/>
      <c r="J52" s="258"/>
      <c r="K52" s="258"/>
    </row>
    <row r="53" spans="1:11" ht="12.75" customHeight="1">
      <c r="A53" s="140" t="s">
        <v>823</v>
      </c>
      <c r="B53" s="258">
        <v>147094</v>
      </c>
      <c r="C53" s="258">
        <v>256111</v>
      </c>
      <c r="D53" s="258">
        <v>98375</v>
      </c>
      <c r="E53" s="258">
        <v>143208</v>
      </c>
      <c r="F53" s="258">
        <v>124143</v>
      </c>
      <c r="G53" s="258">
        <v>131987</v>
      </c>
      <c r="H53" s="258">
        <v>1377093</v>
      </c>
      <c r="I53" s="258">
        <f aca="true" t="shared" si="4" ref="I53:I64">SUM(J53:K53)</f>
        <v>400684</v>
      </c>
      <c r="J53" s="258">
        <v>194067</v>
      </c>
      <c r="K53" s="258">
        <v>206617</v>
      </c>
    </row>
    <row r="54" spans="1:11" ht="12.75" customHeight="1">
      <c r="A54" s="140" t="s">
        <v>212</v>
      </c>
      <c r="B54" s="258">
        <v>144875</v>
      </c>
      <c r="C54" s="258">
        <v>254632</v>
      </c>
      <c r="D54" s="258">
        <v>94930</v>
      </c>
      <c r="E54" s="258">
        <v>142647</v>
      </c>
      <c r="F54" s="258">
        <v>122826</v>
      </c>
      <c r="G54" s="258">
        <v>133851</v>
      </c>
      <c r="H54" s="258">
        <v>1383478</v>
      </c>
      <c r="I54" s="258">
        <f t="shared" si="4"/>
        <v>392497</v>
      </c>
      <c r="J54" s="258">
        <v>191868</v>
      </c>
      <c r="K54" s="258">
        <v>200629</v>
      </c>
    </row>
    <row r="55" spans="1:11" ht="12.75" customHeight="1">
      <c r="A55" s="140" t="s">
        <v>213</v>
      </c>
      <c r="B55" s="258">
        <v>148987</v>
      </c>
      <c r="C55" s="258">
        <v>257086</v>
      </c>
      <c r="D55" s="258">
        <v>98895</v>
      </c>
      <c r="E55" s="258">
        <v>143760</v>
      </c>
      <c r="F55" s="258">
        <v>124801</v>
      </c>
      <c r="G55" s="258">
        <v>133165</v>
      </c>
      <c r="H55" s="258">
        <v>1368179</v>
      </c>
      <c r="I55" s="258">
        <f t="shared" si="4"/>
        <v>408207</v>
      </c>
      <c r="J55" s="258">
        <v>199437</v>
      </c>
      <c r="K55" s="258">
        <v>208770</v>
      </c>
    </row>
    <row r="56" spans="1:11" ht="12.75" customHeight="1">
      <c r="A56" s="140" t="s">
        <v>214</v>
      </c>
      <c r="B56" s="258">
        <v>159763</v>
      </c>
      <c r="C56" s="258">
        <v>268042</v>
      </c>
      <c r="D56" s="258">
        <v>105069</v>
      </c>
      <c r="E56" s="258">
        <v>152443</v>
      </c>
      <c r="F56" s="258">
        <v>132478</v>
      </c>
      <c r="G56" s="258">
        <v>140398</v>
      </c>
      <c r="H56" s="258">
        <v>1418513</v>
      </c>
      <c r="I56" s="258">
        <f t="shared" si="4"/>
        <v>423157</v>
      </c>
      <c r="J56" s="258">
        <v>205607</v>
      </c>
      <c r="K56" s="258">
        <v>217550</v>
      </c>
    </row>
    <row r="57" spans="1:11" ht="12.75" customHeight="1">
      <c r="A57" s="140" t="s">
        <v>215</v>
      </c>
      <c r="B57" s="258">
        <v>161996</v>
      </c>
      <c r="C57" s="258">
        <v>268144</v>
      </c>
      <c r="D57" s="258">
        <v>106306</v>
      </c>
      <c r="E57" s="258">
        <v>153319</v>
      </c>
      <c r="F57" s="258">
        <v>138430</v>
      </c>
      <c r="G57" s="258">
        <v>132698</v>
      </c>
      <c r="H57" s="258">
        <v>1431830</v>
      </c>
      <c r="I57" s="258">
        <f t="shared" si="4"/>
        <v>425815</v>
      </c>
      <c r="J57" s="258">
        <v>202976</v>
      </c>
      <c r="K57" s="258">
        <v>222839</v>
      </c>
    </row>
    <row r="58" spans="1:11" ht="12.75" customHeight="1">
      <c r="A58" s="140" t="s">
        <v>216</v>
      </c>
      <c r="B58" s="258">
        <v>153684</v>
      </c>
      <c r="C58" s="258">
        <v>256758</v>
      </c>
      <c r="D58" s="258">
        <v>102299</v>
      </c>
      <c r="E58" s="258">
        <v>146851</v>
      </c>
      <c r="F58" s="258">
        <v>130660</v>
      </c>
      <c r="G58" s="258">
        <v>136145</v>
      </c>
      <c r="H58" s="258">
        <v>1367073</v>
      </c>
      <c r="I58" s="258">
        <f t="shared" si="4"/>
        <v>402793</v>
      </c>
      <c r="J58" s="258">
        <v>197484</v>
      </c>
      <c r="K58" s="258">
        <v>205309</v>
      </c>
    </row>
    <row r="59" spans="1:11" ht="12.75" customHeight="1">
      <c r="A59" s="140" t="s">
        <v>217</v>
      </c>
      <c r="B59" s="258">
        <v>155828</v>
      </c>
      <c r="C59" s="258">
        <v>264700</v>
      </c>
      <c r="D59" s="258">
        <v>108641</v>
      </c>
      <c r="E59" s="258">
        <v>148741</v>
      </c>
      <c r="F59" s="258">
        <v>132933</v>
      </c>
      <c r="G59" s="258">
        <v>136591</v>
      </c>
      <c r="H59" s="258">
        <v>1396841</v>
      </c>
      <c r="I59" s="258">
        <f t="shared" si="4"/>
        <v>413943</v>
      </c>
      <c r="J59" s="258">
        <v>202692</v>
      </c>
      <c r="K59" s="258">
        <v>211251</v>
      </c>
    </row>
    <row r="60" spans="1:11" ht="12.75" customHeight="1">
      <c r="A60" s="140" t="s">
        <v>218</v>
      </c>
      <c r="B60" s="258">
        <v>155251</v>
      </c>
      <c r="C60" s="258">
        <v>258373</v>
      </c>
      <c r="D60" s="258">
        <v>105855</v>
      </c>
      <c r="E60" s="258">
        <v>145963</v>
      </c>
      <c r="F60" s="258">
        <v>134202</v>
      </c>
      <c r="G60" s="258">
        <v>152591</v>
      </c>
      <c r="H60" s="258">
        <v>1341237</v>
      </c>
      <c r="I60" s="258">
        <f t="shared" si="4"/>
        <v>405510</v>
      </c>
      <c r="J60" s="258">
        <v>201302</v>
      </c>
      <c r="K60" s="258">
        <v>204208</v>
      </c>
    </row>
    <row r="61" spans="1:11" ht="12.75" customHeight="1">
      <c r="A61" s="140" t="s">
        <v>219</v>
      </c>
      <c r="B61" s="258">
        <v>164940</v>
      </c>
      <c r="C61" s="258">
        <v>271936</v>
      </c>
      <c r="D61" s="258">
        <v>112869</v>
      </c>
      <c r="E61" s="258">
        <v>152724</v>
      </c>
      <c r="F61" s="258">
        <v>139248</v>
      </c>
      <c r="G61" s="258">
        <v>135148</v>
      </c>
      <c r="H61" s="258">
        <v>1391767</v>
      </c>
      <c r="I61" s="258">
        <f t="shared" si="4"/>
        <v>428857</v>
      </c>
      <c r="J61" s="258">
        <v>205560</v>
      </c>
      <c r="K61" s="258">
        <v>223297</v>
      </c>
    </row>
    <row r="62" spans="1:11" ht="12.75" customHeight="1">
      <c r="A62" s="140" t="s">
        <v>824</v>
      </c>
      <c r="B62" s="258">
        <v>151624</v>
      </c>
      <c r="C62" s="258">
        <v>245210</v>
      </c>
      <c r="D62" s="258">
        <v>97207</v>
      </c>
      <c r="E62" s="258">
        <v>140549</v>
      </c>
      <c r="F62" s="258">
        <v>127615</v>
      </c>
      <c r="G62" s="258">
        <v>132218</v>
      </c>
      <c r="H62" s="258">
        <v>1320051</v>
      </c>
      <c r="I62" s="258">
        <f t="shared" si="4"/>
        <v>393034</v>
      </c>
      <c r="J62" s="258">
        <v>192702</v>
      </c>
      <c r="K62" s="258">
        <v>200332</v>
      </c>
    </row>
    <row r="63" spans="1:11" ht="12.75" customHeight="1">
      <c r="A63" s="140" t="s">
        <v>220</v>
      </c>
      <c r="B63" s="258">
        <v>135649</v>
      </c>
      <c r="C63" s="258">
        <v>233526</v>
      </c>
      <c r="D63" s="258">
        <v>99642</v>
      </c>
      <c r="E63" s="258">
        <v>133873</v>
      </c>
      <c r="F63" s="258">
        <v>124578</v>
      </c>
      <c r="G63" s="258">
        <v>118507</v>
      </c>
      <c r="H63" s="258">
        <v>1245566</v>
      </c>
      <c r="I63" s="258">
        <f t="shared" si="4"/>
        <v>380957</v>
      </c>
      <c r="J63" s="258">
        <v>184451</v>
      </c>
      <c r="K63" s="258">
        <v>196506</v>
      </c>
    </row>
    <row r="64" spans="1:11" ht="12.75" customHeight="1">
      <c r="A64" s="141" t="s">
        <v>221</v>
      </c>
      <c r="B64" s="275">
        <v>181599</v>
      </c>
      <c r="C64" s="275">
        <v>275272</v>
      </c>
      <c r="D64" s="275">
        <v>114359</v>
      </c>
      <c r="E64" s="275">
        <v>159206</v>
      </c>
      <c r="F64" s="275">
        <v>147947</v>
      </c>
      <c r="G64" s="275">
        <v>138329</v>
      </c>
      <c r="H64" s="275">
        <v>1439068</v>
      </c>
      <c r="I64" s="275">
        <f t="shared" si="4"/>
        <v>453683</v>
      </c>
      <c r="J64" s="275">
        <v>217026</v>
      </c>
      <c r="K64" s="275">
        <v>236657</v>
      </c>
    </row>
    <row r="65" ht="12" customHeight="1">
      <c r="A65" s="33" t="s">
        <v>734</v>
      </c>
    </row>
  </sheetData>
  <printOptions/>
  <pageMargins left="0.56" right="0.56" top="0.5905511811023623" bottom="0.5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m093203</cp:lastModifiedBy>
  <cp:lastPrinted>2007-02-09T00:43:40Z</cp:lastPrinted>
  <dcterms:created xsi:type="dcterms:W3CDTF">2002-02-06T06:15:13Z</dcterms:created>
  <dcterms:modified xsi:type="dcterms:W3CDTF">2008-07-15T06:58:04Z</dcterms:modified>
  <cp:category/>
  <cp:version/>
  <cp:contentType/>
  <cp:contentStatus/>
</cp:coreProperties>
</file>