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810" activeTab="0"/>
  </bookViews>
  <sheets>
    <sheet name="一覧" sheetId="1" r:id="rId1"/>
    <sheet name="商業・貿易・観光" sheetId="2" r:id="rId2"/>
    <sheet name="金融" sheetId="3" r:id="rId3"/>
    <sheet name="物価・家計・県民経済" sheetId="4" r:id="rId4"/>
  </sheets>
  <externalReferences>
    <externalReference r:id="rId7"/>
    <externalReference r:id="rId8"/>
  </externalReferences>
  <definedNames>
    <definedName name="_xlnm.Print_Area" localSheetId="2">'金融'!$A$1:$L$122</definedName>
  </definedNames>
  <calcPr fullCalcOnLoad="1"/>
</workbook>
</file>

<file path=xl/sharedStrings.xml><?xml version="1.0" encoding="utf-8"?>
<sst xmlns="http://schemas.openxmlformats.org/spreadsheetml/2006/main" count="963" uniqueCount="563">
  <si>
    <t>シート名</t>
  </si>
  <si>
    <t>項目</t>
  </si>
  <si>
    <t>商業・貿易・観光</t>
  </si>
  <si>
    <t>金融</t>
  </si>
  <si>
    <t>物価・家計・県民経済</t>
  </si>
  <si>
    <t>人</t>
  </si>
  <si>
    <t>万円</t>
  </si>
  <si>
    <t>昭和</t>
  </si>
  <si>
    <t>平成</t>
  </si>
  <si>
    <t>従業者数</t>
  </si>
  <si>
    <t>総　額</t>
  </si>
  <si>
    <t>衣料品</t>
  </si>
  <si>
    <t>飲食料品</t>
  </si>
  <si>
    <t>その他</t>
  </si>
  <si>
    <t>商品券</t>
  </si>
  <si>
    <t>営業日数</t>
  </si>
  <si>
    <t>百万円</t>
  </si>
  <si>
    <t>日</t>
  </si>
  <si>
    <t>千㎡</t>
  </si>
  <si>
    <t>神戸</t>
  </si>
  <si>
    <t>但馬</t>
  </si>
  <si>
    <t>丹波</t>
  </si>
  <si>
    <t>淡路</t>
  </si>
  <si>
    <t>＜日帰り・宿泊別＞</t>
  </si>
  <si>
    <t>日帰り客</t>
  </si>
  <si>
    <t>宿泊客</t>
  </si>
  <si>
    <t>＜目的別＞</t>
  </si>
  <si>
    <t>自然観賞</t>
  </si>
  <si>
    <t>社寺参拝</t>
  </si>
  <si>
    <t>まつり</t>
  </si>
  <si>
    <t>遺（史）跡観賞</t>
  </si>
  <si>
    <t>登山・ﾊｲｷﾝｸﾞ・ｷｬﾝﾌﾟ</t>
  </si>
  <si>
    <t>スキ－・スケ－ト</t>
  </si>
  <si>
    <t>海水浴・ヨット</t>
  </si>
  <si>
    <t>ゴルフ・テニスなど</t>
  </si>
  <si>
    <t>釣り・潮干狩り</t>
  </si>
  <si>
    <t>観光農園</t>
  </si>
  <si>
    <t>区　分</t>
  </si>
  <si>
    <t>総　数</t>
  </si>
  <si>
    <t>男　女　別</t>
  </si>
  <si>
    <t>年　　齢　　別</t>
  </si>
  <si>
    <t>男</t>
  </si>
  <si>
    <t>女</t>
  </si>
  <si>
    <t>0～19</t>
  </si>
  <si>
    <t>20～29</t>
  </si>
  <si>
    <t>30～39</t>
  </si>
  <si>
    <t>40～49</t>
  </si>
  <si>
    <t>50～59</t>
  </si>
  <si>
    <t>区　分</t>
  </si>
  <si>
    <t>従業者数</t>
  </si>
  <si>
    <t>卸売業</t>
  </si>
  <si>
    <t>小売業</t>
  </si>
  <si>
    <t>63年</t>
  </si>
  <si>
    <t>3年</t>
  </si>
  <si>
    <t>6年</t>
  </si>
  <si>
    <t>9年</t>
  </si>
  <si>
    <t>11年</t>
  </si>
  <si>
    <t>区　分</t>
  </si>
  <si>
    <t>合　　計</t>
  </si>
  <si>
    <t>卸　売　業</t>
  </si>
  <si>
    <t>　各種商品</t>
  </si>
  <si>
    <t>　繊維品</t>
  </si>
  <si>
    <t>　衣服・身の回り品</t>
  </si>
  <si>
    <t>　農畜産物・水産物</t>
  </si>
  <si>
    <t>　食料・飲料</t>
  </si>
  <si>
    <t>　建築材料</t>
  </si>
  <si>
    <t>　化学製品</t>
  </si>
  <si>
    <t>　鉱物・金属材料</t>
  </si>
  <si>
    <t>　再生資源</t>
  </si>
  <si>
    <t>　一般機械器具</t>
  </si>
  <si>
    <t>　自動車</t>
  </si>
  <si>
    <t>　電気機械器具</t>
  </si>
  <si>
    <t>　その他の機械器具</t>
  </si>
  <si>
    <t>　家具・建具・じゅう器等</t>
  </si>
  <si>
    <t>　医薬品・化粧品等</t>
  </si>
  <si>
    <t>　　その他の分類されない卸売業</t>
  </si>
  <si>
    <t>小　売　業</t>
  </si>
  <si>
    <t>　各種商品</t>
  </si>
  <si>
    <t>　織物・衣服・身の回り品</t>
  </si>
  <si>
    <t>　飲食料品</t>
  </si>
  <si>
    <t>　自動車・自転車</t>
  </si>
  <si>
    <t>　その他</t>
  </si>
  <si>
    <t>区　分</t>
  </si>
  <si>
    <t>コンビニエンスストア</t>
  </si>
  <si>
    <t>地域別</t>
  </si>
  <si>
    <t>神戸市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</si>
  <si>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</si>
  <si>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</si>
  <si>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</si>
  <si>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</si>
  <si>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</si>
  <si>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</si>
  <si>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</si>
  <si>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</si>
  <si>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</si>
  <si>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百貨店</t>
  </si>
  <si>
    <t>区　分</t>
  </si>
  <si>
    <t>売場面積</t>
  </si>
  <si>
    <t>スーパー</t>
  </si>
  <si>
    <t>資料　経済産業省「商業販売統計年報」</t>
  </si>
  <si>
    <t>区分</t>
  </si>
  <si>
    <t>合計</t>
  </si>
  <si>
    <t>卸売業</t>
  </si>
  <si>
    <t>小売業</t>
  </si>
  <si>
    <t>従業者数</t>
  </si>
  <si>
    <t>従業者数</t>
  </si>
  <si>
    <t>人</t>
  </si>
  <si>
    <t>万円</t>
  </si>
  <si>
    <t>人</t>
  </si>
  <si>
    <t>計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</si>
  <si>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</si>
  <si>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</si>
  <si>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</si>
  <si>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</si>
  <si>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</si>
  <si>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</si>
  <si>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</si>
  <si>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</si>
  <si>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区　分</t>
  </si>
  <si>
    <t>総数</t>
  </si>
  <si>
    <t>阪神南・
阪神北</t>
  </si>
  <si>
    <t>東播磨・
北播磨</t>
  </si>
  <si>
    <t>中播磨・
西播磨</t>
  </si>
  <si>
    <t>千人</t>
  </si>
  <si>
    <t>平成</t>
  </si>
  <si>
    <t>年度</t>
  </si>
  <si>
    <t>＜居住地別＞</t>
  </si>
  <si>
    <t>60以上</t>
  </si>
  <si>
    <t>県旅券事務所　調</t>
  </si>
  <si>
    <t>預貯金</t>
  </si>
  <si>
    <t>信用金庫</t>
  </si>
  <si>
    <t xml:space="preserve">  </t>
  </si>
  <si>
    <t>貸出金</t>
  </si>
  <si>
    <t>枚数</t>
  </si>
  <si>
    <t>金　額</t>
  </si>
  <si>
    <t>枚</t>
  </si>
  <si>
    <t>年</t>
  </si>
  <si>
    <t>保証承諾</t>
  </si>
  <si>
    <t>代位弁済</t>
  </si>
  <si>
    <t>件数</t>
  </si>
  <si>
    <t>件</t>
  </si>
  <si>
    <t>業　　種　　別</t>
  </si>
  <si>
    <t>件　数</t>
  </si>
  <si>
    <t>負債額</t>
  </si>
  <si>
    <t>運輸･通信</t>
  </si>
  <si>
    <t>区　分</t>
  </si>
  <si>
    <t>総額</t>
  </si>
  <si>
    <t>第二地銀</t>
  </si>
  <si>
    <t>信用組合</t>
  </si>
  <si>
    <t>農業
協同組合</t>
  </si>
  <si>
    <t>漁業
協同組合</t>
  </si>
  <si>
    <t>百万円</t>
  </si>
  <si>
    <t>百万円</t>
  </si>
  <si>
    <t>年末</t>
  </si>
  <si>
    <t>区　分</t>
  </si>
  <si>
    <t>百万円</t>
  </si>
  <si>
    <t>年末</t>
  </si>
  <si>
    <t>日本銀行・他各金融機関　調</t>
  </si>
  <si>
    <t>区　分</t>
  </si>
  <si>
    <t>銀行数</t>
  </si>
  <si>
    <t>店舗数</t>
  </si>
  <si>
    <t>預　金</t>
  </si>
  <si>
    <t>貸出金</t>
  </si>
  <si>
    <t>コール
ローン</t>
  </si>
  <si>
    <t>有価証券</t>
  </si>
  <si>
    <t>現金預け金</t>
  </si>
  <si>
    <t>行</t>
  </si>
  <si>
    <t>店</t>
  </si>
  <si>
    <t>百万円</t>
  </si>
  <si>
    <t>年末</t>
  </si>
  <si>
    <t>資料　神戸銀行協会「神戸銀行協会月報」</t>
  </si>
  <si>
    <t>区　分</t>
  </si>
  <si>
    <t>注</t>
  </si>
  <si>
    <t>交換高</t>
  </si>
  <si>
    <t>交換日数</t>
  </si>
  <si>
    <t>日</t>
  </si>
  <si>
    <t>不渡手形（取引停止処分）</t>
  </si>
  <si>
    <t>保証申込</t>
  </si>
  <si>
    <t>年度</t>
  </si>
  <si>
    <t>兵庫県信用保証協会　調</t>
  </si>
  <si>
    <t>業種別</t>
  </si>
  <si>
    <t>区　分</t>
  </si>
  <si>
    <t>食品</t>
  </si>
  <si>
    <t>原因別</t>
  </si>
  <si>
    <t>放漫経営</t>
  </si>
  <si>
    <t>過少資本</t>
  </si>
  <si>
    <t>赤字累積</t>
  </si>
  <si>
    <t>販売不振</t>
  </si>
  <si>
    <t>売掛金　　　　　　回収難</t>
  </si>
  <si>
    <t>その他</t>
  </si>
  <si>
    <t>件</t>
  </si>
  <si>
    <t>東京商工リサーチ　調</t>
  </si>
  <si>
    <t>ウェイト</t>
  </si>
  <si>
    <t>総合</t>
  </si>
  <si>
    <t>食料</t>
  </si>
  <si>
    <t>住居</t>
  </si>
  <si>
    <t>被服及び履物</t>
  </si>
  <si>
    <t>保健医療</t>
  </si>
  <si>
    <t>教育</t>
  </si>
  <si>
    <t>教養娯楽</t>
  </si>
  <si>
    <t>諸雑費</t>
  </si>
  <si>
    <t>生鮮食品を除く総合</t>
  </si>
  <si>
    <t>―</t>
  </si>
  <si>
    <t>円</t>
  </si>
  <si>
    <t>配偶者・他の世帯員収入</t>
  </si>
  <si>
    <t>消費支出計</t>
  </si>
  <si>
    <t>その他の消費支出</t>
  </si>
  <si>
    <t>可処分所得</t>
  </si>
  <si>
    <t>エンゲル係数</t>
  </si>
  <si>
    <t>%</t>
  </si>
  <si>
    <t>県民所得(分配)</t>
  </si>
  <si>
    <t>所得水準＜名目＞</t>
  </si>
  <si>
    <t>千円</t>
  </si>
  <si>
    <t>県民１人当たり所得（分配）</t>
  </si>
  <si>
    <t>構成比</t>
  </si>
  <si>
    <t>対前年度
増加率</t>
  </si>
  <si>
    <t>１　産業</t>
  </si>
  <si>
    <t>(1)</t>
  </si>
  <si>
    <t>農業</t>
  </si>
  <si>
    <t>(2)</t>
  </si>
  <si>
    <t>林業</t>
  </si>
  <si>
    <t>(3)</t>
  </si>
  <si>
    <t>水産業</t>
  </si>
  <si>
    <t>(4)</t>
  </si>
  <si>
    <t>鉱業</t>
  </si>
  <si>
    <t>(5)</t>
  </si>
  <si>
    <t>製造業</t>
  </si>
  <si>
    <t>(6)</t>
  </si>
  <si>
    <t>建設業</t>
  </si>
  <si>
    <t>(7)</t>
  </si>
  <si>
    <t>電気・ガス・水道業</t>
  </si>
  <si>
    <t>(8)</t>
  </si>
  <si>
    <t>卸売・小売業</t>
  </si>
  <si>
    <t>(9)</t>
  </si>
  <si>
    <t>金融・保険業</t>
  </si>
  <si>
    <t>(10)</t>
  </si>
  <si>
    <t>不動産業</t>
  </si>
  <si>
    <t>(11)</t>
  </si>
  <si>
    <t>運輸・通信業</t>
  </si>
  <si>
    <t>(12)</t>
  </si>
  <si>
    <t>サービス業</t>
  </si>
  <si>
    <t>２　政府サービス生産者</t>
  </si>
  <si>
    <t>(13)</t>
  </si>
  <si>
    <t>(14)</t>
  </si>
  <si>
    <t>(15)</t>
  </si>
  <si>
    <t>公務</t>
  </si>
  <si>
    <t>３　対家計民間非営利ｻｰﾋﾞｽ生産者</t>
  </si>
  <si>
    <t>(16)</t>
  </si>
  <si>
    <t>(1）</t>
  </si>
  <si>
    <t>(2）</t>
  </si>
  <si>
    <t>２　財産所得(非企業部門)</t>
  </si>
  <si>
    <t>受取</t>
  </si>
  <si>
    <t>支払</t>
  </si>
  <si>
    <t>一般政府</t>
  </si>
  <si>
    <t>家計</t>
  </si>
  <si>
    <t>①</t>
  </si>
  <si>
    <t>利子</t>
  </si>
  <si>
    <t>　</t>
  </si>
  <si>
    <t>②</t>
  </si>
  <si>
    <t>配当（受取）</t>
  </si>
  <si>
    <t>賃貸料（受取）</t>
  </si>
  <si>
    <t>公的企業</t>
  </si>
  <si>
    <t>個人企業</t>
  </si>
  <si>
    <t>１　民間最終消費支出</t>
  </si>
  <si>
    <t>（1）家計最終消費支出</t>
  </si>
  <si>
    <t>３　県内総資本形成</t>
  </si>
  <si>
    <t>（1）総固定資本形成</t>
  </si>
  <si>
    <t>（2）在庫品増加</t>
  </si>
  <si>
    <t>対前年　　　　増加率</t>
  </si>
  <si>
    <t>%</t>
  </si>
  <si>
    <t>光熱・水道</t>
  </si>
  <si>
    <t>家具・家事用品</t>
  </si>
  <si>
    <t>資料　県統計課「しょうひぶっか年報」</t>
  </si>
  <si>
    <t>実収入総額</t>
  </si>
  <si>
    <t>家具・家事用品</t>
  </si>
  <si>
    <t>交通・通信</t>
  </si>
  <si>
    <t>非消費支出</t>
  </si>
  <si>
    <t>－</t>
  </si>
  <si>
    <t>%</t>
  </si>
  <si>
    <t>資料　総務省統計局「家計調査年報」</t>
  </si>
  <si>
    <t>増加率</t>
  </si>
  <si>
    <t>普及率</t>
  </si>
  <si>
    <t>全国普及率</t>
  </si>
  <si>
    <t>平成11年</t>
  </si>
  <si>
    <t>平成11年　　　　/6年</t>
  </si>
  <si>
    <t>%</t>
  </si>
  <si>
    <t>システムキッチン</t>
  </si>
  <si>
    <t>温水洗浄便座</t>
  </si>
  <si>
    <t>ルームエアコン（３台以上）</t>
  </si>
  <si>
    <t>携帯電話（ＰＨＳを含む）</t>
  </si>
  <si>
    <t>ファクシミリ（コピー付きを含む）</t>
  </si>
  <si>
    <t>カラーテレビ（３台以上）</t>
  </si>
  <si>
    <t>パソコン</t>
  </si>
  <si>
    <t>ビデオカメラ（デジタルを含む）</t>
  </si>
  <si>
    <t>資料　総務省統計局「全国消費実態調査報告」</t>
  </si>
  <si>
    <t>注</t>
  </si>
  <si>
    <t>県民所得(分配)</t>
  </si>
  <si>
    <t>国民所得</t>
  </si>
  <si>
    <t>総額</t>
  </si>
  <si>
    <t>成長率</t>
  </si>
  <si>
    <t>総額</t>
  </si>
  <si>
    <t>増加率</t>
  </si>
  <si>
    <t>県民
１人当たり</t>
  </si>
  <si>
    <t>総額</t>
  </si>
  <si>
    <t>国民
１人当たり</t>
  </si>
  <si>
    <t>千円</t>
  </si>
  <si>
    <t>十億円</t>
  </si>
  <si>
    <t>千円</t>
  </si>
  <si>
    <t>平成</t>
  </si>
  <si>
    <t>年度</t>
  </si>
  <si>
    <t>経済規模</t>
  </si>
  <si>
    <t>県内純生産（名目）＊＊</t>
  </si>
  <si>
    <t>百万円</t>
  </si>
  <si>
    <t>注　</t>
  </si>
  <si>
    <t>第１次産業（1）～（3）</t>
  </si>
  <si>
    <t>第２次産業（4）～（6）</t>
  </si>
  <si>
    <t>第３次産業（7）～（16）</t>
  </si>
  <si>
    <t>４　小計（１＋２＋３）</t>
  </si>
  <si>
    <t>５　輸入品に課される税・関税　</t>
  </si>
  <si>
    <t>６（控除）総資本形成に係る消費税</t>
  </si>
  <si>
    <t>７（控除）帰属利子</t>
  </si>
  <si>
    <t>Ａ　県内総生産 (市場価格表示）</t>
  </si>
  <si>
    <t>８　県外からの所得（純）</t>
  </si>
  <si>
    <t>-</t>
  </si>
  <si>
    <t>Ｂ　県民総所得（市場価格表示）</t>
  </si>
  <si>
    <t>-</t>
  </si>
  <si>
    <t>注　Ａ＝４＋５－６－７　　Ｂ＝Ａ＋８</t>
  </si>
  <si>
    <t>１　雇用者報酬</t>
  </si>
  <si>
    <t>賃金・俸給</t>
  </si>
  <si>
    <t>雇主の社会負担</t>
  </si>
  <si>
    <t>③</t>
  </si>
  <si>
    <t>保険契約者に帰属する財産所得</t>
  </si>
  <si>
    <t>④</t>
  </si>
  <si>
    <r>
      <t>３　</t>
    </r>
    <r>
      <rPr>
        <sz val="8"/>
        <rFont val="ＭＳ Ｐゴシック"/>
        <family val="3"/>
      </rPr>
      <t>企業所得（法人企業分配所得受払後）</t>
    </r>
  </si>
  <si>
    <t>民間法人企業</t>
  </si>
  <si>
    <r>
      <t>５　</t>
    </r>
    <r>
      <rPr>
        <sz val="8"/>
        <rFont val="ＭＳ Ｐゴシック"/>
        <family val="3"/>
      </rPr>
      <t>生産・輸入品に課される税（控除）補助金</t>
    </r>
  </si>
  <si>
    <t>-</t>
  </si>
  <si>
    <t>６　県民所得（市場価格表示）</t>
  </si>
  <si>
    <t>-</t>
  </si>
  <si>
    <t>７　その他の経常移転（純）</t>
  </si>
  <si>
    <t>-</t>
  </si>
  <si>
    <t>８　県民可処分所得</t>
  </si>
  <si>
    <t>（参考）民間法人企業所得(配当受払前)</t>
  </si>
  <si>
    <t>注　４＝１＋２＋３　　６＝４＋５　　８＝６＋７</t>
  </si>
  <si>
    <t>構成比</t>
  </si>
  <si>
    <t>対前年度
増加率</t>
  </si>
  <si>
    <t>２　政府最終消費支出</t>
  </si>
  <si>
    <r>
      <t>４　</t>
    </r>
    <r>
      <rPr>
        <sz val="7"/>
        <rFont val="ＭＳ Ｐゴシック"/>
        <family val="3"/>
      </rPr>
      <t>財貨・ｻｰﾋﾞｽの移出入（純）・統計上の不突合</t>
    </r>
  </si>
  <si>
    <t>Ａ　県内総支出(市場価格表示)</t>
  </si>
  <si>
    <t>５　県外からの所得(純)</t>
  </si>
  <si>
    <t>-</t>
  </si>
  <si>
    <t>Ｂ　県民総所得(市場価格表示)</t>
  </si>
  <si>
    <t>注　Ａ＝１＋２＋３＋４　　Ｂ＝Ａ＋５</t>
  </si>
  <si>
    <t>構成比</t>
  </si>
  <si>
    <t>対前年度
増加率</t>
  </si>
  <si>
    <t>県勢　3</t>
  </si>
  <si>
    <t>設備投資
過大</t>
  </si>
  <si>
    <t>所有数量
（千世帯当たり）</t>
  </si>
  <si>
    <t>商業（卸売・小売業）の状況</t>
  </si>
  <si>
    <t>大規模小売店・ｺﾝﾋﾞﾆｴﾝｽｽﾄｱの状況</t>
  </si>
  <si>
    <t>大型小売店販売額等</t>
  </si>
  <si>
    <t>一般旅券発給状況</t>
  </si>
  <si>
    <t>金融機関別預貯金・貸出金残高</t>
  </si>
  <si>
    <t>銀行主要勘定</t>
  </si>
  <si>
    <t>手形交換状況</t>
  </si>
  <si>
    <t>信用保証状況</t>
  </si>
  <si>
    <t>企業倒産状況（負債1,000万円以上）</t>
  </si>
  <si>
    <t>消費者物価指数</t>
  </si>
  <si>
    <t>1世帯当たり1か月間の収入と支出（神戸市・勤労者世帯）</t>
  </si>
  <si>
    <t>経済成長率等の推移</t>
  </si>
  <si>
    <t>県民経済計算関連指標</t>
  </si>
  <si>
    <t>県民所得（分配）</t>
  </si>
  <si>
    <t>主要耐久消費財の所有数量、増加率及び普及率（全世帯）</t>
  </si>
  <si>
    <t>県外客</t>
  </si>
  <si>
    <t>県内客</t>
  </si>
  <si>
    <t>施設見学</t>
  </si>
  <si>
    <t>観賞型）</t>
  </si>
  <si>
    <t>（</t>
  </si>
  <si>
    <t>行楽型）</t>
  </si>
  <si>
    <t>温泉</t>
  </si>
  <si>
    <t>公園・遊園地</t>
  </si>
  <si>
    <t>ｽﾎﾟｰﾂ型）</t>
  </si>
  <si>
    <t>その他）</t>
  </si>
  <si>
    <t>14年</t>
  </si>
  <si>
    <t>　家具・じゅう器・機械器具</t>
  </si>
  <si>
    <t>47 商業(卸売・小売業)の状況</t>
  </si>
  <si>
    <t>49　大規模小売店・ コンビニエンスストアの状況</t>
  </si>
  <si>
    <t>50　大型小売店販売額等</t>
  </si>
  <si>
    <t>53　一般旅券発給状況</t>
  </si>
  <si>
    <t>54　金融機関別預貯金・貸出金残高</t>
  </si>
  <si>
    <t>58　手形交換状況</t>
  </si>
  <si>
    <t>59　信用保証状況</t>
  </si>
  <si>
    <t>60　企業倒産状況（負債1,000万円以上）</t>
  </si>
  <si>
    <t>61　消費者物価指数</t>
  </si>
  <si>
    <t>64　経済成長率等の推移</t>
  </si>
  <si>
    <t>65　県民経済計算関連指標</t>
  </si>
  <si>
    <t>66　経済活動別県内総生産（名目）</t>
  </si>
  <si>
    <t>67　県民所得（分配）</t>
  </si>
  <si>
    <t>県民（国民）経済計算（64～69表）は遡及改定されるため、過年度計数と異なることがある。</t>
  </si>
  <si>
    <t>４　県民所得　(要素費用表示)</t>
  </si>
  <si>
    <t>平成15年</t>
  </si>
  <si>
    <t>注</t>
  </si>
  <si>
    <t>総計</t>
  </si>
  <si>
    <t>52　地域別主要観光地利用者数</t>
  </si>
  <si>
    <t>うち一般預金</t>
  </si>
  <si>
    <t>保証債務残高</t>
  </si>
  <si>
    <t>商店数・従業者数・売場面積の各年の数値は、年末の数値。</t>
  </si>
  <si>
    <t>区　分</t>
  </si>
  <si>
    <t>外国貿易船
入港数</t>
  </si>
  <si>
    <t>隻</t>
  </si>
  <si>
    <t>資料　神戸税関「外国貿易年表」</t>
  </si>
  <si>
    <t>平成16年</t>
  </si>
  <si>
    <t>　</t>
  </si>
  <si>
    <t>平成14年度から､調査拡大のため新規施設（ｺﾝﾍﾞﾝｼｮﾝ,ｸﾞﾘｰﾝﾂｰﾘｽﾞﾑ,ｴｺﾂｰﾘｽﾞﾑ,産業ﾂｰﾘｽﾞﾑ）を含む推計値である。</t>
  </si>
  <si>
    <t>16年</t>
  </si>
  <si>
    <t>事業所数</t>
  </si>
  <si>
    <t>年間商品　　　販売額</t>
  </si>
  <si>
    <t>終日営業事業所(再掲)</t>
  </si>
  <si>
    <t>51　輸出入額・外国貿易船入港数</t>
  </si>
  <si>
    <t>県民１人当たり家計最終消費支出</t>
  </si>
  <si>
    <t>雇用者１人当たり雇用者報酬</t>
  </si>
  <si>
    <t>就業者１人当たり名目県内純生産＊＊</t>
  </si>
  <si>
    <t>１k㎡当たり名目県内純生産＊＊</t>
  </si>
  <si>
    <t>14年度</t>
  </si>
  <si>
    <t>15年度</t>
  </si>
  <si>
    <t>平成16年</t>
  </si>
  <si>
    <t>平成16年　　　　/11年</t>
  </si>
  <si>
    <t>…</t>
  </si>
  <si>
    <t>ステレオ又はＣＤ・ＭＤラジオカセット</t>
  </si>
  <si>
    <t>平成11年はｽﾃﾚｵとCD･MDﾗｼﾞｵｶｾｯﾄを別の品目としていたため普及率は算出できない。</t>
  </si>
  <si>
    <t>輸出</t>
  </si>
  <si>
    <t>輸入</t>
  </si>
  <si>
    <t>兵庫県</t>
  </si>
  <si>
    <t>主要地域</t>
  </si>
  <si>
    <t>県計</t>
  </si>
  <si>
    <t>神戸(本関）</t>
  </si>
  <si>
    <t>アメリカ</t>
  </si>
  <si>
    <t>中国</t>
  </si>
  <si>
    <t>洗髪洗面化粧台</t>
  </si>
  <si>
    <t>63　主要耐久消費財の所有数量、増加率及び普及率（全世帯）</t>
  </si>
  <si>
    <t>自動車</t>
  </si>
  <si>
    <t>オートバイ・スクーター</t>
  </si>
  <si>
    <t>　</t>
  </si>
  <si>
    <t>　</t>
  </si>
  <si>
    <t>　</t>
  </si>
  <si>
    <t>金属・機械・電気</t>
  </si>
  <si>
    <t>繊維・染色</t>
  </si>
  <si>
    <t>ｺﾞﾑ･ｹﾐｶﾙ・　皮革</t>
  </si>
  <si>
    <t>平成16年</t>
  </si>
  <si>
    <t>平成17年</t>
  </si>
  <si>
    <t>・・・</t>
  </si>
  <si>
    <t>62　１世帯当たり１か月間の収入と支出(神戸市・勤労者世帯)</t>
  </si>
  <si>
    <t>構成比</t>
  </si>
  <si>
    <t>対前年　　　　増加率</t>
  </si>
  <si>
    <t>勤め先収入</t>
  </si>
  <si>
    <t>世帯主収入</t>
  </si>
  <si>
    <t>事業・内職収入</t>
  </si>
  <si>
    <t>他の実収入</t>
  </si>
  <si>
    <t>実支出総額</t>
  </si>
  <si>
    <t>光熱・水道</t>
  </si>
  <si>
    <t>年度末</t>
  </si>
  <si>
    <t>　</t>
  </si>
  <si>
    <t>　</t>
  </si>
  <si>
    <t>資料　経済産業省「商業統計表」、県統計課「兵庫県の商業」</t>
  </si>
  <si>
    <t>資料　経済産業省「商業統計表」、県統計課「兵庫県の商業」</t>
  </si>
  <si>
    <t>万円</t>
  </si>
  <si>
    <t>平成17年平均=100</t>
  </si>
  <si>
    <t>平成14年</t>
  </si>
  <si>
    <t>平成18年</t>
  </si>
  <si>
    <t>16年度</t>
  </si>
  <si>
    <t>－</t>
  </si>
  <si>
    <t>16年はｶﾗｰﾃﾚﾋﾞに液晶・ﾌﾟﾗｽﾞﾏﾃﾚﾋﾞを含んでいない。</t>
  </si>
  <si>
    <t>＊は平成12暦年基準の実質値。＊＊は要素費用表示。</t>
  </si>
  <si>
    <t>神　　戸</t>
  </si>
  <si>
    <t>姫　　路</t>
  </si>
  <si>
    <t>神戸・姫路交換所　調</t>
  </si>
  <si>
    <t>県 合 計</t>
  </si>
  <si>
    <t>人員</t>
  </si>
  <si>
    <t>平成18年2月に尼崎、西宮、明石、加古川、高砂手形交換所が神戸手形交換所に統合</t>
  </si>
  <si>
    <t>県観光政策課　調</t>
  </si>
  <si>
    <t>注 1</t>
  </si>
  <si>
    <t>人</t>
  </si>
  <si>
    <t>15年</t>
  </si>
  <si>
    <t>平成19年</t>
  </si>
  <si>
    <t>17年度</t>
  </si>
  <si>
    <t>17年度</t>
  </si>
  <si>
    <t>－</t>
  </si>
  <si>
    <t>人</t>
  </si>
  <si>
    <t>建設工事・
請負</t>
  </si>
  <si>
    <t>他社倒産
の余波</t>
  </si>
  <si>
    <t>信用性低下</t>
  </si>
  <si>
    <t>資料　県統計課「平成18年度兵庫県民経済計算」　内閣府「国民経済計算年報平成20年版」</t>
  </si>
  <si>
    <t>14年度</t>
  </si>
  <si>
    <t>15年度</t>
  </si>
  <si>
    <t>18年度</t>
  </si>
  <si>
    <t>資料　県統計課「平成18年度兵庫県民経済計算」</t>
  </si>
  <si>
    <t>県内総生産（生産側／名目）</t>
  </si>
  <si>
    <t>県内総生産（生産側／実質）＊</t>
  </si>
  <si>
    <t>県民総所得（生産側／名目）</t>
  </si>
  <si>
    <t>県民総所得（生産側／実質）＊</t>
  </si>
  <si>
    <t>資料　県統計課「平成18年度兵庫県民経済計算」</t>
  </si>
  <si>
    <t>14年度</t>
  </si>
  <si>
    <t>15年度</t>
  </si>
  <si>
    <t>16年度</t>
  </si>
  <si>
    <t>18年度</t>
  </si>
  <si>
    <t>資料　県統計課「平成18年度兵庫県民経済計算」</t>
  </si>
  <si>
    <t>68　県内総生産（支出側／名目）</t>
  </si>
  <si>
    <t>69　県内総生産（支出側／実質：平成12暦年基準）</t>
  </si>
  <si>
    <t>対家計民間非営利団体</t>
  </si>
  <si>
    <r>
      <t>（2）</t>
    </r>
    <r>
      <rPr>
        <sz val="8"/>
        <rFont val="ＭＳ Ｐゴシック"/>
        <family val="3"/>
      </rPr>
      <t>対家計民間非営利団体最終消費支出</t>
    </r>
  </si>
  <si>
    <t>（2）対家計民間非営利団体最終消費支出</t>
  </si>
  <si>
    <t>19年</t>
  </si>
  <si>
    <t>事業所数</t>
  </si>
  <si>
    <t>　</t>
  </si>
  <si>
    <t>事業所数</t>
  </si>
  <si>
    <t>16年</t>
  </si>
  <si>
    <t>大規模小売店舗</t>
  </si>
  <si>
    <t>大規模小売店舗内</t>
  </si>
  <si>
    <t>小売
事業所数</t>
  </si>
  <si>
    <t>小売
従業者数</t>
  </si>
  <si>
    <t>交通・通信</t>
  </si>
  <si>
    <t>年間商品販売額</t>
  </si>
  <si>
    <t>従業者１人当たり
年間商品販売額</t>
  </si>
  <si>
    <t>年間商品販売額</t>
  </si>
  <si>
    <t>年間商品販売額</t>
  </si>
  <si>
    <t>16年</t>
  </si>
  <si>
    <t>平成20年は速報値。</t>
  </si>
  <si>
    <t>二人以上の世帯の数値。</t>
  </si>
  <si>
    <t>平成20年</t>
  </si>
  <si>
    <t>24.3</t>
  </si>
  <si>
    <t>銀行</t>
  </si>
  <si>
    <t>55　銀行主要勘定</t>
  </si>
  <si>
    <t>組合数</t>
  </si>
  <si>
    <t>信用事業を
行う箇所数</t>
  </si>
  <si>
    <t>組合員数</t>
  </si>
  <si>
    <t>払込済出資金</t>
  </si>
  <si>
    <t>貯　　金</t>
  </si>
  <si>
    <t>計</t>
  </si>
  <si>
    <t>定期性のもの</t>
  </si>
  <si>
    <t>資料：県農林経済課</t>
  </si>
  <si>
    <t>56　農業協同組合状況</t>
  </si>
  <si>
    <t>年度末</t>
  </si>
  <si>
    <t>組合員数には団体を含む。　2 払込済出資金は回転出資金を除く。</t>
  </si>
  <si>
    <t>貯金には譲渡性貯金を含む。 4 貸出金は共済貸付金を除く。</t>
  </si>
  <si>
    <t>店舗数</t>
  </si>
  <si>
    <t>出資金</t>
  </si>
  <si>
    <t>預金積立金</t>
  </si>
  <si>
    <t>57　信用組合状況</t>
  </si>
  <si>
    <t>百万円</t>
  </si>
  <si>
    <t>1　旧神戸商銀（関西興銀→現近畿産業信組）の計数を除く。</t>
  </si>
  <si>
    <t>2　預金積立金については、平成18年4月以降、定期性とその他を区分した集計を行っていない。</t>
  </si>
  <si>
    <t>資料：兵庫県信用組合協会</t>
  </si>
  <si>
    <r>
      <t>県内総生産（生産側／実質）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（平成12暦年基準）</t>
    </r>
  </si>
  <si>
    <r>
      <t>国内総生産（生産側／実質）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（平成12暦年基準）</t>
    </r>
  </si>
  <si>
    <t>従業者規模別事業所数・従業者数及び年間販売額</t>
  </si>
  <si>
    <t>48　従業者規模別事業所数・従業者数及び年間販売額（平成19年）</t>
  </si>
  <si>
    <t>輸出入額・外国貿易船入港数</t>
  </si>
  <si>
    <t>地域別主要観光地利用者数</t>
  </si>
  <si>
    <t>農業協同組合状況</t>
  </si>
  <si>
    <t>信用組合状況</t>
  </si>
  <si>
    <t>経済活動別県内総生産（名目）</t>
  </si>
  <si>
    <t>県内総生産（支出側／名目）</t>
  </si>
  <si>
    <t>県内総生産（支出側／実質：平成12暦年基準）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</si>
</sst>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[Red]\-#,##0.0"/>
    <numFmt numFmtId="178" formatCode="#\ ##0;\-#\ ##0;&quot;－&quot;"/>
    <numFmt numFmtId="179" formatCode="#\ ##0\ ##0\ ##0;\-#\ ##0;&quot;－&quot;"/>
    <numFmt numFmtId="180" formatCode="#\ ##0\ ##0;\-#\ ##0;&quot;－&quot;"/>
    <numFmt numFmtId="181" formatCode="0.0"/>
    <numFmt numFmtId="182" formatCode="0.0;&quot;△ &quot;0.0"/>
    <numFmt numFmtId="183" formatCode="###\ ###"/>
    <numFmt numFmtId="184" formatCode="&quot;r&quot;0.0"/>
    <numFmt numFmtId="185" formatCode="0.0_);[Red]\(0.0\)"/>
    <numFmt numFmtId="186" formatCode="#,##0_ "/>
    <numFmt numFmtId="187" formatCode="#,##0.0"/>
    <numFmt numFmtId="188" formatCode="#,###,##0;\-#,###,##0;&quot;－&quot;"/>
  </numFmts>
  <fonts count="2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0"/>
      <color indexed="36"/>
      <name val="ＭＳ 明朝"/>
      <family val="1"/>
    </font>
    <font>
      <sz val="14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9"/>
      <color indexed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</cellStyleXfs>
  <cellXfs count="425">
    <xf numFmtId="0" fontId="0" fillId="0" borderId="0" xfId="0" applyAlignment="1">
      <alignment/>
    </xf>
    <xf numFmtId="0" fontId="9" fillId="0" borderId="0" xfId="27" applyFont="1" applyAlignment="1">
      <alignment wrapText="1"/>
      <protection/>
    </xf>
    <xf numFmtId="0" fontId="10" fillId="0" borderId="0" xfId="27" applyFont="1" applyAlignment="1">
      <alignment wrapText="1"/>
      <protection/>
    </xf>
    <xf numFmtId="0" fontId="10" fillId="2" borderId="0" xfId="27" applyFont="1" applyFill="1" applyAlignment="1">
      <alignment horizontal="center" wrapText="1"/>
      <protection/>
    </xf>
    <xf numFmtId="0" fontId="10" fillId="2" borderId="0" xfId="27" applyFont="1" applyFill="1" applyAlignment="1">
      <alignment wrapText="1"/>
      <protection/>
    </xf>
    <xf numFmtId="49" fontId="11" fillId="0" borderId="0" xfId="27" applyNumberFormat="1" applyFont="1" applyBorder="1">
      <alignment/>
      <protection/>
    </xf>
    <xf numFmtId="49" fontId="11" fillId="0" borderId="1" xfId="27" applyNumberFormat="1" applyFont="1" applyBorder="1">
      <alignment/>
      <protection/>
    </xf>
    <xf numFmtId="0" fontId="10" fillId="0" borderId="1" xfId="27" applyFont="1" applyBorder="1" applyAlignment="1">
      <alignment wrapText="1"/>
      <protection/>
    </xf>
    <xf numFmtId="49" fontId="11" fillId="0" borderId="0" xfId="27" applyNumberFormat="1" applyFont="1" applyBorder="1" applyAlignment="1">
      <alignment vertical="center"/>
      <protection/>
    </xf>
    <xf numFmtId="49" fontId="11" fillId="0" borderId="0" xfId="27" applyNumberFormat="1" applyFont="1" applyBorder="1" applyAlignment="1">
      <alignment/>
      <protection/>
    </xf>
    <xf numFmtId="0" fontId="10" fillId="0" borderId="0" xfId="27" applyFont="1" applyBorder="1" applyAlignment="1">
      <alignment wrapText="1"/>
      <protection/>
    </xf>
    <xf numFmtId="0" fontId="11" fillId="0" borderId="0" xfId="27" applyNumberFormat="1" applyFont="1" applyBorder="1">
      <alignment/>
      <protection/>
    </xf>
    <xf numFmtId="0" fontId="11" fillId="0" borderId="1" xfId="27" applyNumberFormat="1" applyFont="1" applyBorder="1">
      <alignment/>
      <protection/>
    </xf>
    <xf numFmtId="38" fontId="12" fillId="0" borderId="0" xfId="17" applyFont="1" applyFill="1" applyBorder="1" applyAlignment="1">
      <alignment horizontal="left"/>
    </xf>
    <xf numFmtId="38" fontId="13" fillId="0" borderId="0" xfId="17" applyFont="1" applyFill="1" applyBorder="1" applyAlignment="1">
      <alignment/>
    </xf>
    <xf numFmtId="38" fontId="13" fillId="0" borderId="0" xfId="17" applyFont="1" applyFill="1" applyBorder="1" applyAlignment="1">
      <alignment/>
    </xf>
    <xf numFmtId="38" fontId="13" fillId="0" borderId="0" xfId="17" applyFont="1" applyFill="1" applyBorder="1" applyAlignment="1" quotePrefix="1">
      <alignment horizontal="left"/>
    </xf>
    <xf numFmtId="38" fontId="13" fillId="0" borderId="2" xfId="17" applyFont="1" applyFill="1" applyBorder="1" applyAlignment="1">
      <alignment horizontal="center" vertical="center"/>
    </xf>
    <xf numFmtId="38" fontId="13" fillId="0" borderId="3" xfId="17" applyFont="1" applyFill="1" applyBorder="1" applyAlignment="1">
      <alignment horizontal="center" vertical="center"/>
    </xf>
    <xf numFmtId="38" fontId="13" fillId="0" borderId="4" xfId="17" applyFont="1" applyFill="1" applyBorder="1" applyAlignment="1">
      <alignment horizontal="center" vertical="center"/>
    </xf>
    <xf numFmtId="38" fontId="13" fillId="0" borderId="2" xfId="17" applyFont="1" applyFill="1" applyBorder="1" applyAlignment="1">
      <alignment horizontal="center" vertical="center" wrapText="1"/>
    </xf>
    <xf numFmtId="38" fontId="13" fillId="0" borderId="3" xfId="17" applyFont="1" applyFill="1" applyBorder="1" applyAlignment="1">
      <alignment horizontal="center" vertical="center" wrapText="1"/>
    </xf>
    <xf numFmtId="38" fontId="13" fillId="0" borderId="5" xfId="17" applyFont="1" applyFill="1" applyBorder="1" applyAlignment="1">
      <alignment/>
    </xf>
    <xf numFmtId="38" fontId="13" fillId="0" borderId="0" xfId="17" applyFont="1" applyFill="1" applyBorder="1" applyAlignment="1">
      <alignment horizontal="right"/>
    </xf>
    <xf numFmtId="38" fontId="13" fillId="0" borderId="0" xfId="17" applyFont="1" applyFill="1" applyBorder="1" applyAlignment="1" quotePrefix="1">
      <alignment/>
    </xf>
    <xf numFmtId="38" fontId="13" fillId="0" borderId="5" xfId="17" applyFont="1" applyFill="1" applyBorder="1" applyAlignment="1">
      <alignment/>
    </xf>
    <xf numFmtId="177" fontId="13" fillId="0" borderId="0" xfId="17" applyNumberFormat="1" applyFont="1" applyFill="1" applyBorder="1" applyAlignment="1">
      <alignment/>
    </xf>
    <xf numFmtId="177" fontId="13" fillId="0" borderId="0" xfId="17" applyNumberFormat="1" applyFont="1" applyFill="1" applyBorder="1" applyAlignment="1">
      <alignment horizontal="right"/>
    </xf>
    <xf numFmtId="38" fontId="13" fillId="0" borderId="0" xfId="17" applyFont="1" applyFill="1" applyBorder="1" applyAlignment="1" quotePrefix="1">
      <alignment horizontal="right"/>
    </xf>
    <xf numFmtId="38" fontId="13" fillId="0" borderId="1" xfId="17" applyFont="1" applyFill="1" applyBorder="1" applyAlignment="1" quotePrefix="1">
      <alignment horizontal="right"/>
    </xf>
    <xf numFmtId="38" fontId="13" fillId="0" borderId="1" xfId="17" applyFont="1" applyFill="1" applyBorder="1" applyAlignment="1" quotePrefix="1">
      <alignment/>
    </xf>
    <xf numFmtId="38" fontId="13" fillId="0" borderId="6" xfId="17" applyFont="1" applyFill="1" applyBorder="1" applyAlignment="1">
      <alignment/>
    </xf>
    <xf numFmtId="0" fontId="13" fillId="0" borderId="1" xfId="17" applyNumberFormat="1" applyFont="1" applyFill="1" applyBorder="1" applyAlignment="1">
      <alignment/>
    </xf>
    <xf numFmtId="0" fontId="13" fillId="0" borderId="1" xfId="17" applyNumberFormat="1" applyFont="1" applyFill="1" applyBorder="1" applyAlignment="1">
      <alignment/>
    </xf>
    <xf numFmtId="38" fontId="13" fillId="0" borderId="0" xfId="17" applyFont="1" applyFill="1" applyBorder="1" applyAlignment="1">
      <alignment horizontal="left"/>
    </xf>
    <xf numFmtId="38" fontId="20" fillId="0" borderId="0" xfId="17" applyFont="1" applyFill="1" applyBorder="1" applyAlignment="1">
      <alignment/>
    </xf>
    <xf numFmtId="38" fontId="13" fillId="0" borderId="0" xfId="17" applyFont="1" applyFill="1" applyBorder="1" applyAlignment="1">
      <alignment horizontal="centerContinuous"/>
    </xf>
    <xf numFmtId="38" fontId="13" fillId="0" borderId="0" xfId="17" applyFont="1" applyFill="1" applyBorder="1" applyAlignment="1">
      <alignment horizontal="center" vertical="center" wrapText="1"/>
    </xf>
    <xf numFmtId="38" fontId="18" fillId="0" borderId="0" xfId="17" applyFont="1" applyFill="1" applyBorder="1" applyAlignment="1">
      <alignment horizontal="left"/>
    </xf>
    <xf numFmtId="38" fontId="13" fillId="0" borderId="5" xfId="17" applyFont="1" applyFill="1" applyBorder="1" applyAlignment="1">
      <alignment horizontal="right"/>
    </xf>
    <xf numFmtId="38" fontId="18" fillId="0" borderId="0" xfId="17" applyFont="1" applyFill="1" applyBorder="1" applyAlignment="1" quotePrefix="1">
      <alignment horizontal="left"/>
    </xf>
    <xf numFmtId="38" fontId="21" fillId="0" borderId="0" xfId="17" applyFont="1" applyFill="1" applyBorder="1" applyAlignment="1">
      <alignment horizontal="left"/>
    </xf>
    <xf numFmtId="38" fontId="13" fillId="0" borderId="1" xfId="17" applyFont="1" applyFill="1" applyBorder="1" applyAlignment="1">
      <alignment/>
    </xf>
    <xf numFmtId="38" fontId="13" fillId="0" borderId="1" xfId="17" applyFont="1" applyFill="1" applyBorder="1" applyAlignment="1">
      <alignment/>
    </xf>
    <xf numFmtId="38" fontId="13" fillId="0" borderId="1" xfId="17" applyFont="1" applyFill="1" applyBorder="1" applyAlignment="1">
      <alignment horizontal="left"/>
    </xf>
    <xf numFmtId="38" fontId="12" fillId="0" borderId="0" xfId="17" applyFont="1" applyFill="1" applyBorder="1" applyAlignment="1">
      <alignment/>
    </xf>
    <xf numFmtId="38" fontId="18" fillId="0" borderId="0" xfId="17" applyFont="1" applyFill="1" applyBorder="1" applyAlignment="1">
      <alignment/>
    </xf>
    <xf numFmtId="0" fontId="13" fillId="0" borderId="0" xfId="23" applyFont="1" applyFill="1" applyBorder="1" applyAlignment="1">
      <alignment horizontal="right"/>
      <protection/>
    </xf>
    <xf numFmtId="0" fontId="13" fillId="0" borderId="0" xfId="23" applyFont="1" applyFill="1" applyBorder="1">
      <alignment/>
      <protection/>
    </xf>
    <xf numFmtId="38" fontId="13" fillId="0" borderId="7" xfId="17" applyFont="1" applyFill="1" applyBorder="1" applyAlignment="1">
      <alignment horizontal="right"/>
    </xf>
    <xf numFmtId="0" fontId="13" fillId="0" borderId="0" xfId="23" applyFont="1" applyFill="1" applyBorder="1" applyAlignment="1">
      <alignment/>
      <protection/>
    </xf>
    <xf numFmtId="38" fontId="13" fillId="0" borderId="8" xfId="17" applyFont="1" applyFill="1" applyBorder="1" applyAlignment="1">
      <alignment horizontal="right"/>
    </xf>
    <xf numFmtId="176" fontId="13" fillId="0" borderId="0" xfId="17" applyNumberFormat="1" applyFont="1" applyFill="1" applyBorder="1" applyAlignment="1">
      <alignment horizontal="right"/>
    </xf>
    <xf numFmtId="185" fontId="13" fillId="0" borderId="0" xfId="17" applyNumberFormat="1" applyFont="1" applyFill="1" applyBorder="1" applyAlignment="1">
      <alignment horizontal="right"/>
    </xf>
    <xf numFmtId="0" fontId="13" fillId="0" borderId="8" xfId="17" applyNumberFormat="1" applyFont="1" applyFill="1" applyBorder="1" applyAlignment="1">
      <alignment horizontal="right"/>
    </xf>
    <xf numFmtId="0" fontId="13" fillId="0" borderId="0" xfId="17" applyNumberFormat="1" applyFont="1" applyFill="1" applyBorder="1" applyAlignment="1">
      <alignment horizontal="right"/>
    </xf>
    <xf numFmtId="38" fontId="13" fillId="0" borderId="8" xfId="17" applyFont="1" applyFill="1" applyBorder="1" applyAlignment="1">
      <alignment/>
    </xf>
    <xf numFmtId="185" fontId="13" fillId="0" borderId="0" xfId="17" applyNumberFormat="1" applyFont="1" applyFill="1" applyBorder="1" applyAlignment="1">
      <alignment/>
    </xf>
    <xf numFmtId="38" fontId="18" fillId="0" borderId="1" xfId="17" applyFont="1" applyFill="1" applyBorder="1" applyAlignment="1">
      <alignment/>
    </xf>
    <xf numFmtId="38" fontId="13" fillId="0" borderId="9" xfId="17" applyFont="1" applyFill="1" applyBorder="1" applyAlignment="1">
      <alignment/>
    </xf>
    <xf numFmtId="177" fontId="13" fillId="0" borderId="1" xfId="17" applyNumberFormat="1" applyFont="1" applyFill="1" applyBorder="1" applyAlignment="1">
      <alignment horizontal="right"/>
    </xf>
    <xf numFmtId="0" fontId="12" fillId="0" borderId="0" xfId="23" applyFont="1" applyFill="1" applyAlignment="1">
      <alignment horizontal="left"/>
      <protection/>
    </xf>
    <xf numFmtId="0" fontId="13" fillId="0" borderId="0" xfId="30" applyFont="1" applyFill="1">
      <alignment/>
      <protection/>
    </xf>
    <xf numFmtId="0" fontId="13" fillId="0" borderId="0" xfId="30" applyFont="1" applyFill="1" applyAlignment="1">
      <alignment horizontal="left"/>
      <protection/>
    </xf>
    <xf numFmtId="0" fontId="13" fillId="0" borderId="2" xfId="23" applyFont="1" applyFill="1" applyBorder="1" applyAlignment="1">
      <alignment horizontal="center" vertical="center" wrapText="1"/>
      <protection/>
    </xf>
    <xf numFmtId="0" fontId="13" fillId="0" borderId="3" xfId="23" applyFont="1" applyFill="1" applyBorder="1" applyAlignment="1">
      <alignment horizontal="center" vertical="center" wrapText="1"/>
      <protection/>
    </xf>
    <xf numFmtId="0" fontId="13" fillId="0" borderId="0" xfId="30" applyFont="1" applyFill="1" applyBorder="1">
      <alignment/>
      <protection/>
    </xf>
    <xf numFmtId="0" fontId="13" fillId="0" borderId="5" xfId="30" applyFont="1" applyFill="1" applyBorder="1" applyAlignment="1">
      <alignment horizontal="left"/>
      <protection/>
    </xf>
    <xf numFmtId="0" fontId="13" fillId="0" borderId="0" xfId="0" applyFont="1" applyFill="1" applyBorder="1" applyAlignment="1">
      <alignment horizontal="right"/>
    </xf>
    <xf numFmtId="0" fontId="13" fillId="0" borderId="0" xfId="23" applyFont="1" applyFill="1" applyBorder="1" applyAlignment="1" quotePrefix="1">
      <alignment horizontal="right"/>
      <protection/>
    </xf>
    <xf numFmtId="38" fontId="13" fillId="0" borderId="0" xfId="17" applyFont="1" applyFill="1" applyAlignment="1">
      <alignment/>
    </xf>
    <xf numFmtId="0" fontId="13" fillId="0" borderId="0" xfId="30" applyFont="1" applyFill="1" applyAlignment="1">
      <alignment horizontal="right"/>
      <protection/>
    </xf>
    <xf numFmtId="0" fontId="13" fillId="0" borderId="1" xfId="30" applyFont="1" applyFill="1" applyBorder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183" fontId="13" fillId="0" borderId="0" xfId="0" applyNumberFormat="1" applyFont="1" applyFill="1" applyBorder="1" applyAlignment="1">
      <alignment horizontal="right"/>
    </xf>
    <xf numFmtId="0" fontId="13" fillId="0" borderId="0" xfId="23" applyFont="1" applyFill="1">
      <alignment/>
      <protection/>
    </xf>
    <xf numFmtId="0" fontId="13" fillId="0" borderId="0" xfId="23" applyFont="1" applyFill="1" applyAlignment="1">
      <alignment horizontal="left"/>
      <protection/>
    </xf>
    <xf numFmtId="0" fontId="13" fillId="0" borderId="0" xfId="23" applyFont="1" applyFill="1" applyAlignment="1">
      <alignment horizontal="right"/>
      <protection/>
    </xf>
    <xf numFmtId="38" fontId="13" fillId="0" borderId="10" xfId="17" applyFont="1" applyFill="1" applyBorder="1" applyAlignment="1">
      <alignment horizontal="center" vertical="center" wrapText="1"/>
    </xf>
    <xf numFmtId="38" fontId="13" fillId="0" borderId="5" xfId="17" applyFont="1" applyFill="1" applyBorder="1" applyAlignment="1" quotePrefix="1">
      <alignment horizontal="centerContinuous"/>
    </xf>
    <xf numFmtId="38" fontId="13" fillId="0" borderId="0" xfId="17" applyFont="1" applyFill="1" applyBorder="1" applyAlignment="1" quotePrefix="1">
      <alignment horizontal="centerContinuous"/>
    </xf>
    <xf numFmtId="38" fontId="13" fillId="0" borderId="5" xfId="17" applyFont="1" applyFill="1" applyBorder="1" applyAlignment="1" quotePrefix="1">
      <alignment horizontal="left"/>
    </xf>
    <xf numFmtId="38" fontId="13" fillId="0" borderId="11" xfId="17" applyFont="1" applyFill="1" applyBorder="1" applyAlignment="1" quotePrefix="1">
      <alignment/>
    </xf>
    <xf numFmtId="38" fontId="13" fillId="0" borderId="11" xfId="17" applyFont="1" applyFill="1" applyBorder="1" applyAlignment="1" quotePrefix="1">
      <alignment horizontal="left"/>
    </xf>
    <xf numFmtId="38" fontId="13" fillId="0" borderId="11" xfId="17" applyFont="1" applyFill="1" applyBorder="1" applyAlignment="1">
      <alignment/>
    </xf>
    <xf numFmtId="38" fontId="13" fillId="0" borderId="12" xfId="17" applyFont="1" applyFill="1" applyBorder="1" applyAlignment="1">
      <alignment/>
    </xf>
    <xf numFmtId="177" fontId="13" fillId="0" borderId="11" xfId="17" applyNumberFormat="1" applyFont="1" applyFill="1" applyBorder="1" applyAlignment="1">
      <alignment/>
    </xf>
    <xf numFmtId="38" fontId="13" fillId="0" borderId="11" xfId="17" applyFont="1" applyFill="1" applyBorder="1" applyAlignment="1">
      <alignment horizontal="left"/>
    </xf>
    <xf numFmtId="38" fontId="13" fillId="0" borderId="11" xfId="17" applyFont="1" applyFill="1" applyBorder="1" applyAlignment="1">
      <alignment horizontal="centerContinuous"/>
    </xf>
    <xf numFmtId="38" fontId="13" fillId="0" borderId="12" xfId="17" applyFont="1" applyFill="1" applyBorder="1" applyAlignment="1">
      <alignment horizontal="centerContinuous"/>
    </xf>
    <xf numFmtId="38" fontId="13" fillId="0" borderId="1" xfId="17" applyFont="1" applyFill="1" applyBorder="1" applyAlignment="1" quotePrefix="1">
      <alignment horizontal="left"/>
    </xf>
    <xf numFmtId="38" fontId="13" fillId="0" borderId="6" xfId="17" applyFont="1" applyFill="1" applyBorder="1" applyAlignment="1">
      <alignment/>
    </xf>
    <xf numFmtId="177" fontId="13" fillId="0" borderId="1" xfId="17" applyNumberFormat="1" applyFont="1" applyFill="1" applyBorder="1" applyAlignment="1">
      <alignment/>
    </xf>
    <xf numFmtId="177" fontId="13" fillId="0" borderId="0" xfId="17" applyNumberFormat="1" applyFont="1" applyFill="1" applyBorder="1" applyAlignment="1" quotePrefix="1">
      <alignment horizontal="left"/>
    </xf>
    <xf numFmtId="38" fontId="13" fillId="0" borderId="5" xfId="17" applyFont="1" applyFill="1" applyBorder="1" applyAlignment="1">
      <alignment horizontal="left"/>
    </xf>
    <xf numFmtId="38" fontId="13" fillId="0" borderId="12" xfId="17" applyFont="1" applyFill="1" applyBorder="1" applyAlignment="1">
      <alignment horizontal="left" wrapText="1"/>
    </xf>
    <xf numFmtId="38" fontId="13" fillId="0" borderId="5" xfId="17" applyFont="1" applyFill="1" applyBorder="1" applyAlignment="1">
      <alignment horizontal="left" wrapText="1"/>
    </xf>
    <xf numFmtId="38" fontId="13" fillId="0" borderId="13" xfId="17" applyFont="1" applyFill="1" applyBorder="1" applyAlignment="1">
      <alignment horizontal="left"/>
    </xf>
    <xf numFmtId="38" fontId="13" fillId="0" borderId="13" xfId="17" applyFont="1" applyFill="1" applyBorder="1" applyAlignment="1">
      <alignment/>
    </xf>
    <xf numFmtId="38" fontId="13" fillId="0" borderId="14" xfId="17" applyFont="1" applyFill="1" applyBorder="1" applyAlignment="1">
      <alignment horizontal="left" wrapText="1"/>
    </xf>
    <xf numFmtId="177" fontId="13" fillId="0" borderId="13" xfId="17" applyNumberFormat="1" applyFont="1" applyFill="1" applyBorder="1" applyAlignment="1">
      <alignment horizontal="right"/>
    </xf>
    <xf numFmtId="38" fontId="13" fillId="0" borderId="15" xfId="17" applyFont="1" applyFill="1" applyBorder="1" applyAlignment="1">
      <alignment/>
    </xf>
    <xf numFmtId="177" fontId="13" fillId="0" borderId="15" xfId="17" applyNumberFormat="1" applyFont="1" applyFill="1" applyBorder="1" applyAlignment="1">
      <alignment/>
    </xf>
    <xf numFmtId="177" fontId="13" fillId="0" borderId="13" xfId="17" applyNumberFormat="1" applyFont="1" applyFill="1" applyBorder="1" applyAlignment="1">
      <alignment/>
    </xf>
    <xf numFmtId="38" fontId="16" fillId="0" borderId="15" xfId="17" applyFont="1" applyFill="1" applyBorder="1" applyAlignment="1">
      <alignment horizontal="left"/>
    </xf>
    <xf numFmtId="38" fontId="13" fillId="0" borderId="15" xfId="17" applyFont="1" applyFill="1" applyBorder="1" applyAlignment="1">
      <alignment horizontal="left"/>
    </xf>
    <xf numFmtId="38" fontId="13" fillId="0" borderId="16" xfId="17" applyFont="1" applyFill="1" applyBorder="1" applyAlignment="1">
      <alignment horizontal="left" wrapText="1"/>
    </xf>
    <xf numFmtId="177" fontId="13" fillId="0" borderId="15" xfId="17" applyNumberFormat="1" applyFont="1" applyFill="1" applyBorder="1" applyAlignment="1">
      <alignment horizontal="right"/>
    </xf>
    <xf numFmtId="38" fontId="13" fillId="0" borderId="6" xfId="17" applyFont="1" applyFill="1" applyBorder="1" applyAlignment="1" quotePrefix="1">
      <alignment horizontal="left"/>
    </xf>
    <xf numFmtId="38" fontId="13" fillId="0" borderId="0" xfId="17" applyNumberFormat="1" applyFont="1" applyFill="1" applyBorder="1" applyAlignment="1">
      <alignment/>
    </xf>
    <xf numFmtId="38" fontId="13" fillId="0" borderId="0" xfId="17" applyFont="1" applyFill="1" applyBorder="1" applyAlignment="1">
      <alignment vertical="center"/>
    </xf>
    <xf numFmtId="38" fontId="13" fillId="0" borderId="11" xfId="17" applyFont="1" applyFill="1" applyBorder="1" applyAlignment="1">
      <alignment/>
    </xf>
    <xf numFmtId="176" fontId="13" fillId="0" borderId="0" xfId="17" applyNumberFormat="1" applyFont="1" applyFill="1" applyBorder="1" applyAlignment="1">
      <alignment/>
    </xf>
    <xf numFmtId="38" fontId="16" fillId="0" borderId="0" xfId="17" applyFont="1" applyFill="1" applyBorder="1" applyAlignment="1" quotePrefix="1">
      <alignment horizontal="left"/>
    </xf>
    <xf numFmtId="176" fontId="13" fillId="0" borderId="11" xfId="17" applyNumberFormat="1" applyFont="1" applyFill="1" applyBorder="1" applyAlignment="1">
      <alignment/>
    </xf>
    <xf numFmtId="0" fontId="13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56" fontId="13" fillId="0" borderId="5" xfId="0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left"/>
    </xf>
    <xf numFmtId="0" fontId="13" fillId="0" borderId="6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right"/>
    </xf>
    <xf numFmtId="56" fontId="13" fillId="0" borderId="0" xfId="0" applyNumberFormat="1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5" xfId="0" applyFont="1" applyFill="1" applyBorder="1" applyAlignment="1">
      <alignment/>
    </xf>
    <xf numFmtId="38" fontId="13" fillId="0" borderId="1" xfId="17" applyFont="1" applyFill="1" applyBorder="1" applyAlignment="1">
      <alignment horizontal="right"/>
    </xf>
    <xf numFmtId="0" fontId="13" fillId="0" borderId="0" xfId="21" applyFont="1" applyFill="1" applyBorder="1" applyAlignment="1">
      <alignment horizontal="left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18" xfId="22" applyFont="1" applyFill="1" applyBorder="1" applyAlignment="1">
      <alignment horizontal="left" vertical="center"/>
      <protection/>
    </xf>
    <xf numFmtId="178" fontId="13" fillId="0" borderId="0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80" fontId="13" fillId="0" borderId="0" xfId="0" applyNumberFormat="1" applyFont="1" applyFill="1" applyBorder="1" applyAlignment="1">
      <alignment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/>
    </xf>
    <xf numFmtId="0" fontId="13" fillId="0" borderId="6" xfId="0" applyFont="1" applyFill="1" applyBorder="1" applyAlignment="1">
      <alignment horizontal="center" vertical="center"/>
    </xf>
    <xf numFmtId="38" fontId="13" fillId="0" borderId="4" xfId="17" applyFont="1" applyFill="1" applyBorder="1" applyAlignment="1">
      <alignment horizontal="center" vertical="center" wrapText="1"/>
    </xf>
    <xf numFmtId="56" fontId="12" fillId="0" borderId="0" xfId="29" applyNumberFormat="1" applyFont="1" applyFill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/>
    </xf>
    <xf numFmtId="0" fontId="13" fillId="0" borderId="0" xfId="0" applyFont="1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/>
    </xf>
    <xf numFmtId="0" fontId="16" fillId="0" borderId="0" xfId="0" applyFont="1" applyFill="1" applyBorder="1" applyAlignment="1">
      <alignment horizontal="centerContinuous"/>
    </xf>
    <xf numFmtId="0" fontId="13" fillId="0" borderId="5" xfId="0" applyFont="1" applyFill="1" applyBorder="1" applyAlignment="1">
      <alignment horizontal="centerContinuous"/>
    </xf>
    <xf numFmtId="0" fontId="16" fillId="0" borderId="1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0" xfId="0" applyFont="1" applyFill="1" applyBorder="1" applyAlignment="1" quotePrefix="1">
      <alignment horizontal="centerContinuous"/>
    </xf>
    <xf numFmtId="0" fontId="13" fillId="0" borderId="0" xfId="0" applyFont="1" applyFill="1" applyBorder="1" applyAlignment="1">
      <alignment horizontal="centerContinuous"/>
    </xf>
    <xf numFmtId="0" fontId="13" fillId="0" borderId="1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18" xfId="0" applyFont="1" applyFill="1" applyBorder="1" applyAlignment="1">
      <alignment horizontal="right" vertical="center"/>
    </xf>
    <xf numFmtId="38" fontId="13" fillId="0" borderId="18" xfId="17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right"/>
    </xf>
    <xf numFmtId="0" fontId="13" fillId="0" borderId="0" xfId="22" applyFont="1" applyFill="1" applyBorder="1">
      <alignment/>
      <protection/>
    </xf>
    <xf numFmtId="0" fontId="13" fillId="0" borderId="18" xfId="22" applyFont="1" applyFill="1" applyBorder="1" applyAlignment="1">
      <alignment horizontal="center"/>
      <protection/>
    </xf>
    <xf numFmtId="38" fontId="13" fillId="0" borderId="18" xfId="17" applyFont="1" applyFill="1" applyBorder="1" applyAlignment="1">
      <alignment horizontal="right"/>
    </xf>
    <xf numFmtId="0" fontId="13" fillId="0" borderId="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56" fontId="12" fillId="0" borderId="0" xfId="22" applyNumberFormat="1" applyFont="1" applyFill="1" applyAlignment="1">
      <alignment horizontal="left"/>
      <protection/>
    </xf>
    <xf numFmtId="0" fontId="13" fillId="0" borderId="0" xfId="22" applyFont="1" applyFill="1">
      <alignment/>
      <protection/>
    </xf>
    <xf numFmtId="0" fontId="18" fillId="0" borderId="1" xfId="23" applyFont="1" applyFill="1" applyBorder="1">
      <alignment/>
      <protection/>
    </xf>
    <xf numFmtId="0" fontId="13" fillId="0" borderId="1" xfId="23" applyFont="1" applyFill="1" applyBorder="1">
      <alignment/>
      <protection/>
    </xf>
    <xf numFmtId="0" fontId="13" fillId="0" borderId="0" xfId="23" applyFont="1" applyFill="1" applyAlignment="1" quotePrefix="1">
      <alignment horizontal="left"/>
      <protection/>
    </xf>
    <xf numFmtId="0" fontId="13" fillId="0" borderId="4" xfId="22" applyFont="1" applyFill="1" applyBorder="1" applyAlignment="1">
      <alignment horizontal="center" vertical="center"/>
      <protection/>
    </xf>
    <xf numFmtId="0" fontId="13" fillId="0" borderId="3" xfId="22" applyFont="1" applyFill="1" applyBorder="1" applyAlignment="1">
      <alignment horizontal="center" vertical="center"/>
      <protection/>
    </xf>
    <xf numFmtId="0" fontId="13" fillId="0" borderId="2" xfId="22" applyFont="1" applyFill="1" applyBorder="1" applyAlignment="1">
      <alignment horizontal="center" vertical="center"/>
      <protection/>
    </xf>
    <xf numFmtId="0" fontId="13" fillId="0" borderId="10" xfId="22" applyFont="1" applyFill="1" applyBorder="1" applyAlignment="1">
      <alignment horizontal="center" vertical="center" wrapText="1"/>
      <protection/>
    </xf>
    <xf numFmtId="0" fontId="13" fillId="0" borderId="0" xfId="22" applyFont="1" applyFill="1" applyBorder="1" applyAlignment="1">
      <alignment horizontal="right"/>
      <protection/>
    </xf>
    <xf numFmtId="0" fontId="13" fillId="0" borderId="5" xfId="22" applyFont="1" applyFill="1" applyBorder="1" applyAlignment="1">
      <alignment horizontal="right" vertical="center"/>
      <protection/>
    </xf>
    <xf numFmtId="0" fontId="13" fillId="0" borderId="5" xfId="22" applyFont="1" applyFill="1" applyBorder="1" applyAlignment="1">
      <alignment horizontal="left"/>
      <protection/>
    </xf>
    <xf numFmtId="0" fontId="13" fillId="0" borderId="1" xfId="22" applyFont="1" applyFill="1" applyBorder="1">
      <alignment/>
      <protection/>
    </xf>
    <xf numFmtId="0" fontId="13" fillId="0" borderId="6" xfId="22" applyFont="1" applyFill="1" applyBorder="1" applyAlignment="1">
      <alignment horizontal="left"/>
      <protection/>
    </xf>
    <xf numFmtId="0" fontId="13" fillId="0" borderId="18" xfId="22" applyFont="1" applyFill="1" applyBorder="1">
      <alignment/>
      <protection/>
    </xf>
    <xf numFmtId="0" fontId="13" fillId="0" borderId="18" xfId="22" applyFont="1" applyFill="1" applyBorder="1" applyAlignment="1">
      <alignment horizontal="right"/>
      <protection/>
    </xf>
    <xf numFmtId="38" fontId="13" fillId="0" borderId="18" xfId="17" applyFont="1" applyFill="1" applyBorder="1" applyAlignment="1">
      <alignment/>
    </xf>
    <xf numFmtId="0" fontId="18" fillId="0" borderId="0" xfId="22" applyFont="1" applyFill="1" applyBorder="1">
      <alignment/>
      <protection/>
    </xf>
    <xf numFmtId="182" fontId="13" fillId="0" borderId="18" xfId="22" applyNumberFormat="1" applyFont="1" applyFill="1" applyBorder="1" applyAlignment="1">
      <alignment horizontal="right"/>
      <protection/>
    </xf>
    <xf numFmtId="0" fontId="13" fillId="0" borderId="2" xfId="0" applyFont="1" applyFill="1" applyBorder="1" applyAlignment="1">
      <alignment horizontal="center" vertical="center" wrapText="1"/>
    </xf>
    <xf numFmtId="178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right"/>
    </xf>
    <xf numFmtId="0" fontId="13" fillId="0" borderId="5" xfId="0" applyFont="1" applyFill="1" applyBorder="1" applyAlignment="1" quotePrefix="1">
      <alignment horizontal="center"/>
    </xf>
    <xf numFmtId="38" fontId="13" fillId="0" borderId="0" xfId="0" applyNumberFormat="1" applyFont="1" applyFill="1" applyBorder="1" applyAlignment="1">
      <alignment/>
    </xf>
    <xf numFmtId="0" fontId="16" fillId="0" borderId="0" xfId="0" applyFont="1" applyFill="1" applyBorder="1" applyAlignment="1" quotePrefix="1">
      <alignment horizontal="left"/>
    </xf>
    <xf numFmtId="0" fontId="13" fillId="0" borderId="6" xfId="0" applyFont="1" applyFill="1" applyBorder="1" applyAlignment="1">
      <alignment/>
    </xf>
    <xf numFmtId="0" fontId="12" fillId="0" borderId="0" xfId="23" applyFont="1" applyFill="1" applyBorder="1" applyAlignment="1">
      <alignment horizontal="left"/>
      <protection/>
    </xf>
    <xf numFmtId="38" fontId="18" fillId="0" borderId="0" xfId="17" applyFont="1" applyFill="1" applyBorder="1" applyAlignment="1">
      <alignment/>
    </xf>
    <xf numFmtId="0" fontId="13" fillId="0" borderId="0" xfId="28" applyFont="1" applyFill="1" applyBorder="1">
      <alignment/>
      <protection/>
    </xf>
    <xf numFmtId="0" fontId="13" fillId="0" borderId="2" xfId="28" applyFont="1" applyFill="1" applyBorder="1" applyAlignment="1">
      <alignment horizontal="center" vertical="center"/>
      <protection/>
    </xf>
    <xf numFmtId="0" fontId="13" fillId="0" borderId="0" xfId="30" applyFont="1" applyFill="1" applyBorder="1" applyAlignment="1">
      <alignment horizontal="center" vertical="center"/>
      <protection/>
    </xf>
    <xf numFmtId="0" fontId="13" fillId="0" borderId="19" xfId="28" applyFont="1" applyFill="1" applyBorder="1" applyAlignment="1">
      <alignment horizontal="center" vertical="center"/>
      <protection/>
    </xf>
    <xf numFmtId="0" fontId="13" fillId="0" borderId="1" xfId="28" applyFont="1" applyFill="1" applyBorder="1" applyAlignment="1">
      <alignment horizontal="center" vertical="center"/>
      <protection/>
    </xf>
    <xf numFmtId="0" fontId="13" fillId="0" borderId="0" xfId="30" applyFont="1" applyFill="1" applyBorder="1" applyAlignment="1">
      <alignment horizontal="center" vertical="center" wrapText="1"/>
      <protection/>
    </xf>
    <xf numFmtId="0" fontId="13" fillId="0" borderId="5" xfId="23" applyFont="1" applyFill="1" applyBorder="1">
      <alignment/>
      <protection/>
    </xf>
    <xf numFmtId="0" fontId="13" fillId="0" borderId="0" xfId="28" applyFont="1" applyFill="1" applyBorder="1" applyAlignment="1">
      <alignment horizontal="right"/>
      <protection/>
    </xf>
    <xf numFmtId="0" fontId="13" fillId="0" borderId="0" xfId="28" applyFont="1" applyFill="1" applyAlignment="1">
      <alignment horizontal="right"/>
      <protection/>
    </xf>
    <xf numFmtId="0" fontId="13" fillId="0" borderId="0" xfId="23" applyFont="1" applyFill="1" applyAlignment="1" quotePrefix="1">
      <alignment horizontal="right"/>
      <protection/>
    </xf>
    <xf numFmtId="0" fontId="13" fillId="0" borderId="1" xfId="23" applyFont="1" applyFill="1" applyBorder="1" applyAlignment="1">
      <alignment horizontal="right"/>
      <protection/>
    </xf>
    <xf numFmtId="0" fontId="13" fillId="0" borderId="6" xfId="23" applyFont="1" applyFill="1" applyBorder="1">
      <alignment/>
      <protection/>
    </xf>
    <xf numFmtId="0" fontId="13" fillId="0" borderId="0" xfId="28" applyFont="1" applyFill="1">
      <alignment/>
      <protection/>
    </xf>
    <xf numFmtId="0" fontId="13" fillId="0" borderId="5" xfId="17" applyNumberFormat="1" applyFont="1" applyFill="1" applyBorder="1" applyAlignment="1">
      <alignment/>
    </xf>
    <xf numFmtId="176" fontId="13" fillId="0" borderId="0" xfId="17" applyNumberFormat="1" applyFont="1" applyFill="1" applyBorder="1" applyAlignment="1">
      <alignment/>
    </xf>
    <xf numFmtId="177" fontId="13" fillId="0" borderId="0" xfId="17" applyNumberFormat="1" applyFont="1" applyFill="1" applyBorder="1" applyAlignment="1">
      <alignment/>
    </xf>
    <xf numFmtId="38" fontId="13" fillId="0" borderId="5" xfId="17" applyFont="1" applyFill="1" applyBorder="1" applyAlignment="1" quotePrefix="1">
      <alignment horizontal="right"/>
    </xf>
    <xf numFmtId="38" fontId="21" fillId="0" borderId="6" xfId="17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38" fontId="13" fillId="0" borderId="10" xfId="17" applyFont="1" applyFill="1" applyBorder="1" applyAlignment="1">
      <alignment horizontal="center" vertical="center"/>
    </xf>
    <xf numFmtId="0" fontId="13" fillId="0" borderId="3" xfId="28" applyFont="1" applyFill="1" applyBorder="1" applyAlignment="1">
      <alignment horizontal="center" vertical="center"/>
      <protection/>
    </xf>
    <xf numFmtId="38" fontId="12" fillId="0" borderId="0" xfId="17" applyFont="1" applyFill="1" applyAlignment="1">
      <alignment/>
    </xf>
    <xf numFmtId="38" fontId="13" fillId="0" borderId="3" xfId="17" applyFont="1" applyFill="1" applyBorder="1" applyAlignment="1">
      <alignment horizontal="left" vertical="center"/>
    </xf>
    <xf numFmtId="38" fontId="13" fillId="0" borderId="7" xfId="17" applyFont="1" applyFill="1" applyBorder="1" applyAlignment="1">
      <alignment horizontal="center" vertical="center"/>
    </xf>
    <xf numFmtId="38" fontId="13" fillId="0" borderId="7" xfId="17" applyFont="1" applyFill="1" applyBorder="1" applyAlignment="1" quotePrefix="1">
      <alignment horizontal="center" vertical="center"/>
    </xf>
    <xf numFmtId="38" fontId="13" fillId="0" borderId="0" xfId="17" applyFont="1" applyFill="1" applyAlignment="1">
      <alignment horizontal="right"/>
    </xf>
    <xf numFmtId="38" fontId="13" fillId="0" borderId="17" xfId="17" applyFont="1" applyFill="1" applyBorder="1" applyAlignment="1">
      <alignment/>
    </xf>
    <xf numFmtId="38" fontId="13" fillId="0" borderId="18" xfId="17" applyFont="1" applyFill="1" applyBorder="1" applyAlignment="1">
      <alignment horizontal="right" vertical="top"/>
    </xf>
    <xf numFmtId="38" fontId="13" fillId="0" borderId="0" xfId="17" applyFont="1" applyFill="1" applyAlignment="1" quotePrefix="1">
      <alignment horizontal="right"/>
    </xf>
    <xf numFmtId="38" fontId="13" fillId="0" borderId="9" xfId="17" applyFont="1" applyFill="1" applyBorder="1" applyAlignment="1">
      <alignment/>
    </xf>
    <xf numFmtId="56" fontId="12" fillId="0" borderId="0" xfId="28" applyNumberFormat="1" applyFont="1" applyFill="1">
      <alignment/>
      <protection/>
    </xf>
    <xf numFmtId="56" fontId="18" fillId="0" borderId="0" xfId="28" applyNumberFormat="1" applyFont="1" applyFill="1">
      <alignment/>
      <protection/>
    </xf>
    <xf numFmtId="0" fontId="13" fillId="0" borderId="19" xfId="28" applyFont="1" applyFill="1" applyBorder="1" applyAlignment="1">
      <alignment horizontal="center" vertical="center" wrapText="1"/>
      <protection/>
    </xf>
    <xf numFmtId="0" fontId="13" fillId="0" borderId="9" xfId="28" applyFont="1" applyFill="1" applyBorder="1" applyAlignment="1">
      <alignment horizontal="center" vertical="center"/>
      <protection/>
    </xf>
    <xf numFmtId="184" fontId="13" fillId="0" borderId="0" xfId="17" applyNumberFormat="1" applyFont="1" applyFill="1" applyAlignment="1">
      <alignment/>
    </xf>
    <xf numFmtId="0" fontId="18" fillId="0" borderId="0" xfId="30" applyFont="1" applyFill="1">
      <alignment/>
      <protection/>
    </xf>
    <xf numFmtId="0" fontId="13" fillId="0" borderId="9" xfId="30" applyFont="1" applyFill="1" applyBorder="1">
      <alignment/>
      <protection/>
    </xf>
    <xf numFmtId="0" fontId="12" fillId="0" borderId="0" xfId="23" applyFont="1" applyFill="1" applyBorder="1" applyAlignment="1">
      <alignment/>
      <protection/>
    </xf>
    <xf numFmtId="0" fontId="13" fillId="0" borderId="2" xfId="30" applyFont="1" applyFill="1" applyBorder="1" applyAlignment="1">
      <alignment horizontal="center" vertical="center"/>
      <protection/>
    </xf>
    <xf numFmtId="0" fontId="13" fillId="0" borderId="17" xfId="23" applyFont="1" applyFill="1" applyBorder="1" applyAlignment="1">
      <alignment/>
      <protection/>
    </xf>
    <xf numFmtId="0" fontId="13" fillId="0" borderId="0" xfId="30" applyFont="1" applyFill="1" applyBorder="1" applyAlignment="1">
      <alignment/>
      <protection/>
    </xf>
    <xf numFmtId="0" fontId="13" fillId="0" borderId="0" xfId="30" applyFont="1" applyFill="1" applyBorder="1" applyAlignment="1">
      <alignment vertical="center"/>
      <protection/>
    </xf>
    <xf numFmtId="0" fontId="13" fillId="0" borderId="5" xfId="23" applyFont="1" applyFill="1" applyBorder="1" applyAlignment="1">
      <alignment/>
      <protection/>
    </xf>
    <xf numFmtId="0" fontId="13" fillId="0" borderId="1" xfId="23" applyFont="1" applyFill="1" applyBorder="1" applyAlignment="1">
      <alignment/>
      <protection/>
    </xf>
    <xf numFmtId="0" fontId="13" fillId="0" borderId="6" xfId="23" applyFont="1" applyFill="1" applyBorder="1" applyAlignment="1">
      <alignment/>
      <protection/>
    </xf>
    <xf numFmtId="0" fontId="13" fillId="0" borderId="0" xfId="30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18" fillId="0" borderId="1" xfId="23" applyFont="1" applyFill="1" applyBorder="1" applyAlignment="1">
      <alignment horizontal="left"/>
      <protection/>
    </xf>
    <xf numFmtId="0" fontId="13" fillId="0" borderId="18" xfId="23" applyFont="1" applyFill="1" applyBorder="1" applyAlignment="1">
      <alignment horizontal="right"/>
      <protection/>
    </xf>
    <xf numFmtId="0" fontId="13" fillId="0" borderId="18" xfId="23" applyFont="1" applyFill="1" applyBorder="1">
      <alignment/>
      <protection/>
    </xf>
    <xf numFmtId="0" fontId="13" fillId="0" borderId="1" xfId="23" applyFont="1" applyFill="1" applyBorder="1" applyAlignment="1" quotePrefix="1">
      <alignment horizontal="right"/>
      <protection/>
    </xf>
    <xf numFmtId="38" fontId="18" fillId="0" borderId="1" xfId="17" applyFont="1" applyFill="1" applyBorder="1" applyAlignment="1">
      <alignment/>
    </xf>
    <xf numFmtId="38" fontId="18" fillId="0" borderId="18" xfId="17" applyFont="1" applyFill="1" applyBorder="1" applyAlignment="1">
      <alignment/>
    </xf>
    <xf numFmtId="0" fontId="13" fillId="0" borderId="18" xfId="0" applyFont="1" applyFill="1" applyBorder="1" applyAlignment="1">
      <alignment vertical="center"/>
    </xf>
    <xf numFmtId="0" fontId="13" fillId="0" borderId="18" xfId="28" applyFont="1" applyFill="1" applyBorder="1" applyAlignment="1">
      <alignment vertical="center"/>
      <protection/>
    </xf>
    <xf numFmtId="0" fontId="13" fillId="0" borderId="0" xfId="28" applyFont="1" applyFill="1" applyBorder="1" applyAlignment="1">
      <alignment vertical="center"/>
      <protection/>
    </xf>
    <xf numFmtId="0" fontId="13" fillId="0" borderId="0" xfId="29" applyFont="1" applyFill="1">
      <alignment/>
      <protection/>
    </xf>
    <xf numFmtId="0" fontId="13" fillId="0" borderId="0" xfId="29" applyFont="1" applyFill="1" applyBorder="1">
      <alignment/>
      <protection/>
    </xf>
    <xf numFmtId="0" fontId="13" fillId="0" borderId="7" xfId="29" applyFont="1" applyFill="1" applyBorder="1" applyAlignment="1">
      <alignment horizontal="right" vertical="center"/>
      <protection/>
    </xf>
    <xf numFmtId="0" fontId="13" fillId="0" borderId="18" xfId="29" applyFont="1" applyFill="1" applyBorder="1" applyAlignment="1">
      <alignment horizontal="right" vertical="center"/>
      <protection/>
    </xf>
    <xf numFmtId="38" fontId="13" fillId="0" borderId="7" xfId="17" applyFont="1" applyFill="1" applyBorder="1" applyAlignment="1">
      <alignment horizontal="right" vertical="center"/>
    </xf>
    <xf numFmtId="38" fontId="13" fillId="0" borderId="8" xfId="17" applyFont="1" applyFill="1" applyBorder="1" applyAlignment="1">
      <alignment/>
    </xf>
    <xf numFmtId="3" fontId="13" fillId="0" borderId="0" xfId="29" applyNumberFormat="1" applyFont="1" applyFill="1" applyBorder="1" applyAlignment="1">
      <alignment horizontal="right"/>
      <protection/>
    </xf>
    <xf numFmtId="3" fontId="13" fillId="0" borderId="8" xfId="29" applyNumberFormat="1" applyFont="1" applyFill="1" applyBorder="1" applyAlignment="1">
      <alignment horizontal="right"/>
      <protection/>
    </xf>
    <xf numFmtId="0" fontId="13" fillId="0" borderId="5" xfId="23" applyFont="1" applyFill="1" applyBorder="1" applyAlignment="1" quotePrefix="1">
      <alignment horizontal="left"/>
      <protection/>
    </xf>
    <xf numFmtId="3" fontId="13" fillId="0" borderId="5" xfId="29" applyNumberFormat="1" applyFont="1" applyFill="1" applyBorder="1" applyAlignment="1">
      <alignment horizontal="right"/>
      <protection/>
    </xf>
    <xf numFmtId="0" fontId="13" fillId="0" borderId="9" xfId="0" applyFont="1" applyFill="1" applyBorder="1" applyAlignment="1">
      <alignment/>
    </xf>
    <xf numFmtId="38" fontId="0" fillId="0" borderId="0" xfId="0" applyNumberFormat="1" applyFill="1" applyAlignment="1">
      <alignment/>
    </xf>
    <xf numFmtId="0" fontId="13" fillId="0" borderId="5" xfId="2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2" xfId="23" applyFont="1" applyFill="1" applyBorder="1" applyAlignment="1">
      <alignment horizontal="center" vertical="center"/>
      <protection/>
    </xf>
    <xf numFmtId="0" fontId="13" fillId="0" borderId="3" xfId="23" applyFont="1" applyFill="1" applyBorder="1" applyAlignment="1">
      <alignment horizontal="center" vertical="center"/>
      <protection/>
    </xf>
    <xf numFmtId="0" fontId="13" fillId="0" borderId="0" xfId="23" applyFont="1" applyFill="1" applyBorder="1" applyAlignment="1">
      <alignment horizontal="center" vertical="center"/>
      <protection/>
    </xf>
    <xf numFmtId="38" fontId="13" fillId="0" borderId="0" xfId="17" applyFont="1" applyFill="1" applyBorder="1" applyAlignment="1">
      <alignment horizontal="right" vertical="center" wrapText="1"/>
    </xf>
    <xf numFmtId="177" fontId="13" fillId="0" borderId="0" xfId="17" applyNumberFormat="1" applyFont="1" applyFill="1" applyBorder="1" applyAlignment="1">
      <alignment horizontal="right" vertical="center" wrapText="1"/>
    </xf>
    <xf numFmtId="187" fontId="13" fillId="0" borderId="0" xfId="17" applyNumberFormat="1" applyFont="1" applyFill="1" applyBorder="1" applyAlignment="1">
      <alignment horizontal="right" vertical="center" wrapText="1"/>
    </xf>
    <xf numFmtId="49" fontId="13" fillId="0" borderId="0" xfId="17" applyNumberFormat="1" applyFont="1" applyFill="1" applyBorder="1" applyAlignment="1">
      <alignment horizontal="right" vertical="center" wrapText="1"/>
    </xf>
    <xf numFmtId="38" fontId="13" fillId="0" borderId="5" xfId="17" applyFont="1" applyFill="1" applyBorder="1" applyAlignment="1">
      <alignment horizontal="center" vertical="center" wrapText="1"/>
    </xf>
    <xf numFmtId="38" fontId="13" fillId="0" borderId="1" xfId="17" applyFont="1" applyFill="1" applyBorder="1" applyAlignment="1">
      <alignment horizontal="center" vertical="center" wrapText="1"/>
    </xf>
    <xf numFmtId="38" fontId="13" fillId="0" borderId="6" xfId="17" applyFont="1" applyFill="1" applyBorder="1" applyAlignment="1">
      <alignment horizontal="center" vertical="center" wrapText="1"/>
    </xf>
    <xf numFmtId="38" fontId="13" fillId="0" borderId="1" xfId="17" applyFont="1" applyFill="1" applyBorder="1" applyAlignment="1">
      <alignment horizontal="right" vertical="center" wrapText="1"/>
    </xf>
    <xf numFmtId="38" fontId="13" fillId="0" borderId="0" xfId="17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13" fillId="0" borderId="0" xfId="23" applyFont="1" applyFill="1" applyBorder="1" applyAlignment="1">
      <alignment horizontal="left"/>
      <protection/>
    </xf>
    <xf numFmtId="0" fontId="13" fillId="0" borderId="0" xfId="30" applyFont="1" applyFill="1" applyAlignment="1">
      <alignment/>
      <protection/>
    </xf>
    <xf numFmtId="0" fontId="13" fillId="0" borderId="0" xfId="23" applyFont="1" applyFill="1" applyAlignment="1">
      <alignment/>
      <protection/>
    </xf>
    <xf numFmtId="0" fontId="18" fillId="0" borderId="0" xfId="23" applyFont="1" applyFill="1" applyBorder="1" applyAlignment="1">
      <alignment horizontal="left"/>
      <protection/>
    </xf>
    <xf numFmtId="38" fontId="13" fillId="0" borderId="0" xfId="17" applyFont="1" applyFill="1" applyAlignment="1">
      <alignment/>
    </xf>
    <xf numFmtId="0" fontId="13" fillId="0" borderId="6" xfId="23" applyFont="1" applyFill="1" applyBorder="1" applyAlignment="1">
      <alignment horizontal="left"/>
      <protection/>
    </xf>
    <xf numFmtId="0" fontId="24" fillId="0" borderId="0" xfId="24" applyNumberFormat="1" applyFont="1" applyFill="1" applyBorder="1" applyAlignment="1">
      <alignment/>
      <protection/>
    </xf>
    <xf numFmtId="56" fontId="12" fillId="0" borderId="0" xfId="23" applyNumberFormat="1" applyFont="1" applyFill="1" applyBorder="1">
      <alignment/>
      <protection/>
    </xf>
    <xf numFmtId="0" fontId="13" fillId="0" borderId="0" xfId="0" applyFont="1" applyFill="1" applyBorder="1" applyAlignment="1">
      <alignment vertical="center"/>
    </xf>
    <xf numFmtId="0" fontId="24" fillId="0" borderId="9" xfId="25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Alignment="1">
      <alignment horizontal="right"/>
    </xf>
    <xf numFmtId="38" fontId="13" fillId="0" borderId="0" xfId="0" applyNumberFormat="1" applyFont="1" applyFill="1" applyBorder="1" applyAlignment="1">
      <alignment horizontal="right"/>
    </xf>
    <xf numFmtId="0" fontId="24" fillId="0" borderId="9" xfId="24" applyNumberFormat="1" applyFont="1" applyFill="1" applyBorder="1" applyAlignment="1">
      <alignment horizontal="center" vertical="center" shrinkToFit="1"/>
      <protection/>
    </xf>
    <xf numFmtId="38" fontId="0" fillId="0" borderId="0" xfId="17" applyFill="1" applyAlignment="1">
      <alignment/>
    </xf>
    <xf numFmtId="0" fontId="24" fillId="0" borderId="0" xfId="24" applyNumberFormat="1" applyFont="1" applyFill="1" applyBorder="1" applyAlignment="1">
      <alignment horizontal="right"/>
      <protection/>
    </xf>
    <xf numFmtId="0" fontId="23" fillId="0" borderId="0" xfId="25" applyNumberFormat="1" applyFont="1" applyFill="1" applyBorder="1" applyAlignment="1" quotePrefix="1">
      <alignment horizontal="left"/>
      <protection/>
    </xf>
    <xf numFmtId="0" fontId="23" fillId="0" borderId="0" xfId="25" applyNumberFormat="1" applyFont="1" applyFill="1" applyBorder="1">
      <alignment/>
      <protection/>
    </xf>
    <xf numFmtId="0" fontId="24" fillId="0" borderId="0" xfId="25" applyNumberFormat="1" applyFont="1" applyFill="1" applyBorder="1" applyAlignment="1">
      <alignment/>
      <protection/>
    </xf>
    <xf numFmtId="0" fontId="24" fillId="0" borderId="0" xfId="25" applyNumberFormat="1" applyFont="1" applyFill="1" applyBorder="1" applyAlignment="1" quotePrefix="1">
      <alignment horizontal="left"/>
      <protection/>
    </xf>
    <xf numFmtId="0" fontId="24" fillId="0" borderId="0" xfId="25" applyNumberFormat="1" applyFont="1" applyFill="1" applyBorder="1" applyAlignment="1">
      <alignment horizontal="right"/>
      <protection/>
    </xf>
    <xf numFmtId="0" fontId="24" fillId="0" borderId="0" xfId="25" applyNumberFormat="1" applyFont="1" applyFill="1" applyBorder="1" applyAlignment="1">
      <alignment horizontal="center" vertical="center" shrinkToFit="1"/>
      <protection/>
    </xf>
    <xf numFmtId="3" fontId="24" fillId="0" borderId="0" xfId="25" applyNumberFormat="1" applyFont="1" applyFill="1" applyBorder="1" applyAlignment="1">
      <alignment horizontal="right"/>
      <protection/>
    </xf>
    <xf numFmtId="3" fontId="24" fillId="0" borderId="0" xfId="17" applyNumberFormat="1" applyFont="1" applyFill="1" applyBorder="1" applyAlignment="1">
      <alignment horizontal="right"/>
    </xf>
    <xf numFmtId="0" fontId="24" fillId="0" borderId="0" xfId="24" applyNumberFormat="1" applyFont="1" applyFill="1" applyBorder="1" applyAlignment="1" quotePrefix="1">
      <alignment horizontal="right"/>
      <protection/>
    </xf>
    <xf numFmtId="0" fontId="24" fillId="0" borderId="0" xfId="25" applyNumberFormat="1" applyFont="1" applyFill="1" applyBorder="1">
      <alignment/>
      <protection/>
    </xf>
    <xf numFmtId="0" fontId="24" fillId="0" borderId="0" xfId="26" applyNumberFormat="1" applyFont="1" applyFill="1" applyBorder="1" applyAlignment="1">
      <alignment horizontal="left"/>
      <protection/>
    </xf>
    <xf numFmtId="0" fontId="24" fillId="0" borderId="0" xfId="26" applyNumberFormat="1" applyFont="1" applyFill="1" applyBorder="1" applyAlignment="1">
      <alignment/>
      <protection/>
    </xf>
    <xf numFmtId="0" fontId="24" fillId="0" borderId="0" xfId="24" applyNumberFormat="1" applyFont="1" applyFill="1" applyBorder="1">
      <alignment/>
      <protection/>
    </xf>
    <xf numFmtId="0" fontId="13" fillId="0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38" fontId="13" fillId="0" borderId="18" xfId="17" applyFont="1" applyFill="1" applyBorder="1" applyAlignment="1">
      <alignment horizontal="center" vertical="center"/>
    </xf>
    <xf numFmtId="0" fontId="13" fillId="0" borderId="5" xfId="22" applyFont="1" applyFill="1" applyBorder="1" applyAlignment="1">
      <alignment horizontal="center" vertical="center" wrapText="1"/>
      <protection/>
    </xf>
    <xf numFmtId="0" fontId="13" fillId="0" borderId="1" xfId="22" applyFont="1" applyFill="1" applyBorder="1" applyAlignment="1">
      <alignment horizontal="center" vertical="center" wrapText="1"/>
      <protection/>
    </xf>
    <xf numFmtId="0" fontId="13" fillId="0" borderId="6" xfId="22" applyFont="1" applyFill="1" applyBorder="1" applyAlignment="1">
      <alignment horizontal="center" vertical="center" wrapText="1"/>
      <protection/>
    </xf>
    <xf numFmtId="58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7" xfId="22" applyFont="1" applyFill="1" applyBorder="1" applyAlignment="1">
      <alignment horizontal="center" vertical="center" wrapText="1"/>
      <protection/>
    </xf>
    <xf numFmtId="0" fontId="13" fillId="0" borderId="8" xfId="22" applyFont="1" applyFill="1" applyBorder="1" applyAlignment="1">
      <alignment horizontal="center" vertical="center" wrapText="1"/>
      <protection/>
    </xf>
    <xf numFmtId="0" fontId="13" fillId="0" borderId="9" xfId="22" applyFont="1" applyFill="1" applyBorder="1" applyAlignment="1">
      <alignment horizontal="center" vertical="center" wrapText="1"/>
      <protection/>
    </xf>
    <xf numFmtId="0" fontId="13" fillId="0" borderId="19" xfId="0" applyFont="1" applyFill="1" applyBorder="1" applyAlignment="1">
      <alignment horizontal="center" vertical="center" wrapText="1"/>
    </xf>
    <xf numFmtId="0" fontId="13" fillId="0" borderId="10" xfId="23" applyFont="1" applyFill="1" applyBorder="1" applyAlignment="1">
      <alignment horizontal="center" vertical="center"/>
      <protection/>
    </xf>
    <xf numFmtId="0" fontId="13" fillId="0" borderId="4" xfId="23" applyFont="1" applyFill="1" applyBorder="1" applyAlignment="1">
      <alignment horizontal="center" vertical="center"/>
      <protection/>
    </xf>
    <xf numFmtId="0" fontId="13" fillId="0" borderId="18" xfId="22" applyFont="1" applyFill="1" applyBorder="1" applyAlignment="1">
      <alignment horizontal="center" vertical="center" wrapText="1"/>
      <protection/>
    </xf>
    <xf numFmtId="0" fontId="13" fillId="0" borderId="17" xfId="22" applyFont="1" applyFill="1" applyBorder="1" applyAlignment="1">
      <alignment horizontal="center" vertical="center" wrapText="1"/>
      <protection/>
    </xf>
    <xf numFmtId="0" fontId="13" fillId="0" borderId="0" xfId="22" applyFont="1" applyFill="1" applyBorder="1" applyAlignment="1">
      <alignment horizontal="center" vertical="center" wrapText="1"/>
      <protection/>
    </xf>
    <xf numFmtId="0" fontId="13" fillId="0" borderId="6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0" fontId="1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13" fillId="0" borderId="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5" xfId="0" applyFont="1" applyFill="1" applyBorder="1" applyAlignment="1" quotePrefix="1">
      <alignment/>
    </xf>
    <xf numFmtId="0" fontId="13" fillId="0" borderId="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8" fontId="13" fillId="0" borderId="17" xfId="17" applyFont="1" applyFill="1" applyBorder="1" applyAlignment="1">
      <alignment horizontal="center" vertical="center"/>
    </xf>
    <xf numFmtId="38" fontId="13" fillId="0" borderId="1" xfId="17" applyFont="1" applyFill="1" applyBorder="1" applyAlignment="1">
      <alignment horizontal="center" vertical="center"/>
    </xf>
    <xf numFmtId="38" fontId="13" fillId="0" borderId="6" xfId="17" applyFont="1" applyFill="1" applyBorder="1" applyAlignment="1">
      <alignment horizontal="center" vertical="center"/>
    </xf>
    <xf numFmtId="38" fontId="13" fillId="0" borderId="20" xfId="17" applyFont="1" applyFill="1" applyBorder="1" applyAlignment="1" quotePrefix="1">
      <alignment horizontal="center" vertical="center"/>
    </xf>
    <xf numFmtId="38" fontId="13" fillId="0" borderId="19" xfId="17" applyFont="1" applyFill="1" applyBorder="1" applyAlignment="1" quotePrefix="1">
      <alignment horizontal="center" vertical="center"/>
    </xf>
    <xf numFmtId="38" fontId="13" fillId="0" borderId="3" xfId="17" applyFont="1" applyFill="1" applyBorder="1" applyAlignment="1">
      <alignment horizontal="center" vertical="center"/>
    </xf>
    <xf numFmtId="38" fontId="13" fillId="0" borderId="4" xfId="17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shrinkToFit="1"/>
    </xf>
    <xf numFmtId="0" fontId="13" fillId="0" borderId="4" xfId="30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0" fontId="13" fillId="0" borderId="18" xfId="23" applyFont="1" applyFill="1" applyBorder="1" applyAlignment="1">
      <alignment horizontal="center" vertical="center"/>
      <protection/>
    </xf>
    <xf numFmtId="0" fontId="13" fillId="0" borderId="17" xfId="23" applyFont="1" applyFill="1" applyBorder="1" applyAlignment="1">
      <alignment horizontal="center" vertical="center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3" fillId="0" borderId="6" xfId="23" applyFont="1" applyFill="1" applyBorder="1" applyAlignment="1">
      <alignment horizontal="center" vertical="center"/>
      <protection/>
    </xf>
    <xf numFmtId="0" fontId="24" fillId="0" borderId="20" xfId="24" applyNumberFormat="1" applyFont="1" applyFill="1" applyBorder="1" applyAlignment="1">
      <alignment horizontal="center" vertical="center" shrinkToFit="1"/>
      <protection/>
    </xf>
    <xf numFmtId="0" fontId="24" fillId="0" borderId="19" xfId="24" applyNumberFormat="1" applyFont="1" applyFill="1" applyBorder="1" applyAlignment="1">
      <alignment horizontal="center" vertical="center" shrinkToFit="1"/>
      <protection/>
    </xf>
    <xf numFmtId="0" fontId="13" fillId="0" borderId="7" xfId="23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/>
    </xf>
    <xf numFmtId="0" fontId="13" fillId="0" borderId="2" xfId="30" applyFont="1" applyFill="1" applyBorder="1" applyAlignment="1">
      <alignment horizontal="center" vertical="center"/>
      <protection/>
    </xf>
    <xf numFmtId="0" fontId="24" fillId="0" borderId="20" xfId="25" applyNumberFormat="1" applyFont="1" applyFill="1" applyBorder="1" applyAlignment="1">
      <alignment horizontal="center" vertical="center" shrinkToFit="1"/>
      <protection/>
    </xf>
    <xf numFmtId="0" fontId="24" fillId="0" borderId="19" xfId="25" applyNumberFormat="1" applyFont="1" applyFill="1" applyBorder="1" applyAlignment="1">
      <alignment horizontal="center" vertical="center" shrinkToFit="1"/>
      <protection/>
    </xf>
    <xf numFmtId="0" fontId="24" fillId="0" borderId="3" xfId="25" applyNumberFormat="1" applyFont="1" applyFill="1" applyBorder="1" applyAlignment="1">
      <alignment horizontal="center" vertical="center"/>
      <protection/>
    </xf>
    <xf numFmtId="0" fontId="24" fillId="0" borderId="10" xfId="25" applyNumberFormat="1" applyFont="1" applyFill="1" applyBorder="1" applyAlignment="1">
      <alignment horizontal="center" vertical="center"/>
      <protection/>
    </xf>
    <xf numFmtId="0" fontId="24" fillId="0" borderId="4" xfId="25" applyNumberFormat="1" applyFont="1" applyFill="1" applyBorder="1" applyAlignment="1">
      <alignment horizontal="center" vertical="center"/>
      <protection/>
    </xf>
    <xf numFmtId="0" fontId="24" fillId="0" borderId="20" xfId="24" applyNumberFormat="1" applyFont="1" applyFill="1" applyBorder="1" applyAlignment="1">
      <alignment horizontal="center" vertical="center" wrapText="1"/>
      <protection/>
    </xf>
    <xf numFmtId="0" fontId="24" fillId="0" borderId="19" xfId="24" applyNumberFormat="1" applyFont="1" applyFill="1" applyBorder="1" applyAlignment="1">
      <alignment horizontal="center" vertical="center" wrapText="1"/>
      <protection/>
    </xf>
    <xf numFmtId="0" fontId="13" fillId="0" borderId="0" xfId="23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3" fillId="0" borderId="2" xfId="23" applyFont="1" applyFill="1" applyBorder="1" applyAlignment="1">
      <alignment horizontal="center" vertical="center"/>
      <protection/>
    </xf>
    <xf numFmtId="0" fontId="13" fillId="0" borderId="3" xfId="23" applyFont="1" applyFill="1" applyBorder="1" applyAlignment="1">
      <alignment horizontal="center" vertical="center"/>
      <protection/>
    </xf>
    <xf numFmtId="0" fontId="13" fillId="0" borderId="7" xfId="23" applyFont="1" applyFill="1" applyBorder="1" applyAlignment="1">
      <alignment horizontal="center" vertical="center"/>
      <protection/>
    </xf>
    <xf numFmtId="0" fontId="13" fillId="0" borderId="9" xfId="23" applyFont="1" applyFill="1" applyBorder="1" applyAlignment="1">
      <alignment horizontal="center" vertical="center"/>
      <protection/>
    </xf>
    <xf numFmtId="0" fontId="13" fillId="0" borderId="7" xfId="28" applyFont="1" applyFill="1" applyBorder="1" applyAlignment="1">
      <alignment horizontal="center" vertical="center"/>
      <protection/>
    </xf>
    <xf numFmtId="0" fontId="13" fillId="0" borderId="18" xfId="28" applyFont="1" applyFill="1" applyBorder="1" applyAlignment="1">
      <alignment horizontal="center" vertical="center"/>
      <protection/>
    </xf>
    <xf numFmtId="0" fontId="13" fillId="0" borderId="9" xfId="28" applyFont="1" applyFill="1" applyBorder="1" applyAlignment="1">
      <alignment horizontal="center" vertical="center"/>
      <protection/>
    </xf>
    <xf numFmtId="0" fontId="13" fillId="0" borderId="1" xfId="28" applyFont="1" applyFill="1" applyBorder="1" applyAlignment="1">
      <alignment horizontal="center" vertical="center"/>
      <protection/>
    </xf>
    <xf numFmtId="0" fontId="13" fillId="0" borderId="8" xfId="0" applyFont="1" applyFill="1" applyBorder="1" applyAlignment="1">
      <alignment horizontal="center" vertical="center"/>
    </xf>
    <xf numFmtId="0" fontId="13" fillId="0" borderId="17" xfId="28" applyFont="1" applyFill="1" applyBorder="1" applyAlignment="1">
      <alignment horizontal="center" vertical="center"/>
      <protection/>
    </xf>
    <xf numFmtId="0" fontId="13" fillId="0" borderId="20" xfId="28" applyFont="1" applyFill="1" applyBorder="1" applyAlignment="1">
      <alignment horizontal="center" vertical="center"/>
      <protection/>
    </xf>
    <xf numFmtId="0" fontId="13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3" fillId="0" borderId="3" xfId="28" applyFont="1" applyFill="1" applyBorder="1" applyAlignment="1">
      <alignment horizontal="center" vertical="center"/>
      <protection/>
    </xf>
    <xf numFmtId="0" fontId="13" fillId="0" borderId="10" xfId="28" applyFont="1" applyFill="1" applyBorder="1" applyAlignment="1">
      <alignment horizontal="center" vertical="center"/>
      <protection/>
    </xf>
    <xf numFmtId="0" fontId="13" fillId="0" borderId="4" xfId="28" applyFont="1" applyFill="1" applyBorder="1" applyAlignment="1">
      <alignment horizontal="center" vertical="center"/>
      <protection/>
    </xf>
    <xf numFmtId="0" fontId="13" fillId="0" borderId="2" xfId="28" applyFont="1" applyFill="1" applyBorder="1" applyAlignment="1">
      <alignment horizontal="center" vertical="center"/>
      <protection/>
    </xf>
    <xf numFmtId="0" fontId="13" fillId="0" borderId="2" xfId="30" applyFont="1" applyFill="1" applyBorder="1" applyAlignment="1">
      <alignment horizontal="center" vertical="center" wrapText="1"/>
      <protection/>
    </xf>
    <xf numFmtId="0" fontId="13" fillId="0" borderId="3" xfId="30" applyFont="1" applyFill="1" applyBorder="1" applyAlignment="1">
      <alignment horizontal="center" vertical="center" wrapText="1"/>
      <protection/>
    </xf>
    <xf numFmtId="0" fontId="13" fillId="0" borderId="2" xfId="23" applyFont="1" applyFill="1" applyBorder="1" applyAlignment="1">
      <alignment horizontal="center" vertical="center" wrapText="1"/>
      <protection/>
    </xf>
    <xf numFmtId="0" fontId="13" fillId="0" borderId="3" xfId="30" applyFont="1" applyFill="1" applyBorder="1" applyAlignment="1">
      <alignment horizontal="center" vertical="center"/>
      <protection/>
    </xf>
    <xf numFmtId="0" fontId="24" fillId="0" borderId="0" xfId="25" applyNumberFormat="1" applyFont="1" applyFill="1" applyBorder="1" applyAlignment="1">
      <alignment horizontal="center" vertical="center"/>
      <protection/>
    </xf>
    <xf numFmtId="0" fontId="24" fillId="0" borderId="0" xfId="25" applyNumberFormat="1" applyFont="1" applyFill="1" applyBorder="1" applyAlignment="1">
      <alignment horizontal="center" vertical="center" shrinkToFit="1"/>
      <protection/>
    </xf>
    <xf numFmtId="0" fontId="24" fillId="0" borderId="7" xfId="25" applyNumberFormat="1" applyFont="1" applyFill="1" applyBorder="1" applyAlignment="1">
      <alignment horizontal="center" vertical="center" shrinkToFit="1"/>
      <protection/>
    </xf>
    <xf numFmtId="0" fontId="24" fillId="0" borderId="9" xfId="25" applyNumberFormat="1" applyFont="1" applyFill="1" applyBorder="1" applyAlignment="1">
      <alignment horizontal="center" vertical="center" shrinkToFit="1"/>
      <protection/>
    </xf>
    <xf numFmtId="0" fontId="24" fillId="0" borderId="3" xfId="24" applyNumberFormat="1" applyFont="1" applyFill="1" applyBorder="1" applyAlignment="1">
      <alignment horizontal="center" vertical="center"/>
      <protection/>
    </xf>
    <xf numFmtId="0" fontId="24" fillId="0" borderId="10" xfId="24" applyNumberFormat="1" applyFont="1" applyFill="1" applyBorder="1" applyAlignment="1">
      <alignment horizontal="center" vertical="center"/>
      <protection/>
    </xf>
    <xf numFmtId="0" fontId="24" fillId="0" borderId="4" xfId="24" applyNumberFormat="1" applyFont="1" applyFill="1" applyBorder="1" applyAlignment="1">
      <alignment horizontal="center" vertical="center"/>
      <protection/>
    </xf>
    <xf numFmtId="0" fontId="24" fillId="0" borderId="7" xfId="24" applyNumberFormat="1" applyFont="1" applyFill="1" applyBorder="1" applyAlignment="1">
      <alignment horizontal="center" vertical="center" shrinkToFit="1"/>
      <protection/>
    </xf>
    <xf numFmtId="0" fontId="24" fillId="0" borderId="9" xfId="24" applyNumberFormat="1" applyFont="1" applyFill="1" applyBorder="1" applyAlignment="1">
      <alignment horizontal="center" vertical="center" shrinkToFit="1"/>
      <protection/>
    </xf>
    <xf numFmtId="38" fontId="13" fillId="0" borderId="10" xfId="17" applyFont="1" applyFill="1" applyBorder="1" applyAlignment="1">
      <alignment horizontal="center" vertical="center"/>
    </xf>
    <xf numFmtId="38" fontId="13" fillId="0" borderId="2" xfId="17" applyFont="1" applyFill="1" applyBorder="1" applyAlignment="1">
      <alignment horizontal="center" vertical="center" wrapText="1"/>
    </xf>
    <xf numFmtId="38" fontId="13" fillId="0" borderId="2" xfId="17" applyFont="1" applyFill="1" applyBorder="1" applyAlignment="1">
      <alignment horizontal="center" vertical="center"/>
    </xf>
    <xf numFmtId="38" fontId="16" fillId="0" borderId="4" xfId="17" applyFont="1" applyFill="1" applyBorder="1" applyAlignment="1">
      <alignment horizontal="center" vertical="center" wrapText="1"/>
    </xf>
  </cellXfs>
  <cellStyles count="1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1商業" xfId="21"/>
    <cellStyle name="標準_ht2001.2" xfId="22"/>
    <cellStyle name="標準_Sheet1" xfId="23"/>
    <cellStyle name="標準_T121005a" xfId="24"/>
    <cellStyle name="標準_T121006a" xfId="25"/>
    <cellStyle name="標準_T121007a" xfId="26"/>
    <cellStyle name="標準_基" xfId="27"/>
    <cellStyle name="標準_金融" xfId="28"/>
    <cellStyle name="標準_主要H12．1" xfId="29"/>
    <cellStyle name="標準_住宅" xfId="30"/>
    <cellStyle name="Followed Hyperlink" xfId="31"/>
    <cellStyle name="未定義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&#65420;&#65383;&#65394;&#65433;\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SheetLayoutView="100" workbookViewId="0" topLeftCell="A1">
      <selection activeCell="C25" sqref="C25"/>
    </sheetView>
  </sheetViews>
  <sheetFormatPr defaultColWidth="9.00390625" defaultRowHeight="13.5"/>
  <cols>
    <col min="1" max="1" width="18.50390625" style="2" customWidth="1"/>
    <col min="2" max="2" width="3.25390625" style="2" bestFit="1" customWidth="1"/>
    <col min="3" max="3" width="40.50390625" style="2" customWidth="1"/>
    <col min="4" max="16384" width="8.875" style="2" customWidth="1"/>
  </cols>
  <sheetData>
    <row r="1" spans="1:2" ht="17.25">
      <c r="A1" s="1" t="s">
        <v>355</v>
      </c>
      <c r="B1" s="1"/>
    </row>
    <row r="2" spans="1:3" s="4" customFormat="1" ht="15" customHeight="1">
      <c r="A2" s="3" t="s">
        <v>0</v>
      </c>
      <c r="B2" s="3"/>
      <c r="C2" s="3" t="s">
        <v>1</v>
      </c>
    </row>
    <row r="3" spans="1:3" ht="16.5" customHeight="1">
      <c r="A3" s="5" t="s">
        <v>2</v>
      </c>
      <c r="B3" s="11">
        <v>47</v>
      </c>
      <c r="C3" s="5" t="s">
        <v>358</v>
      </c>
    </row>
    <row r="4" spans="1:3" ht="16.5" customHeight="1">
      <c r="A4" s="5"/>
      <c r="B4" s="11">
        <v>48</v>
      </c>
      <c r="C4" s="5" t="s">
        <v>554</v>
      </c>
    </row>
    <row r="5" spans="1:3" ht="16.5" customHeight="1">
      <c r="A5" s="5"/>
      <c r="B5" s="11">
        <v>49</v>
      </c>
      <c r="C5" s="5" t="s">
        <v>359</v>
      </c>
    </row>
    <row r="6" spans="1:3" ht="16.5" customHeight="1">
      <c r="A6" s="5"/>
      <c r="B6" s="11">
        <v>50</v>
      </c>
      <c r="C6" s="5" t="s">
        <v>360</v>
      </c>
    </row>
    <row r="7" spans="1:3" ht="16.5" customHeight="1">
      <c r="A7" s="5"/>
      <c r="B7" s="11">
        <v>51</v>
      </c>
      <c r="C7" s="5" t="s">
        <v>556</v>
      </c>
    </row>
    <row r="8" spans="1:3" ht="16.5" customHeight="1">
      <c r="A8" s="5"/>
      <c r="B8" s="11">
        <v>52</v>
      </c>
      <c r="C8" s="5" t="s">
        <v>557</v>
      </c>
    </row>
    <row r="9" spans="1:3" s="7" customFormat="1" ht="16.5" customHeight="1">
      <c r="A9" s="6"/>
      <c r="B9" s="12">
        <v>53</v>
      </c>
      <c r="C9" s="6" t="s">
        <v>361</v>
      </c>
    </row>
    <row r="10" spans="1:3" ht="16.5" customHeight="1">
      <c r="A10" s="5" t="s">
        <v>3</v>
      </c>
      <c r="B10" s="11">
        <v>54</v>
      </c>
      <c r="C10" s="5" t="s">
        <v>362</v>
      </c>
    </row>
    <row r="11" spans="1:3" ht="16.5" customHeight="1">
      <c r="A11" s="5"/>
      <c r="B11" s="11">
        <v>55</v>
      </c>
      <c r="C11" s="5" t="s">
        <v>363</v>
      </c>
    </row>
    <row r="12" spans="1:3" ht="16.5" customHeight="1">
      <c r="A12" s="5"/>
      <c r="B12" s="11">
        <v>56</v>
      </c>
      <c r="C12" s="5" t="s">
        <v>558</v>
      </c>
    </row>
    <row r="13" spans="1:3" ht="16.5" customHeight="1">
      <c r="A13" s="5"/>
      <c r="B13" s="11">
        <v>57</v>
      </c>
      <c r="C13" s="5" t="s">
        <v>559</v>
      </c>
    </row>
    <row r="14" spans="1:3" ht="16.5" customHeight="1">
      <c r="A14" s="5"/>
      <c r="B14" s="11">
        <v>58</v>
      </c>
      <c r="C14" s="5" t="s">
        <v>364</v>
      </c>
    </row>
    <row r="15" spans="1:3" ht="16.5" customHeight="1">
      <c r="A15" s="5"/>
      <c r="B15" s="11">
        <v>59</v>
      </c>
      <c r="C15" s="5" t="s">
        <v>365</v>
      </c>
    </row>
    <row r="16" spans="1:3" s="7" customFormat="1" ht="16.5" customHeight="1">
      <c r="A16" s="6"/>
      <c r="B16" s="12">
        <v>60</v>
      </c>
      <c r="C16" s="6" t="s">
        <v>366</v>
      </c>
    </row>
    <row r="17" spans="1:3" ht="16.5" customHeight="1">
      <c r="A17" s="5" t="s">
        <v>4</v>
      </c>
      <c r="B17" s="11">
        <v>61</v>
      </c>
      <c r="C17" s="5" t="s">
        <v>367</v>
      </c>
    </row>
    <row r="18" spans="1:3" ht="16.5" customHeight="1">
      <c r="A18" s="8"/>
      <c r="B18" s="11">
        <v>62</v>
      </c>
      <c r="C18" s="9" t="s">
        <v>368</v>
      </c>
    </row>
    <row r="19" spans="1:3" ht="16.5" customHeight="1">
      <c r="A19" s="8"/>
      <c r="B19" s="11">
        <v>63</v>
      </c>
      <c r="C19" s="9" t="s">
        <v>372</v>
      </c>
    </row>
    <row r="20" spans="1:3" ht="16.5" customHeight="1">
      <c r="A20" s="5"/>
      <c r="B20" s="11">
        <v>64</v>
      </c>
      <c r="C20" s="5" t="s">
        <v>369</v>
      </c>
    </row>
    <row r="21" spans="1:3" ht="16.5" customHeight="1">
      <c r="A21" s="5"/>
      <c r="B21" s="11">
        <v>65</v>
      </c>
      <c r="C21" s="5" t="s">
        <v>370</v>
      </c>
    </row>
    <row r="22" spans="1:3" ht="16.5" customHeight="1">
      <c r="A22" s="5"/>
      <c r="B22" s="11">
        <v>66</v>
      </c>
      <c r="C22" s="5" t="s">
        <v>560</v>
      </c>
    </row>
    <row r="23" spans="1:3" ht="16.5" customHeight="1">
      <c r="A23" s="5"/>
      <c r="B23" s="11">
        <v>67</v>
      </c>
      <c r="C23" s="5" t="s">
        <v>371</v>
      </c>
    </row>
    <row r="24" spans="1:3" ht="16.5" customHeight="1">
      <c r="A24" s="5"/>
      <c r="B24" s="11">
        <v>68</v>
      </c>
      <c r="C24" s="5" t="s">
        <v>561</v>
      </c>
    </row>
    <row r="25" spans="1:3" s="7" customFormat="1" ht="16.5" customHeight="1">
      <c r="A25" s="6"/>
      <c r="B25" s="12">
        <v>69</v>
      </c>
      <c r="C25" s="6" t="s">
        <v>562</v>
      </c>
    </row>
    <row r="26" spans="1:3" ht="12">
      <c r="A26" s="10"/>
      <c r="B26" s="10"/>
      <c r="C26" s="10"/>
    </row>
    <row r="27" spans="1:3" ht="12">
      <c r="A27" s="10"/>
      <c r="B27" s="10"/>
      <c r="C27" s="10"/>
    </row>
    <row r="28" spans="1:3" ht="12">
      <c r="A28" s="10"/>
      <c r="B28" s="10"/>
      <c r="C28" s="10"/>
    </row>
    <row r="29" spans="1:3" ht="12">
      <c r="A29" s="10"/>
      <c r="B29" s="10"/>
      <c r="C29" s="10"/>
    </row>
    <row r="30" spans="1:3" ht="12">
      <c r="A30" s="10"/>
      <c r="B30" s="10"/>
      <c r="C30" s="10"/>
    </row>
    <row r="31" spans="1:3" ht="12">
      <c r="A31" s="10"/>
      <c r="B31" s="10"/>
      <c r="C31" s="10"/>
    </row>
    <row r="32" spans="1:3" ht="12">
      <c r="A32" s="10"/>
      <c r="B32" s="10"/>
      <c r="C32" s="10"/>
    </row>
    <row r="33" spans="1:3" ht="12">
      <c r="A33" s="10"/>
      <c r="B33" s="10"/>
      <c r="C33" s="10"/>
    </row>
    <row r="34" spans="1:3" ht="12">
      <c r="A34" s="10"/>
      <c r="B34" s="10"/>
      <c r="C34" s="10"/>
    </row>
    <row r="35" spans="1:3" ht="12">
      <c r="A35" s="10"/>
      <c r="B35" s="10"/>
      <c r="C35" s="10"/>
    </row>
    <row r="36" spans="1:3" ht="12">
      <c r="A36" s="10"/>
      <c r="B36" s="10"/>
      <c r="C36" s="10"/>
    </row>
    <row r="37" spans="1:3" ht="12">
      <c r="A37" s="10"/>
      <c r="B37" s="10"/>
      <c r="C37" s="10"/>
    </row>
    <row r="38" spans="1:3" ht="12">
      <c r="A38" s="10"/>
      <c r="B38" s="10"/>
      <c r="C38" s="10"/>
    </row>
    <row r="39" spans="1:3" ht="12">
      <c r="A39" s="10"/>
      <c r="B39" s="10"/>
      <c r="C39" s="10"/>
    </row>
    <row r="40" spans="1:3" ht="12">
      <c r="A40" s="10"/>
      <c r="B40" s="10"/>
      <c r="C40" s="10"/>
    </row>
    <row r="41" spans="1:3" ht="12">
      <c r="A41" s="10"/>
      <c r="B41" s="10"/>
      <c r="C41" s="10"/>
    </row>
    <row r="42" spans="1:3" ht="12">
      <c r="A42" s="10"/>
      <c r="B42" s="10"/>
      <c r="C42" s="10"/>
    </row>
    <row r="43" spans="1:3" ht="12">
      <c r="A43" s="10"/>
      <c r="B43" s="10"/>
      <c r="C43" s="10"/>
    </row>
    <row r="44" spans="1:3" ht="12">
      <c r="A44" s="10"/>
      <c r="B44" s="10"/>
      <c r="C44" s="10"/>
    </row>
    <row r="45" spans="1:3" ht="12">
      <c r="A45" s="10"/>
      <c r="B45" s="10"/>
      <c r="C45" s="10"/>
    </row>
    <row r="46" spans="1:3" ht="12">
      <c r="A46" s="10"/>
      <c r="B46" s="10"/>
      <c r="C46" s="10"/>
    </row>
    <row r="47" spans="1:3" ht="12">
      <c r="A47" s="10"/>
      <c r="B47" s="10"/>
      <c r="C47" s="10"/>
    </row>
    <row r="48" spans="1:3" ht="12">
      <c r="A48" s="10"/>
      <c r="B48" s="10"/>
      <c r="C48" s="10"/>
    </row>
    <row r="49" spans="1:3" ht="12">
      <c r="A49" s="10"/>
      <c r="B49" s="10"/>
      <c r="C49" s="10"/>
    </row>
    <row r="50" spans="1:3" ht="12">
      <c r="A50" s="10"/>
      <c r="B50" s="10"/>
      <c r="C50" s="10"/>
    </row>
    <row r="51" spans="1:3" ht="12">
      <c r="A51" s="10"/>
      <c r="B51" s="10"/>
      <c r="C51" s="10"/>
    </row>
    <row r="52" spans="1:3" ht="12">
      <c r="A52" s="10"/>
      <c r="B52" s="10"/>
      <c r="C52" s="10"/>
    </row>
    <row r="53" spans="1:3" ht="12">
      <c r="A53" s="10"/>
      <c r="B53" s="10"/>
      <c r="C53" s="10"/>
    </row>
    <row r="54" spans="1:3" ht="12">
      <c r="A54" s="10"/>
      <c r="B54" s="10"/>
      <c r="C54" s="10"/>
    </row>
    <row r="55" spans="1:3" ht="12">
      <c r="A55" s="10"/>
      <c r="B55" s="10"/>
      <c r="C55" s="10"/>
    </row>
    <row r="56" spans="1:3" ht="12">
      <c r="A56" s="10"/>
      <c r="B56" s="10"/>
      <c r="C56" s="10"/>
    </row>
    <row r="57" spans="1:3" ht="12">
      <c r="A57" s="10"/>
      <c r="B57" s="10"/>
      <c r="C57" s="10"/>
    </row>
    <row r="58" spans="1:3" ht="12">
      <c r="A58" s="10"/>
      <c r="B58" s="10"/>
      <c r="C58" s="10"/>
    </row>
    <row r="59" spans="1:3" ht="12">
      <c r="A59" s="10"/>
      <c r="B59" s="10"/>
      <c r="C59" s="10"/>
    </row>
    <row r="60" spans="1:3" ht="12">
      <c r="A60" s="10"/>
      <c r="B60" s="10"/>
      <c r="C60" s="10"/>
    </row>
    <row r="61" spans="1:3" ht="12">
      <c r="A61" s="10"/>
      <c r="B61" s="10"/>
      <c r="C61" s="10"/>
    </row>
    <row r="62" spans="1:3" ht="12">
      <c r="A62" s="10"/>
      <c r="B62" s="10"/>
      <c r="C62" s="10"/>
    </row>
    <row r="63" spans="1:3" ht="12">
      <c r="A63" s="10"/>
      <c r="B63" s="10"/>
      <c r="C63" s="10"/>
    </row>
    <row r="64" spans="1:3" ht="12">
      <c r="A64" s="10"/>
      <c r="B64" s="10"/>
      <c r="C64" s="10"/>
    </row>
    <row r="65" spans="1:3" ht="12">
      <c r="A65" s="10"/>
      <c r="B65" s="10"/>
      <c r="C65" s="10"/>
    </row>
    <row r="66" spans="1:3" ht="12">
      <c r="A66" s="10"/>
      <c r="B66" s="10"/>
      <c r="C66" s="10"/>
    </row>
    <row r="67" spans="1:3" ht="12">
      <c r="A67" s="10"/>
      <c r="B67" s="10"/>
      <c r="C67" s="10"/>
    </row>
    <row r="68" spans="1:3" ht="12">
      <c r="A68" s="10"/>
      <c r="B68" s="10"/>
      <c r="C68" s="10"/>
    </row>
    <row r="69" spans="1:3" ht="12">
      <c r="A69" s="10"/>
      <c r="B69" s="10"/>
      <c r="C69" s="10"/>
    </row>
    <row r="70" spans="1:3" ht="12">
      <c r="A70" s="10"/>
      <c r="B70" s="10"/>
      <c r="C70" s="10"/>
    </row>
    <row r="71" spans="1:3" ht="12">
      <c r="A71" s="10"/>
      <c r="B71" s="10"/>
      <c r="C71" s="10"/>
    </row>
    <row r="72" spans="1:3" ht="12">
      <c r="A72" s="10"/>
      <c r="B72" s="10"/>
      <c r="C72" s="10"/>
    </row>
    <row r="73" spans="1:3" ht="12">
      <c r="A73" s="10"/>
      <c r="B73" s="10"/>
      <c r="C73" s="10"/>
    </row>
    <row r="74" spans="1:3" ht="12">
      <c r="A74" s="10"/>
      <c r="B74" s="10"/>
      <c r="C74" s="10"/>
    </row>
    <row r="75" spans="1:3" ht="12">
      <c r="A75" s="10"/>
      <c r="B75" s="10"/>
      <c r="C75" s="10"/>
    </row>
    <row r="76" spans="1:3" ht="12">
      <c r="A76" s="10"/>
      <c r="B76" s="10"/>
      <c r="C76" s="10"/>
    </row>
    <row r="77" spans="1:3" ht="12">
      <c r="A77" s="10"/>
      <c r="B77" s="10"/>
      <c r="C77" s="10"/>
    </row>
    <row r="78" spans="1:3" ht="12">
      <c r="A78" s="10"/>
      <c r="B78" s="10"/>
      <c r="C78" s="10"/>
    </row>
    <row r="79" spans="1:3" ht="12">
      <c r="A79" s="10"/>
      <c r="B79" s="10"/>
      <c r="C79" s="10"/>
    </row>
    <row r="80" spans="1:3" ht="12">
      <c r="A80" s="10"/>
      <c r="B80" s="10"/>
      <c r="C80" s="10"/>
    </row>
    <row r="81" spans="1:3" ht="12">
      <c r="A81" s="10"/>
      <c r="B81" s="10"/>
      <c r="C81" s="10"/>
    </row>
    <row r="82" spans="1:3" ht="12">
      <c r="A82" s="10"/>
      <c r="B82" s="10"/>
      <c r="C82" s="10"/>
    </row>
    <row r="83" spans="1:3" ht="12">
      <c r="A83" s="10"/>
      <c r="B83" s="10"/>
      <c r="C83" s="10"/>
    </row>
    <row r="84" spans="1:3" ht="12">
      <c r="A84" s="10"/>
      <c r="B84" s="10"/>
      <c r="C84" s="10"/>
    </row>
    <row r="85" spans="1:3" ht="12">
      <c r="A85" s="10"/>
      <c r="B85" s="10"/>
      <c r="C85" s="10"/>
    </row>
    <row r="86" spans="1:3" ht="12">
      <c r="A86" s="10"/>
      <c r="B86" s="10"/>
      <c r="C86" s="10"/>
    </row>
    <row r="87" spans="1:3" ht="12">
      <c r="A87" s="10"/>
      <c r="B87" s="10"/>
      <c r="C87" s="10"/>
    </row>
    <row r="88" spans="1:3" ht="12">
      <c r="A88" s="10"/>
      <c r="B88" s="10"/>
      <c r="C88" s="10"/>
    </row>
    <row r="89" spans="1:3" ht="12">
      <c r="A89" s="10"/>
      <c r="B89" s="10"/>
      <c r="C89" s="10"/>
    </row>
    <row r="90" spans="1:3" ht="12">
      <c r="A90" s="10"/>
      <c r="B90" s="10"/>
      <c r="C90" s="10"/>
    </row>
    <row r="91" spans="1:3" ht="12">
      <c r="A91" s="10"/>
      <c r="B91" s="10"/>
      <c r="C91" s="10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160"/>
  <sheetViews>
    <sheetView view="pageBreakPreview" zoomScaleSheetLayoutView="100" workbookViewId="0" topLeftCell="A25">
      <selection activeCell="M31" sqref="M31"/>
    </sheetView>
  </sheetViews>
  <sheetFormatPr defaultColWidth="9.00390625" defaultRowHeight="13.5"/>
  <cols>
    <col min="1" max="1" width="3.625" style="118" customWidth="1"/>
    <col min="2" max="2" width="4.00390625" style="74" customWidth="1"/>
    <col min="3" max="3" width="9.875" style="74" customWidth="1"/>
    <col min="4" max="4" width="9.625" style="118" customWidth="1"/>
    <col min="5" max="5" width="10.375" style="14" customWidth="1"/>
    <col min="6" max="6" width="9.00390625" style="118" customWidth="1"/>
    <col min="7" max="7" width="9.625" style="14" customWidth="1"/>
    <col min="8" max="8" width="10.50390625" style="118" customWidth="1"/>
    <col min="9" max="9" width="10.25390625" style="14" customWidth="1"/>
    <col min="10" max="10" width="8.625" style="118" customWidth="1"/>
    <col min="11" max="11" width="9.75390625" style="118" customWidth="1"/>
    <col min="12" max="16384" width="9.00390625" style="240" customWidth="1"/>
  </cols>
  <sheetData>
    <row r="1" ht="14.25">
      <c r="A1" s="117" t="s">
        <v>385</v>
      </c>
    </row>
    <row r="2" spans="1:11" ht="24" customHeight="1">
      <c r="A2" s="332" t="s">
        <v>48</v>
      </c>
      <c r="B2" s="333"/>
      <c r="C2" s="334"/>
      <c r="D2" s="340" t="s">
        <v>512</v>
      </c>
      <c r="E2" s="338"/>
      <c r="F2" s="337" t="s">
        <v>49</v>
      </c>
      <c r="G2" s="339"/>
      <c r="H2" s="337" t="s">
        <v>521</v>
      </c>
      <c r="I2" s="339"/>
      <c r="J2" s="330" t="s">
        <v>522</v>
      </c>
      <c r="K2" s="331"/>
    </row>
    <row r="3" spans="1:11" ht="15.75" customHeight="1">
      <c r="A3" s="335"/>
      <c r="B3" s="335"/>
      <c r="C3" s="336"/>
      <c r="D3" s="119" t="s">
        <v>50</v>
      </c>
      <c r="E3" s="17" t="s">
        <v>51</v>
      </c>
      <c r="F3" s="119" t="s">
        <v>50</v>
      </c>
      <c r="G3" s="17" t="s">
        <v>51</v>
      </c>
      <c r="H3" s="119" t="s">
        <v>50</v>
      </c>
      <c r="I3" s="17" t="s">
        <v>51</v>
      </c>
      <c r="J3" s="119" t="s">
        <v>50</v>
      </c>
      <c r="K3" s="116" t="s">
        <v>51</v>
      </c>
    </row>
    <row r="4" spans="3:11" ht="18" customHeight="1">
      <c r="C4" s="120"/>
      <c r="D4" s="68" t="s">
        <v>513</v>
      </c>
      <c r="E4" s="23" t="s">
        <v>513</v>
      </c>
      <c r="F4" s="68" t="s">
        <v>5</v>
      </c>
      <c r="G4" s="23" t="s">
        <v>5</v>
      </c>
      <c r="H4" s="68" t="s">
        <v>6</v>
      </c>
      <c r="I4" s="23" t="s">
        <v>6</v>
      </c>
      <c r="J4" s="68" t="s">
        <v>6</v>
      </c>
      <c r="K4" s="68" t="s">
        <v>6</v>
      </c>
    </row>
    <row r="5" spans="1:11" ht="18" customHeight="1">
      <c r="A5" s="121" t="s">
        <v>7</v>
      </c>
      <c r="B5" s="121" t="s">
        <v>52</v>
      </c>
      <c r="C5" s="122">
        <v>37043</v>
      </c>
      <c r="D5" s="15">
        <v>15922</v>
      </c>
      <c r="E5" s="15">
        <v>71405</v>
      </c>
      <c r="F5" s="15">
        <v>138093</v>
      </c>
      <c r="G5" s="15">
        <v>292430</v>
      </c>
      <c r="H5" s="15">
        <v>926469900</v>
      </c>
      <c r="I5" s="15">
        <v>472001800</v>
      </c>
      <c r="J5" s="23">
        <f aca="true" t="shared" si="0" ref="J5:K12">+H5/F5</f>
        <v>6709.028698051313</v>
      </c>
      <c r="K5" s="23">
        <f t="shared" si="0"/>
        <v>1614.0676401190028</v>
      </c>
    </row>
    <row r="6" spans="1:11" ht="18" customHeight="1">
      <c r="A6" s="121" t="s">
        <v>8</v>
      </c>
      <c r="B6" s="68" t="s">
        <v>53</v>
      </c>
      <c r="C6" s="122">
        <v>35247</v>
      </c>
      <c r="D6" s="15">
        <v>16623</v>
      </c>
      <c r="E6" s="15">
        <v>70786</v>
      </c>
      <c r="F6" s="15">
        <v>149907</v>
      </c>
      <c r="G6" s="15">
        <v>301070</v>
      </c>
      <c r="H6" s="15">
        <v>1208500946</v>
      </c>
      <c r="I6" s="15">
        <v>605085967</v>
      </c>
      <c r="J6" s="23">
        <f t="shared" si="0"/>
        <v>8061.671209483213</v>
      </c>
      <c r="K6" s="23">
        <f t="shared" si="0"/>
        <v>2009.7849902016142</v>
      </c>
    </row>
    <row r="7" spans="1:11" ht="18" customHeight="1">
      <c r="A7" s="121"/>
      <c r="B7" s="68" t="s">
        <v>54</v>
      </c>
      <c r="C7" s="122">
        <v>35247</v>
      </c>
      <c r="D7" s="15">
        <v>15566</v>
      </c>
      <c r="E7" s="15">
        <v>66583</v>
      </c>
      <c r="F7" s="15">
        <v>148908</v>
      </c>
      <c r="G7" s="15">
        <v>322785</v>
      </c>
      <c r="H7" s="15">
        <v>1195389674</v>
      </c>
      <c r="I7" s="15">
        <v>606446096</v>
      </c>
      <c r="J7" s="23">
        <f t="shared" si="0"/>
        <v>8027.706194428775</v>
      </c>
      <c r="K7" s="23">
        <f t="shared" si="0"/>
        <v>1878.792682435677</v>
      </c>
    </row>
    <row r="8" spans="1:11" ht="18" customHeight="1">
      <c r="A8" s="121"/>
      <c r="B8" s="68" t="s">
        <v>55</v>
      </c>
      <c r="C8" s="122">
        <v>35947</v>
      </c>
      <c r="D8" s="15">
        <v>13269</v>
      </c>
      <c r="E8" s="15">
        <v>60340</v>
      </c>
      <c r="F8" s="15">
        <v>129162</v>
      </c>
      <c r="G8" s="15">
        <v>312747</v>
      </c>
      <c r="H8" s="15">
        <v>1005006984</v>
      </c>
      <c r="I8" s="15">
        <v>629659498</v>
      </c>
      <c r="J8" s="23">
        <f t="shared" si="0"/>
        <v>7780.980350257816</v>
      </c>
      <c r="K8" s="23">
        <f t="shared" si="0"/>
        <v>2013.3190662100676</v>
      </c>
    </row>
    <row r="9" spans="1:11" ht="18" customHeight="1">
      <c r="A9" s="121"/>
      <c r="B9" s="68" t="s">
        <v>56</v>
      </c>
      <c r="C9" s="122">
        <v>36342</v>
      </c>
      <c r="D9" s="15">
        <v>14375</v>
      </c>
      <c r="E9" s="15">
        <v>59830</v>
      </c>
      <c r="F9" s="15">
        <v>135361</v>
      </c>
      <c r="G9" s="15">
        <v>347444</v>
      </c>
      <c r="H9" s="15">
        <v>975248385</v>
      </c>
      <c r="I9" s="15">
        <v>611781704</v>
      </c>
      <c r="J9" s="23">
        <f t="shared" si="0"/>
        <v>7204.795953044082</v>
      </c>
      <c r="K9" s="23">
        <f t="shared" si="0"/>
        <v>1760.8066450996419</v>
      </c>
    </row>
    <row r="10" spans="1:11" ht="18" customHeight="1">
      <c r="A10" s="121"/>
      <c r="B10" s="68" t="s">
        <v>383</v>
      </c>
      <c r="C10" s="122">
        <v>35947</v>
      </c>
      <c r="D10" s="15">
        <v>12946</v>
      </c>
      <c r="E10" s="15">
        <v>55505</v>
      </c>
      <c r="F10" s="15">
        <v>114788</v>
      </c>
      <c r="G10" s="15">
        <v>339177</v>
      </c>
      <c r="H10" s="15">
        <v>767128094</v>
      </c>
      <c r="I10" s="15">
        <v>550628428</v>
      </c>
      <c r="J10" s="23">
        <f t="shared" si="0"/>
        <v>6682.999041711677</v>
      </c>
      <c r="K10" s="23">
        <f t="shared" si="0"/>
        <v>1623.4250199748215</v>
      </c>
    </row>
    <row r="11" spans="1:11" ht="18" customHeight="1">
      <c r="A11" s="121"/>
      <c r="B11" s="68" t="s">
        <v>414</v>
      </c>
      <c r="C11" s="122">
        <v>35947</v>
      </c>
      <c r="D11" s="15">
        <v>12834</v>
      </c>
      <c r="E11" s="15">
        <v>53431</v>
      </c>
      <c r="F11" s="15">
        <v>112273</v>
      </c>
      <c r="G11" s="15">
        <v>333655</v>
      </c>
      <c r="H11" s="15">
        <v>758107173</v>
      </c>
      <c r="I11" s="15">
        <v>533362452</v>
      </c>
      <c r="J11" s="23">
        <f t="shared" si="0"/>
        <v>6752.355178894302</v>
      </c>
      <c r="K11" s="23">
        <f t="shared" si="0"/>
        <v>1598.5447603063044</v>
      </c>
    </row>
    <row r="12" spans="2:11" ht="18" customHeight="1">
      <c r="B12" s="68" t="s">
        <v>511</v>
      </c>
      <c r="C12" s="127">
        <v>39600</v>
      </c>
      <c r="D12" s="56">
        <v>12087</v>
      </c>
      <c r="E12" s="14">
        <v>49498</v>
      </c>
      <c r="F12" s="14">
        <v>107502</v>
      </c>
      <c r="G12" s="14">
        <v>326638</v>
      </c>
      <c r="H12" s="14">
        <v>778048972</v>
      </c>
      <c r="I12" s="14">
        <v>548500147</v>
      </c>
      <c r="J12" s="14">
        <f t="shared" si="0"/>
        <v>7237.530204089227</v>
      </c>
      <c r="K12" s="14">
        <f t="shared" si="0"/>
        <v>1679.2294436042346</v>
      </c>
    </row>
    <row r="13" spans="1:11" ht="18" customHeight="1">
      <c r="A13" s="123"/>
      <c r="B13" s="124"/>
      <c r="C13" s="125"/>
      <c r="D13" s="126"/>
      <c r="E13" s="130"/>
      <c r="F13" s="126"/>
      <c r="G13" s="42"/>
      <c r="H13" s="126"/>
      <c r="I13" s="130"/>
      <c r="J13" s="126"/>
      <c r="K13" s="126"/>
    </row>
    <row r="14" ht="18" customHeight="1">
      <c r="D14" s="117"/>
    </row>
    <row r="15" spans="1:11" ht="24" customHeight="1">
      <c r="A15" s="332" t="s">
        <v>57</v>
      </c>
      <c r="B15" s="333"/>
      <c r="C15" s="334"/>
      <c r="D15" s="337" t="s">
        <v>514</v>
      </c>
      <c r="E15" s="338"/>
      <c r="F15" s="337" t="s">
        <v>49</v>
      </c>
      <c r="G15" s="339"/>
      <c r="H15" s="337" t="s">
        <v>521</v>
      </c>
      <c r="I15" s="339"/>
      <c r="J15" s="330" t="s">
        <v>522</v>
      </c>
      <c r="K15" s="331"/>
    </row>
    <row r="16" spans="1:11" ht="15.75" customHeight="1">
      <c r="A16" s="335"/>
      <c r="B16" s="335"/>
      <c r="C16" s="336"/>
      <c r="D16" s="119" t="s">
        <v>515</v>
      </c>
      <c r="E16" s="17" t="s">
        <v>511</v>
      </c>
      <c r="F16" s="119" t="s">
        <v>515</v>
      </c>
      <c r="G16" s="17" t="s">
        <v>511</v>
      </c>
      <c r="H16" s="119" t="s">
        <v>515</v>
      </c>
      <c r="I16" s="17" t="s">
        <v>511</v>
      </c>
      <c r="J16" s="119" t="s">
        <v>515</v>
      </c>
      <c r="K16" s="116" t="s">
        <v>511</v>
      </c>
    </row>
    <row r="17" spans="3:11" ht="18" customHeight="1">
      <c r="C17" s="128"/>
      <c r="D17" s="68" t="s">
        <v>513</v>
      </c>
      <c r="E17" s="23" t="s">
        <v>513</v>
      </c>
      <c r="F17" s="68" t="s">
        <v>5</v>
      </c>
      <c r="G17" s="23" t="s">
        <v>5</v>
      </c>
      <c r="H17" s="68" t="s">
        <v>6</v>
      </c>
      <c r="I17" s="23" t="s">
        <v>6</v>
      </c>
      <c r="J17" s="68" t="s">
        <v>6</v>
      </c>
      <c r="K17" s="68" t="s">
        <v>6</v>
      </c>
    </row>
    <row r="18" spans="1:11" ht="18" customHeight="1">
      <c r="A18" s="74" t="s">
        <v>58</v>
      </c>
      <c r="C18" s="129"/>
      <c r="D18" s="28">
        <v>66265</v>
      </c>
      <c r="E18" s="14">
        <v>61585</v>
      </c>
      <c r="F18" s="28">
        <v>445928</v>
      </c>
      <c r="G18" s="14">
        <v>434140</v>
      </c>
      <c r="H18" s="14">
        <v>1291469625</v>
      </c>
      <c r="I18" s="14">
        <v>1326549119</v>
      </c>
      <c r="J18" s="23">
        <f>H18/F18</f>
        <v>2896.1393431226566</v>
      </c>
      <c r="K18" s="23">
        <f>I18/G18</f>
        <v>3055.5791196388263</v>
      </c>
    </row>
    <row r="19" spans="1:11" ht="18" customHeight="1">
      <c r="A19" s="74" t="s">
        <v>59</v>
      </c>
      <c r="C19" s="129"/>
      <c r="D19" s="28">
        <v>12834</v>
      </c>
      <c r="E19" s="14">
        <v>12087</v>
      </c>
      <c r="F19" s="28">
        <v>112273</v>
      </c>
      <c r="G19" s="14">
        <v>107502</v>
      </c>
      <c r="H19" s="14">
        <v>758107173</v>
      </c>
      <c r="I19" s="14">
        <v>778048972</v>
      </c>
      <c r="J19" s="23">
        <f aca="true" t="shared" si="1" ref="J19:J42">H19/F19</f>
        <v>6752.355178894302</v>
      </c>
      <c r="K19" s="23">
        <f aca="true" t="shared" si="2" ref="K19:K42">I19/G19</f>
        <v>7237.530204089227</v>
      </c>
    </row>
    <row r="20" spans="1:11" ht="18" customHeight="1">
      <c r="A20" s="341" t="s">
        <v>60</v>
      </c>
      <c r="B20" s="342"/>
      <c r="C20" s="343"/>
      <c r="D20" s="14">
        <v>44</v>
      </c>
      <c r="E20" s="14">
        <v>40</v>
      </c>
      <c r="F20" s="14">
        <v>401</v>
      </c>
      <c r="G20" s="14">
        <v>480</v>
      </c>
      <c r="H20" s="14">
        <v>4687661</v>
      </c>
      <c r="I20" s="14">
        <v>3332026</v>
      </c>
      <c r="J20" s="23">
        <f t="shared" si="1"/>
        <v>11689.927680798006</v>
      </c>
      <c r="K20" s="23">
        <f t="shared" si="2"/>
        <v>6941.720833333334</v>
      </c>
    </row>
    <row r="21" spans="1:11" ht="18" customHeight="1">
      <c r="A21" s="344" t="s">
        <v>61</v>
      </c>
      <c r="B21" s="345"/>
      <c r="C21" s="346"/>
      <c r="D21" s="14">
        <v>178</v>
      </c>
      <c r="E21" s="14">
        <v>168</v>
      </c>
      <c r="F21" s="14">
        <v>1121</v>
      </c>
      <c r="G21" s="14">
        <v>1079</v>
      </c>
      <c r="H21" s="14">
        <v>6602435</v>
      </c>
      <c r="I21" s="14">
        <v>5192681</v>
      </c>
      <c r="J21" s="23">
        <f t="shared" si="1"/>
        <v>5889.772524531668</v>
      </c>
      <c r="K21" s="23">
        <f t="shared" si="2"/>
        <v>4812.493975903614</v>
      </c>
    </row>
    <row r="22" spans="1:11" ht="18" customHeight="1">
      <c r="A22" s="344" t="s">
        <v>62</v>
      </c>
      <c r="B22" s="344"/>
      <c r="C22" s="347"/>
      <c r="D22" s="14">
        <v>823</v>
      </c>
      <c r="E22" s="14">
        <v>761</v>
      </c>
      <c r="F22" s="14">
        <v>7933</v>
      </c>
      <c r="G22" s="14">
        <v>8661</v>
      </c>
      <c r="H22" s="14">
        <v>35103658</v>
      </c>
      <c r="I22" s="14">
        <v>58973801</v>
      </c>
      <c r="J22" s="23">
        <f t="shared" si="1"/>
        <v>4425.016765410312</v>
      </c>
      <c r="K22" s="23">
        <f t="shared" si="2"/>
        <v>6809.121464034176</v>
      </c>
    </row>
    <row r="23" spans="1:11" ht="18" customHeight="1">
      <c r="A23" s="344" t="s">
        <v>63</v>
      </c>
      <c r="B23" s="344"/>
      <c r="C23" s="347"/>
      <c r="D23" s="14">
        <v>1650</v>
      </c>
      <c r="E23" s="14">
        <v>1568</v>
      </c>
      <c r="F23" s="14">
        <v>16439</v>
      </c>
      <c r="G23" s="14">
        <v>15618</v>
      </c>
      <c r="H23" s="14">
        <v>133046402</v>
      </c>
      <c r="I23" s="14">
        <v>128209456</v>
      </c>
      <c r="J23" s="23">
        <f t="shared" si="1"/>
        <v>8093.339132550642</v>
      </c>
      <c r="K23" s="23">
        <f t="shared" si="2"/>
        <v>8209.082853118198</v>
      </c>
    </row>
    <row r="24" spans="1:11" ht="18" customHeight="1">
      <c r="A24" s="344" t="s">
        <v>64</v>
      </c>
      <c r="B24" s="344"/>
      <c r="C24" s="347"/>
      <c r="D24" s="14">
        <v>1551</v>
      </c>
      <c r="E24" s="14">
        <v>1364</v>
      </c>
      <c r="F24" s="14">
        <v>15563</v>
      </c>
      <c r="G24" s="14">
        <v>13823</v>
      </c>
      <c r="H24" s="14">
        <v>126638769</v>
      </c>
      <c r="I24" s="14">
        <v>116939538</v>
      </c>
      <c r="J24" s="23">
        <f t="shared" si="1"/>
        <v>8137.16950459423</v>
      </c>
      <c r="K24" s="23">
        <f t="shared" si="2"/>
        <v>8459.779931997396</v>
      </c>
    </row>
    <row r="25" spans="1:11" ht="18" customHeight="1">
      <c r="A25" s="344" t="s">
        <v>65</v>
      </c>
      <c r="B25" s="345"/>
      <c r="C25" s="346"/>
      <c r="D25" s="14">
        <v>1534</v>
      </c>
      <c r="E25" s="14">
        <v>1446</v>
      </c>
      <c r="F25" s="14">
        <v>10124</v>
      </c>
      <c r="G25" s="14">
        <v>9703</v>
      </c>
      <c r="H25" s="14">
        <v>55001469</v>
      </c>
      <c r="I25" s="14">
        <v>52987529</v>
      </c>
      <c r="J25" s="23">
        <f t="shared" si="1"/>
        <v>5432.7804227578035</v>
      </c>
      <c r="K25" s="23">
        <f t="shared" si="2"/>
        <v>5460.942904256415</v>
      </c>
    </row>
    <row r="26" spans="1:11" ht="18" customHeight="1">
      <c r="A26" s="344" t="s">
        <v>66</v>
      </c>
      <c r="B26" s="345"/>
      <c r="C26" s="346"/>
      <c r="D26" s="14">
        <v>482</v>
      </c>
      <c r="E26" s="14">
        <v>493</v>
      </c>
      <c r="F26" s="14">
        <v>3456</v>
      </c>
      <c r="G26" s="14">
        <v>3531</v>
      </c>
      <c r="H26" s="14">
        <v>21170249</v>
      </c>
      <c r="I26" s="14">
        <v>22297324</v>
      </c>
      <c r="J26" s="23">
        <f t="shared" si="1"/>
        <v>6125.650752314815</v>
      </c>
      <c r="K26" s="23">
        <f t="shared" si="2"/>
        <v>6314.733503256868</v>
      </c>
    </row>
    <row r="27" spans="1:11" ht="18" customHeight="1">
      <c r="A27" s="344" t="s">
        <v>67</v>
      </c>
      <c r="B27" s="345"/>
      <c r="C27" s="346"/>
      <c r="D27" s="14">
        <v>527</v>
      </c>
      <c r="E27" s="14">
        <v>527</v>
      </c>
      <c r="F27" s="14">
        <v>4852</v>
      </c>
      <c r="G27" s="14">
        <v>5012</v>
      </c>
      <c r="H27" s="14">
        <v>46450617</v>
      </c>
      <c r="I27" s="14">
        <v>52804030</v>
      </c>
      <c r="J27" s="23">
        <f t="shared" si="1"/>
        <v>9573.498969497115</v>
      </c>
      <c r="K27" s="23">
        <f t="shared" si="2"/>
        <v>10535.520750199521</v>
      </c>
    </row>
    <row r="28" spans="1:11" ht="18" customHeight="1">
      <c r="A28" s="344" t="s">
        <v>68</v>
      </c>
      <c r="B28" s="345"/>
      <c r="C28" s="346"/>
      <c r="D28" s="14">
        <v>343</v>
      </c>
      <c r="E28" s="14">
        <v>339</v>
      </c>
      <c r="F28" s="14">
        <v>2065</v>
      </c>
      <c r="G28" s="14">
        <v>2355</v>
      </c>
      <c r="H28" s="14">
        <v>6897155</v>
      </c>
      <c r="I28" s="14">
        <v>14786378</v>
      </c>
      <c r="J28" s="23">
        <f t="shared" si="1"/>
        <v>3340.0266343825665</v>
      </c>
      <c r="K28" s="23">
        <f t="shared" si="2"/>
        <v>6278.716772823779</v>
      </c>
    </row>
    <row r="29" spans="1:11" ht="18" customHeight="1">
      <c r="A29" s="344" t="s">
        <v>69</v>
      </c>
      <c r="B29" s="344"/>
      <c r="C29" s="347"/>
      <c r="D29" s="14">
        <v>1098</v>
      </c>
      <c r="E29" s="14">
        <v>1001</v>
      </c>
      <c r="F29" s="14">
        <v>8925</v>
      </c>
      <c r="G29" s="14">
        <v>8478</v>
      </c>
      <c r="H29" s="14">
        <v>57287321</v>
      </c>
      <c r="I29" s="14">
        <v>61899851</v>
      </c>
      <c r="J29" s="23">
        <f t="shared" si="1"/>
        <v>6418.747450980392</v>
      </c>
      <c r="K29" s="23">
        <f t="shared" si="2"/>
        <v>7301.232719981128</v>
      </c>
    </row>
    <row r="30" spans="1:11" ht="18" customHeight="1">
      <c r="A30" s="344" t="s">
        <v>70</v>
      </c>
      <c r="B30" s="344"/>
      <c r="C30" s="347"/>
      <c r="D30" s="14">
        <v>635</v>
      </c>
      <c r="E30" s="14">
        <v>649</v>
      </c>
      <c r="F30" s="14">
        <v>6156</v>
      </c>
      <c r="G30" s="14">
        <v>6174</v>
      </c>
      <c r="H30" s="14">
        <v>35671306</v>
      </c>
      <c r="I30" s="14">
        <v>42736900</v>
      </c>
      <c r="J30" s="23">
        <f t="shared" si="1"/>
        <v>5794.559129304744</v>
      </c>
      <c r="K30" s="23">
        <f t="shared" si="2"/>
        <v>6922.07644962747</v>
      </c>
    </row>
    <row r="31" spans="1:11" ht="18" customHeight="1">
      <c r="A31" s="344" t="s">
        <v>71</v>
      </c>
      <c r="B31" s="344"/>
      <c r="C31" s="347"/>
      <c r="D31" s="14">
        <v>670</v>
      </c>
      <c r="E31" s="14">
        <v>575</v>
      </c>
      <c r="F31" s="14">
        <v>7388</v>
      </c>
      <c r="G31" s="14">
        <v>6263</v>
      </c>
      <c r="H31" s="14">
        <v>68376747</v>
      </c>
      <c r="I31" s="14">
        <v>57478096</v>
      </c>
      <c r="J31" s="23">
        <f t="shared" si="1"/>
        <v>9255.109231185706</v>
      </c>
      <c r="K31" s="23">
        <f t="shared" si="2"/>
        <v>9177.406354782053</v>
      </c>
    </row>
    <row r="32" spans="1:11" ht="18" customHeight="1">
      <c r="A32" s="344" t="s">
        <v>72</v>
      </c>
      <c r="B32" s="344"/>
      <c r="C32" s="347"/>
      <c r="D32" s="14">
        <v>377</v>
      </c>
      <c r="E32" s="14">
        <v>377</v>
      </c>
      <c r="F32" s="14">
        <v>3240</v>
      </c>
      <c r="G32" s="14">
        <v>3400</v>
      </c>
      <c r="H32" s="14">
        <v>21298295</v>
      </c>
      <c r="I32" s="14">
        <v>22513674</v>
      </c>
      <c r="J32" s="23">
        <f t="shared" si="1"/>
        <v>6573.547839506173</v>
      </c>
      <c r="K32" s="23">
        <f t="shared" si="2"/>
        <v>6621.668823529411</v>
      </c>
    </row>
    <row r="33" spans="1:11" ht="18" customHeight="1">
      <c r="A33" s="344" t="s">
        <v>73</v>
      </c>
      <c r="B33" s="344"/>
      <c r="C33" s="347"/>
      <c r="D33" s="14">
        <v>506</v>
      </c>
      <c r="E33" s="14">
        <v>473</v>
      </c>
      <c r="F33" s="14">
        <v>3584</v>
      </c>
      <c r="G33" s="14">
        <v>3102</v>
      </c>
      <c r="H33" s="14">
        <v>15320040</v>
      </c>
      <c r="I33" s="14">
        <v>14522287</v>
      </c>
      <c r="J33" s="23">
        <f t="shared" si="1"/>
        <v>4274.564732142857</v>
      </c>
      <c r="K33" s="23">
        <f t="shared" si="2"/>
        <v>4681.588330109606</v>
      </c>
    </row>
    <row r="34" spans="1:11" ht="18" customHeight="1">
      <c r="A34" s="344" t="s">
        <v>74</v>
      </c>
      <c r="B34" s="344"/>
      <c r="C34" s="347"/>
      <c r="D34" s="14">
        <v>605</v>
      </c>
      <c r="E34" s="14">
        <v>540</v>
      </c>
      <c r="F34" s="14">
        <v>7495</v>
      </c>
      <c r="G34" s="14">
        <v>6741</v>
      </c>
      <c r="H34" s="14">
        <v>55782293</v>
      </c>
      <c r="I34" s="14">
        <v>57872581</v>
      </c>
      <c r="J34" s="23">
        <f t="shared" si="1"/>
        <v>7442.600800533689</v>
      </c>
      <c r="K34" s="23">
        <f t="shared" si="2"/>
        <v>8585.162587153241</v>
      </c>
    </row>
    <row r="35" spans="1:11" ht="18" customHeight="1">
      <c r="A35" s="348" t="s">
        <v>75</v>
      </c>
      <c r="B35" s="348"/>
      <c r="C35" s="349"/>
      <c r="D35" s="14">
        <v>1811</v>
      </c>
      <c r="E35" s="14">
        <v>1766</v>
      </c>
      <c r="F35" s="14">
        <v>13531</v>
      </c>
      <c r="G35" s="14">
        <v>13082</v>
      </c>
      <c r="H35" s="14">
        <v>68772756</v>
      </c>
      <c r="I35" s="14">
        <v>65502820</v>
      </c>
      <c r="J35" s="23">
        <f t="shared" si="1"/>
        <v>5082.607050476683</v>
      </c>
      <c r="K35" s="23">
        <f t="shared" si="2"/>
        <v>5007.095245375325</v>
      </c>
    </row>
    <row r="36" spans="1:11" ht="18" customHeight="1">
      <c r="A36" s="131" t="s">
        <v>76</v>
      </c>
      <c r="C36" s="129"/>
      <c r="D36" s="14">
        <v>53431</v>
      </c>
      <c r="E36" s="14">
        <v>49498</v>
      </c>
      <c r="F36" s="14">
        <v>333655</v>
      </c>
      <c r="G36" s="14">
        <v>326638</v>
      </c>
      <c r="H36" s="14">
        <v>533362452</v>
      </c>
      <c r="I36" s="14">
        <v>548500147</v>
      </c>
      <c r="J36" s="23">
        <f t="shared" si="1"/>
        <v>1598.5447603063044</v>
      </c>
      <c r="K36" s="23">
        <f t="shared" si="2"/>
        <v>1679.2294436042346</v>
      </c>
    </row>
    <row r="37" spans="1:11" ht="18" customHeight="1">
      <c r="A37" s="344" t="s">
        <v>77</v>
      </c>
      <c r="B37" s="344"/>
      <c r="C37" s="347"/>
      <c r="D37" s="14">
        <v>222</v>
      </c>
      <c r="E37" s="14">
        <v>189</v>
      </c>
      <c r="F37" s="14">
        <v>26449</v>
      </c>
      <c r="G37" s="14">
        <v>25286</v>
      </c>
      <c r="H37" s="14">
        <v>77927899</v>
      </c>
      <c r="I37" s="14">
        <v>70259949</v>
      </c>
      <c r="J37" s="23">
        <f t="shared" si="1"/>
        <v>2946.345759764074</v>
      </c>
      <c r="K37" s="23">
        <f t="shared" si="2"/>
        <v>2778.6106541169024</v>
      </c>
    </row>
    <row r="38" spans="1:11" ht="18" customHeight="1">
      <c r="A38" s="350" t="s">
        <v>78</v>
      </c>
      <c r="B38" s="350"/>
      <c r="C38" s="351"/>
      <c r="D38" s="14">
        <v>8824</v>
      </c>
      <c r="E38" s="14">
        <v>8427</v>
      </c>
      <c r="F38" s="14">
        <v>32338</v>
      </c>
      <c r="G38" s="14">
        <v>32759</v>
      </c>
      <c r="H38" s="14">
        <v>44906312</v>
      </c>
      <c r="I38" s="14">
        <v>46136383</v>
      </c>
      <c r="J38" s="23">
        <f t="shared" si="1"/>
        <v>1388.6545859360506</v>
      </c>
      <c r="K38" s="23">
        <f t="shared" si="2"/>
        <v>1408.3574895448578</v>
      </c>
    </row>
    <row r="39" spans="1:11" ht="18" customHeight="1">
      <c r="A39" s="344" t="s">
        <v>79</v>
      </c>
      <c r="B39" s="344"/>
      <c r="C39" s="347"/>
      <c r="D39" s="14">
        <v>18106</v>
      </c>
      <c r="E39" s="14">
        <v>16082</v>
      </c>
      <c r="F39" s="14">
        <v>135176</v>
      </c>
      <c r="G39" s="14">
        <v>131344</v>
      </c>
      <c r="H39" s="14">
        <v>169405583</v>
      </c>
      <c r="I39" s="14">
        <v>173320296</v>
      </c>
      <c r="J39" s="23">
        <f t="shared" si="1"/>
        <v>1253.2223397644552</v>
      </c>
      <c r="K39" s="23">
        <f t="shared" si="2"/>
        <v>1319.5905104153978</v>
      </c>
    </row>
    <row r="40" spans="1:11" ht="18" customHeight="1">
      <c r="A40" s="344" t="s">
        <v>80</v>
      </c>
      <c r="B40" s="344"/>
      <c r="C40" s="347"/>
      <c r="D40" s="14">
        <v>3596</v>
      </c>
      <c r="E40" s="14">
        <v>3470</v>
      </c>
      <c r="F40" s="14">
        <v>20406</v>
      </c>
      <c r="G40" s="14">
        <v>20523</v>
      </c>
      <c r="H40" s="14">
        <v>60451747</v>
      </c>
      <c r="I40" s="14">
        <v>60386054</v>
      </c>
      <c r="J40" s="23">
        <f t="shared" si="1"/>
        <v>2962.4496226600018</v>
      </c>
      <c r="K40" s="23">
        <f t="shared" si="2"/>
        <v>2942.3599863567706</v>
      </c>
    </row>
    <row r="41" spans="1:11" ht="18" customHeight="1">
      <c r="A41" s="350" t="s">
        <v>384</v>
      </c>
      <c r="B41" s="350"/>
      <c r="C41" s="351"/>
      <c r="D41" s="14">
        <v>5009</v>
      </c>
      <c r="E41" s="14">
        <v>4218</v>
      </c>
      <c r="F41" s="14">
        <v>23415</v>
      </c>
      <c r="G41" s="14">
        <v>21298</v>
      </c>
      <c r="H41" s="14">
        <v>44960275</v>
      </c>
      <c r="I41" s="14">
        <v>49224179</v>
      </c>
      <c r="J41" s="23">
        <f t="shared" si="1"/>
        <v>1920.1484091394404</v>
      </c>
      <c r="K41" s="23">
        <f t="shared" si="2"/>
        <v>2311.211334397596</v>
      </c>
    </row>
    <row r="42" spans="1:11" ht="18" customHeight="1">
      <c r="A42" s="344" t="s">
        <v>81</v>
      </c>
      <c r="B42" s="344"/>
      <c r="C42" s="347"/>
      <c r="D42" s="14">
        <v>17674</v>
      </c>
      <c r="E42" s="14">
        <v>17112</v>
      </c>
      <c r="F42" s="14">
        <v>95871</v>
      </c>
      <c r="G42" s="14">
        <v>95428</v>
      </c>
      <c r="H42" s="14">
        <v>135710636</v>
      </c>
      <c r="I42" s="14">
        <v>149173286</v>
      </c>
      <c r="J42" s="23">
        <f t="shared" si="1"/>
        <v>1415.5546098403063</v>
      </c>
      <c r="K42" s="23">
        <f t="shared" si="2"/>
        <v>1563.202477260343</v>
      </c>
    </row>
    <row r="43" spans="1:11" ht="18" customHeight="1">
      <c r="A43" s="123"/>
      <c r="B43" s="124"/>
      <c r="C43" s="125"/>
      <c r="D43" s="42"/>
      <c r="E43" s="42"/>
      <c r="F43" s="42"/>
      <c r="G43" s="42"/>
      <c r="H43" s="42"/>
      <c r="I43" s="42"/>
      <c r="J43" s="42"/>
      <c r="K43" s="130"/>
    </row>
    <row r="44" spans="1:11" ht="18" customHeight="1">
      <c r="A44" s="132" t="s">
        <v>442</v>
      </c>
      <c r="B44" s="133" t="s">
        <v>442</v>
      </c>
      <c r="D44" s="134"/>
      <c r="F44" s="134"/>
      <c r="H44" s="135"/>
      <c r="J44" s="136"/>
      <c r="K44" s="68" t="s">
        <v>464</v>
      </c>
    </row>
    <row r="45" spans="1:10" ht="15" customHeight="1">
      <c r="A45" s="141" t="s">
        <v>555</v>
      </c>
      <c r="B45" s="68"/>
      <c r="C45" s="150"/>
      <c r="E45" s="13"/>
      <c r="F45" s="151"/>
      <c r="G45" s="36"/>
      <c r="H45" s="151"/>
      <c r="I45" s="36"/>
      <c r="J45" s="151"/>
    </row>
    <row r="46" spans="1:11" ht="14.25" customHeight="1">
      <c r="A46" s="332" t="s">
        <v>100</v>
      </c>
      <c r="B46" s="355"/>
      <c r="C46" s="324" t="s">
        <v>101</v>
      </c>
      <c r="D46" s="324"/>
      <c r="E46" s="324"/>
      <c r="F46" s="324" t="s">
        <v>102</v>
      </c>
      <c r="G46" s="324"/>
      <c r="H46" s="324"/>
      <c r="I46" s="337" t="s">
        <v>103</v>
      </c>
      <c r="J46" s="340"/>
      <c r="K46" s="340"/>
    </row>
    <row r="47" spans="1:11" ht="15.75" customHeight="1">
      <c r="A47" s="356"/>
      <c r="B47" s="323"/>
      <c r="C47" s="152" t="s">
        <v>514</v>
      </c>
      <c r="D47" s="139" t="s">
        <v>104</v>
      </c>
      <c r="E47" s="210" t="s">
        <v>523</v>
      </c>
      <c r="F47" s="119" t="s">
        <v>514</v>
      </c>
      <c r="G47" s="17" t="s">
        <v>105</v>
      </c>
      <c r="H47" s="211" t="s">
        <v>524</v>
      </c>
      <c r="I47" s="17" t="s">
        <v>514</v>
      </c>
      <c r="J47" s="119" t="s">
        <v>104</v>
      </c>
      <c r="K47" s="212" t="s">
        <v>524</v>
      </c>
    </row>
    <row r="48" spans="1:11" ht="15" customHeight="1">
      <c r="A48" s="142"/>
      <c r="B48" s="143"/>
      <c r="C48" s="153"/>
      <c r="D48" s="156" t="s">
        <v>106</v>
      </c>
      <c r="E48" s="157" t="s">
        <v>107</v>
      </c>
      <c r="F48" s="154"/>
      <c r="G48" s="157" t="s">
        <v>108</v>
      </c>
      <c r="H48" s="154" t="s">
        <v>107</v>
      </c>
      <c r="I48" s="155"/>
      <c r="J48" s="156" t="s">
        <v>108</v>
      </c>
      <c r="K48" s="156" t="s">
        <v>107</v>
      </c>
    </row>
    <row r="49" spans="1:11" ht="15" customHeight="1">
      <c r="A49" s="144" t="s">
        <v>109</v>
      </c>
      <c r="B49" s="145"/>
      <c r="C49" s="15">
        <v>61585</v>
      </c>
      <c r="D49" s="15">
        <v>434140</v>
      </c>
      <c r="E49" s="15">
        <v>1326549119</v>
      </c>
      <c r="F49" s="15">
        <v>12087</v>
      </c>
      <c r="G49" s="15">
        <v>107502</v>
      </c>
      <c r="H49" s="15">
        <v>778048972</v>
      </c>
      <c r="I49" s="15">
        <v>49498</v>
      </c>
      <c r="J49" s="15">
        <v>326638</v>
      </c>
      <c r="K49" s="15">
        <v>548500147</v>
      </c>
    </row>
    <row r="50" spans="1:11" ht="15" customHeight="1">
      <c r="A50" s="146" t="s">
        <v>110</v>
      </c>
      <c r="B50" s="147"/>
      <c r="C50" s="15">
        <v>24819</v>
      </c>
      <c r="D50" s="14">
        <v>39196</v>
      </c>
      <c r="E50" s="14">
        <v>49041384</v>
      </c>
      <c r="F50" s="14">
        <v>2912</v>
      </c>
      <c r="G50" s="14">
        <v>4820</v>
      </c>
      <c r="H50" s="14">
        <v>17422145</v>
      </c>
      <c r="I50" s="14">
        <v>21907</v>
      </c>
      <c r="J50" s="14">
        <v>34376</v>
      </c>
      <c r="K50" s="14">
        <v>31619239</v>
      </c>
    </row>
    <row r="51" spans="1:11" ht="15" customHeight="1">
      <c r="A51" s="146" t="s">
        <v>111</v>
      </c>
      <c r="B51" s="147"/>
      <c r="C51" s="24">
        <v>13805</v>
      </c>
      <c r="D51" s="14">
        <v>47108</v>
      </c>
      <c r="E51" s="14">
        <v>91295724</v>
      </c>
      <c r="F51" s="14">
        <v>2898</v>
      </c>
      <c r="G51" s="14">
        <v>10007</v>
      </c>
      <c r="H51" s="14">
        <v>44254703</v>
      </c>
      <c r="I51" s="14">
        <v>10907</v>
      </c>
      <c r="J51" s="14">
        <v>37101</v>
      </c>
      <c r="K51" s="14">
        <v>47041021</v>
      </c>
    </row>
    <row r="52" spans="1:11" ht="15" customHeight="1">
      <c r="A52" s="146" t="s">
        <v>112</v>
      </c>
      <c r="B52" s="147"/>
      <c r="C52" s="24">
        <v>12487</v>
      </c>
      <c r="D52" s="14">
        <v>80911</v>
      </c>
      <c r="E52" s="14">
        <v>225766521</v>
      </c>
      <c r="F52" s="14">
        <v>3329</v>
      </c>
      <c r="G52" s="14">
        <v>21798</v>
      </c>
      <c r="H52" s="14">
        <v>129074243</v>
      </c>
      <c r="I52" s="14">
        <v>9158</v>
      </c>
      <c r="J52" s="14">
        <v>59113</v>
      </c>
      <c r="K52" s="14">
        <v>96692278</v>
      </c>
    </row>
    <row r="53" spans="1:11" ht="15" customHeight="1">
      <c r="A53" s="146" t="s">
        <v>113</v>
      </c>
      <c r="B53" s="147"/>
      <c r="C53" s="24">
        <v>6676</v>
      </c>
      <c r="D53" s="14">
        <v>89282</v>
      </c>
      <c r="E53" s="14">
        <v>292594442</v>
      </c>
      <c r="F53" s="14">
        <v>1861</v>
      </c>
      <c r="G53" s="14">
        <v>24509</v>
      </c>
      <c r="H53" s="14">
        <v>182134195</v>
      </c>
      <c r="I53" s="14">
        <v>4815</v>
      </c>
      <c r="J53" s="14">
        <v>64773</v>
      </c>
      <c r="K53" s="14">
        <v>110460247</v>
      </c>
    </row>
    <row r="54" spans="1:11" ht="15" customHeight="1">
      <c r="A54" s="146" t="s">
        <v>114</v>
      </c>
      <c r="B54" s="147"/>
      <c r="C54" s="15">
        <v>1881</v>
      </c>
      <c r="D54" s="14">
        <v>43953</v>
      </c>
      <c r="E54" s="14">
        <v>152463198</v>
      </c>
      <c r="F54" s="14">
        <v>533</v>
      </c>
      <c r="G54" s="14">
        <v>12551</v>
      </c>
      <c r="H54" s="14">
        <v>104302159</v>
      </c>
      <c r="I54" s="23">
        <v>1348</v>
      </c>
      <c r="J54" s="14">
        <v>31402</v>
      </c>
      <c r="K54" s="23">
        <v>48161039</v>
      </c>
    </row>
    <row r="55" spans="1:11" ht="15" customHeight="1">
      <c r="A55" s="146" t="s">
        <v>115</v>
      </c>
      <c r="B55" s="147"/>
      <c r="C55" s="15">
        <v>1031</v>
      </c>
      <c r="D55" s="14">
        <v>38523</v>
      </c>
      <c r="E55" s="14">
        <v>145588606</v>
      </c>
      <c r="F55" s="14">
        <v>337</v>
      </c>
      <c r="G55" s="14">
        <v>12670</v>
      </c>
      <c r="H55" s="14">
        <v>98676508</v>
      </c>
      <c r="I55" s="23">
        <v>694</v>
      </c>
      <c r="J55" s="14">
        <v>25853</v>
      </c>
      <c r="K55" s="23">
        <v>46912098</v>
      </c>
    </row>
    <row r="56" spans="1:11" ht="15" customHeight="1">
      <c r="A56" s="146" t="s">
        <v>116</v>
      </c>
      <c r="B56" s="147"/>
      <c r="C56" s="15">
        <v>620</v>
      </c>
      <c r="D56" s="14">
        <v>42845</v>
      </c>
      <c r="E56" s="14">
        <v>165386197</v>
      </c>
      <c r="F56" s="14">
        <v>165</v>
      </c>
      <c r="G56" s="14">
        <v>11065</v>
      </c>
      <c r="H56" s="14">
        <v>98978279</v>
      </c>
      <c r="I56" s="23">
        <v>455</v>
      </c>
      <c r="J56" s="14">
        <v>31780</v>
      </c>
      <c r="K56" s="23">
        <v>66407918</v>
      </c>
    </row>
    <row r="57" spans="1:11" ht="15" customHeight="1">
      <c r="A57" s="146" t="s">
        <v>117</v>
      </c>
      <c r="B57" s="147"/>
      <c r="C57" s="24">
        <v>266</v>
      </c>
      <c r="D57" s="14">
        <v>52322</v>
      </c>
      <c r="E57" s="14">
        <v>204413047</v>
      </c>
      <c r="F57" s="14">
        <v>52</v>
      </c>
      <c r="G57" s="14">
        <v>10082</v>
      </c>
      <c r="H57" s="14">
        <v>103206740</v>
      </c>
      <c r="I57" s="14">
        <v>214</v>
      </c>
      <c r="J57" s="14">
        <v>42240</v>
      </c>
      <c r="K57" s="14">
        <v>101206307</v>
      </c>
    </row>
    <row r="58" spans="1:11" ht="12" customHeight="1">
      <c r="A58" s="148"/>
      <c r="B58" s="149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5" customHeight="1">
      <c r="A59" s="132" t="s">
        <v>443</v>
      </c>
      <c r="B59" s="133" t="s">
        <v>442</v>
      </c>
      <c r="C59" s="118"/>
      <c r="K59" s="68" t="s">
        <v>463</v>
      </c>
    </row>
    <row r="60" spans="1:10" ht="14.25" customHeight="1">
      <c r="A60" s="117" t="s">
        <v>386</v>
      </c>
      <c r="B60" s="118"/>
      <c r="E60" s="34"/>
      <c r="F60" s="74"/>
      <c r="G60" s="34"/>
      <c r="H60" s="74"/>
      <c r="I60" s="34"/>
      <c r="J60" s="74"/>
    </row>
    <row r="61" spans="1:11" ht="18" customHeight="1">
      <c r="A61" s="332" t="s">
        <v>82</v>
      </c>
      <c r="B61" s="333"/>
      <c r="C61" s="334"/>
      <c r="D61" s="330" t="s">
        <v>516</v>
      </c>
      <c r="E61" s="325"/>
      <c r="F61" s="325"/>
      <c r="G61" s="326"/>
      <c r="H61" s="306" t="s">
        <v>83</v>
      </c>
      <c r="I61" s="332"/>
      <c r="J61" s="332"/>
      <c r="K61" s="332"/>
    </row>
    <row r="62" spans="1:11" ht="15.75" customHeight="1">
      <c r="A62" s="352"/>
      <c r="B62" s="353"/>
      <c r="C62" s="354"/>
      <c r="D62" s="327" t="s">
        <v>415</v>
      </c>
      <c r="E62" s="330" t="s">
        <v>517</v>
      </c>
      <c r="F62" s="326"/>
      <c r="G62" s="329" t="s">
        <v>416</v>
      </c>
      <c r="H62" s="307"/>
      <c r="I62" s="356"/>
      <c r="J62" s="356"/>
      <c r="K62" s="356"/>
    </row>
    <row r="63" spans="1:11" ht="24" customHeight="1">
      <c r="A63" s="335"/>
      <c r="B63" s="335"/>
      <c r="C63" s="336"/>
      <c r="D63" s="328"/>
      <c r="E63" s="20" t="s">
        <v>518</v>
      </c>
      <c r="F63" s="137" t="s">
        <v>519</v>
      </c>
      <c r="G63" s="317"/>
      <c r="H63" s="140" t="s">
        <v>415</v>
      </c>
      <c r="I63" s="119" t="s">
        <v>9</v>
      </c>
      <c r="J63" s="20" t="s">
        <v>416</v>
      </c>
      <c r="K63" s="158" t="s">
        <v>417</v>
      </c>
    </row>
    <row r="64" spans="1:11" ht="15" customHeight="1">
      <c r="A64" s="68"/>
      <c r="B64" s="68"/>
      <c r="C64" s="159"/>
      <c r="D64" s="68"/>
      <c r="E64" s="23"/>
      <c r="F64" s="68" t="s">
        <v>481</v>
      </c>
      <c r="G64" s="162" t="s">
        <v>465</v>
      </c>
      <c r="H64" s="23"/>
      <c r="I64" s="68" t="s">
        <v>5</v>
      </c>
      <c r="J64" s="23" t="s">
        <v>6</v>
      </c>
      <c r="K64" s="68"/>
    </row>
    <row r="65" spans="1:11" ht="15" customHeight="1">
      <c r="A65" s="312">
        <v>39234</v>
      </c>
      <c r="B65" s="313"/>
      <c r="C65" s="354"/>
      <c r="D65" s="15">
        <v>795</v>
      </c>
      <c r="E65" s="15">
        <v>7757</v>
      </c>
      <c r="F65" s="15">
        <v>104542</v>
      </c>
      <c r="G65" s="14">
        <v>213844296</v>
      </c>
      <c r="H65" s="15">
        <v>1511</v>
      </c>
      <c r="I65" s="15">
        <v>22828</v>
      </c>
      <c r="J65" s="15">
        <v>23985947</v>
      </c>
      <c r="K65" s="15">
        <v>1298</v>
      </c>
    </row>
    <row r="66" spans="1:11" ht="15" customHeight="1">
      <c r="A66" s="121" t="s">
        <v>84</v>
      </c>
      <c r="B66" s="118"/>
      <c r="C66" s="129"/>
      <c r="D66" s="15"/>
      <c r="E66" s="15"/>
      <c r="F66" s="15"/>
      <c r="H66" s="15"/>
      <c r="I66" s="15"/>
      <c r="J66" s="15"/>
      <c r="K66" s="15"/>
    </row>
    <row r="67" spans="2:11" ht="15" customHeight="1">
      <c r="B67" s="138" t="s">
        <v>85</v>
      </c>
      <c r="C67" s="129"/>
      <c r="D67" s="15">
        <v>248</v>
      </c>
      <c r="E67" s="15">
        <v>3207</v>
      </c>
      <c r="F67" s="14">
        <v>37905</v>
      </c>
      <c r="G67" s="14">
        <v>84344026</v>
      </c>
      <c r="H67" s="28">
        <v>470</v>
      </c>
      <c r="I67" s="28">
        <v>7260</v>
      </c>
      <c r="J67" s="28">
        <v>7711392</v>
      </c>
      <c r="K67" s="28">
        <v>396</v>
      </c>
    </row>
    <row r="68" spans="2:11" ht="15" customHeight="1">
      <c r="B68" s="138" t="s">
        <v>86</v>
      </c>
      <c r="C68" s="129"/>
      <c r="D68" s="15">
        <v>118</v>
      </c>
      <c r="E68" s="15">
        <v>1370</v>
      </c>
      <c r="F68" s="15">
        <v>16339</v>
      </c>
      <c r="G68" s="14">
        <v>32736213</v>
      </c>
      <c r="H68" s="14">
        <v>280</v>
      </c>
      <c r="I68" s="14">
        <v>4687</v>
      </c>
      <c r="J68" s="14">
        <v>4636755</v>
      </c>
      <c r="K68" s="14">
        <v>238</v>
      </c>
    </row>
    <row r="69" spans="2:11" ht="15" customHeight="1">
      <c r="B69" s="138" t="s">
        <v>87</v>
      </c>
      <c r="C69" s="129"/>
      <c r="D69" s="15">
        <v>84</v>
      </c>
      <c r="E69" s="15">
        <v>907</v>
      </c>
      <c r="F69" s="15">
        <v>14230</v>
      </c>
      <c r="G69" s="14">
        <v>28060352</v>
      </c>
      <c r="H69" s="14">
        <v>163</v>
      </c>
      <c r="I69" s="14">
        <v>2435</v>
      </c>
      <c r="J69" s="14">
        <v>2479205</v>
      </c>
      <c r="K69" s="14">
        <v>133</v>
      </c>
    </row>
    <row r="70" spans="2:11" ht="15" customHeight="1">
      <c r="B70" s="138" t="s">
        <v>88</v>
      </c>
      <c r="C70" s="129"/>
      <c r="D70" s="15">
        <v>96</v>
      </c>
      <c r="E70" s="15">
        <v>842</v>
      </c>
      <c r="F70" s="15">
        <v>12658</v>
      </c>
      <c r="G70" s="14">
        <v>22075578</v>
      </c>
      <c r="H70" s="14">
        <v>172</v>
      </c>
      <c r="I70" s="14">
        <v>2681</v>
      </c>
      <c r="J70" s="14">
        <v>2827167</v>
      </c>
      <c r="K70" s="14">
        <v>144</v>
      </c>
    </row>
    <row r="71" spans="2:11" ht="15" customHeight="1">
      <c r="B71" s="138" t="s">
        <v>89</v>
      </c>
      <c r="C71" s="129"/>
      <c r="D71" s="15">
        <v>45</v>
      </c>
      <c r="E71" s="15">
        <v>214</v>
      </c>
      <c r="F71" s="15">
        <v>4372</v>
      </c>
      <c r="G71" s="14">
        <v>7475833</v>
      </c>
      <c r="H71" s="14">
        <v>84</v>
      </c>
      <c r="I71" s="14">
        <v>1108</v>
      </c>
      <c r="J71" s="14">
        <v>1261179</v>
      </c>
      <c r="K71" s="14">
        <v>73</v>
      </c>
    </row>
    <row r="72" spans="2:11" ht="15" customHeight="1">
      <c r="B72" s="138" t="s">
        <v>90</v>
      </c>
      <c r="C72" s="129"/>
      <c r="D72" s="15">
        <v>86</v>
      </c>
      <c r="E72" s="15">
        <v>632</v>
      </c>
      <c r="F72" s="15">
        <v>9929</v>
      </c>
      <c r="G72" s="14">
        <v>20981209</v>
      </c>
      <c r="H72" s="14">
        <v>158</v>
      </c>
      <c r="I72" s="14">
        <v>2385</v>
      </c>
      <c r="J72" s="14">
        <v>2502026</v>
      </c>
      <c r="K72" s="14">
        <v>152</v>
      </c>
    </row>
    <row r="73" spans="2:11" ht="15" customHeight="1">
      <c r="B73" s="138" t="s">
        <v>91</v>
      </c>
      <c r="C73" s="129"/>
      <c r="D73" s="15">
        <v>45</v>
      </c>
      <c r="E73" s="15">
        <v>196</v>
      </c>
      <c r="F73" s="15">
        <v>3677</v>
      </c>
      <c r="G73" s="14">
        <v>7541999</v>
      </c>
      <c r="H73" s="14">
        <v>71</v>
      </c>
      <c r="I73" s="14">
        <v>981</v>
      </c>
      <c r="J73" s="14">
        <v>990344</v>
      </c>
      <c r="K73" s="14">
        <v>67</v>
      </c>
    </row>
    <row r="74" spans="2:11" ht="15" customHeight="1">
      <c r="B74" s="138" t="s">
        <v>92</v>
      </c>
      <c r="C74" s="129"/>
      <c r="D74" s="15">
        <v>32</v>
      </c>
      <c r="E74" s="15">
        <v>144</v>
      </c>
      <c r="F74" s="23">
        <v>1983</v>
      </c>
      <c r="G74" s="14">
        <v>4140754</v>
      </c>
      <c r="H74" s="14">
        <v>35</v>
      </c>
      <c r="I74" s="14">
        <v>406</v>
      </c>
      <c r="J74" s="14">
        <v>493784</v>
      </c>
      <c r="K74" s="14">
        <v>31</v>
      </c>
    </row>
    <row r="75" spans="2:11" ht="15" customHeight="1">
      <c r="B75" s="138" t="s">
        <v>93</v>
      </c>
      <c r="C75" s="129"/>
      <c r="D75" s="15">
        <v>17</v>
      </c>
      <c r="E75" s="15">
        <v>98</v>
      </c>
      <c r="F75" s="23">
        <v>1289</v>
      </c>
      <c r="G75" s="14">
        <v>2799498</v>
      </c>
      <c r="H75" s="14">
        <v>35</v>
      </c>
      <c r="I75" s="14">
        <v>417</v>
      </c>
      <c r="J75" s="14">
        <v>544916</v>
      </c>
      <c r="K75" s="14">
        <v>32</v>
      </c>
    </row>
    <row r="76" spans="2:11" ht="15" customHeight="1">
      <c r="B76" s="138" t="s">
        <v>94</v>
      </c>
      <c r="C76" s="129"/>
      <c r="D76" s="15">
        <v>24</v>
      </c>
      <c r="E76" s="15">
        <v>147</v>
      </c>
      <c r="F76" s="15">
        <v>2160</v>
      </c>
      <c r="G76" s="14">
        <v>3688834</v>
      </c>
      <c r="H76" s="14">
        <v>43</v>
      </c>
      <c r="I76" s="14">
        <v>468</v>
      </c>
      <c r="J76" s="14">
        <v>539179</v>
      </c>
      <c r="K76" s="14">
        <v>32</v>
      </c>
    </row>
    <row r="77" spans="1:11" ht="12" customHeight="1">
      <c r="A77" s="123"/>
      <c r="B77" s="123"/>
      <c r="C77" s="125"/>
      <c r="D77" s="43"/>
      <c r="E77" s="43"/>
      <c r="F77" s="43"/>
      <c r="G77" s="42"/>
      <c r="H77" s="43"/>
      <c r="I77" s="43"/>
      <c r="J77" s="43"/>
      <c r="K77" s="43"/>
    </row>
    <row r="78" spans="1:11" ht="15" customHeight="1">
      <c r="A78" s="160"/>
      <c r="B78" s="161"/>
      <c r="D78" s="15"/>
      <c r="E78" s="15"/>
      <c r="F78" s="15"/>
      <c r="H78" s="15"/>
      <c r="I78" s="15"/>
      <c r="J78" s="23"/>
      <c r="K78" s="68" t="s">
        <v>464</v>
      </c>
    </row>
    <row r="79" spans="1:11" ht="15" customHeight="1">
      <c r="A79" s="165" t="s">
        <v>387</v>
      </c>
      <c r="B79" s="166"/>
      <c r="C79" s="166"/>
      <c r="D79" s="62"/>
      <c r="E79" s="70"/>
      <c r="F79" s="62"/>
      <c r="G79" s="70"/>
      <c r="H79" s="166"/>
      <c r="I79" s="70"/>
      <c r="J79" s="166"/>
      <c r="K79" s="160"/>
    </row>
    <row r="80" spans="1:11" ht="15" customHeight="1">
      <c r="A80" s="167" t="s">
        <v>95</v>
      </c>
      <c r="B80" s="168"/>
      <c r="C80" s="168"/>
      <c r="D80" s="169"/>
      <c r="E80" s="70"/>
      <c r="F80" s="62"/>
      <c r="G80" s="70"/>
      <c r="H80" s="76"/>
      <c r="I80" s="70"/>
      <c r="J80" s="76"/>
      <c r="K80" s="76"/>
    </row>
    <row r="81" spans="1:11" ht="30" customHeight="1">
      <c r="A81" s="318" t="s">
        <v>96</v>
      </c>
      <c r="B81" s="319"/>
      <c r="C81" s="170" t="s">
        <v>514</v>
      </c>
      <c r="D81" s="171" t="s">
        <v>10</v>
      </c>
      <c r="E81" s="17" t="s">
        <v>11</v>
      </c>
      <c r="F81" s="172" t="s">
        <v>12</v>
      </c>
      <c r="G81" s="17" t="s">
        <v>13</v>
      </c>
      <c r="H81" s="172" t="s">
        <v>14</v>
      </c>
      <c r="I81" s="17" t="s">
        <v>15</v>
      </c>
      <c r="J81" s="172" t="s">
        <v>9</v>
      </c>
      <c r="K81" s="173" t="s">
        <v>97</v>
      </c>
    </row>
    <row r="82" spans="1:11" ht="15" customHeight="1">
      <c r="A82" s="174"/>
      <c r="B82" s="175"/>
      <c r="C82" s="174"/>
      <c r="D82" s="174" t="s">
        <v>16</v>
      </c>
      <c r="E82" s="23" t="s">
        <v>16</v>
      </c>
      <c r="F82" s="174" t="s">
        <v>16</v>
      </c>
      <c r="G82" s="23" t="s">
        <v>16</v>
      </c>
      <c r="H82" s="174" t="s">
        <v>16</v>
      </c>
      <c r="I82" s="23" t="s">
        <v>17</v>
      </c>
      <c r="J82" s="174" t="s">
        <v>5</v>
      </c>
      <c r="K82" s="174" t="s">
        <v>18</v>
      </c>
    </row>
    <row r="83" spans="1:11" ht="15" customHeight="1">
      <c r="A83" s="174" t="s">
        <v>8</v>
      </c>
      <c r="B83" s="176" t="s">
        <v>482</v>
      </c>
      <c r="C83" s="166">
        <v>17</v>
      </c>
      <c r="D83" s="70">
        <v>360674</v>
      </c>
      <c r="E83" s="70">
        <v>186887</v>
      </c>
      <c r="F83" s="70">
        <v>104518</v>
      </c>
      <c r="G83" s="70">
        <v>69269</v>
      </c>
      <c r="H83" s="70">
        <v>18396</v>
      </c>
      <c r="I83" s="70">
        <v>363</v>
      </c>
      <c r="J83" s="70">
        <v>4547</v>
      </c>
      <c r="K83" s="166">
        <v>338</v>
      </c>
    </row>
    <row r="84" spans="1:11" ht="15" customHeight="1">
      <c r="A84" s="160"/>
      <c r="B84" s="176">
        <v>16</v>
      </c>
      <c r="C84" s="166">
        <v>16</v>
      </c>
      <c r="D84" s="70">
        <v>348847</v>
      </c>
      <c r="E84" s="70">
        <v>179781</v>
      </c>
      <c r="F84" s="70">
        <v>100804</v>
      </c>
      <c r="G84" s="70">
        <v>68261</v>
      </c>
      <c r="H84" s="70">
        <v>17661</v>
      </c>
      <c r="I84" s="70">
        <v>363.1</v>
      </c>
      <c r="J84" s="70">
        <v>4312</v>
      </c>
      <c r="K84" s="166">
        <v>309</v>
      </c>
    </row>
    <row r="85" spans="1:11" ht="15" customHeight="1">
      <c r="A85" s="160"/>
      <c r="B85" s="176">
        <v>17</v>
      </c>
      <c r="C85" s="121">
        <v>17</v>
      </c>
      <c r="D85" s="14">
        <v>342306</v>
      </c>
      <c r="E85" s="14">
        <v>176926</v>
      </c>
      <c r="F85" s="14">
        <v>97962</v>
      </c>
      <c r="G85" s="14">
        <v>67418</v>
      </c>
      <c r="H85" s="14">
        <v>16997</v>
      </c>
      <c r="I85" s="14">
        <v>363.1</v>
      </c>
      <c r="J85" s="14">
        <v>3989</v>
      </c>
      <c r="K85" s="14">
        <v>313</v>
      </c>
    </row>
    <row r="86" spans="1:11" ht="15" customHeight="1">
      <c r="A86" s="160"/>
      <c r="B86" s="176">
        <v>18</v>
      </c>
      <c r="C86" s="121">
        <v>16</v>
      </c>
      <c r="D86" s="14">
        <v>338918</v>
      </c>
      <c r="E86" s="14">
        <v>173028</v>
      </c>
      <c r="F86" s="14">
        <v>97980</v>
      </c>
      <c r="G86" s="14">
        <v>67910</v>
      </c>
      <c r="H86" s="14">
        <v>16503</v>
      </c>
      <c r="I86" s="70">
        <v>363.9</v>
      </c>
      <c r="J86" s="14">
        <v>3797</v>
      </c>
      <c r="K86" s="166">
        <v>304</v>
      </c>
    </row>
    <row r="87" spans="1:11" ht="15" customHeight="1">
      <c r="A87" s="160"/>
      <c r="B87" s="176">
        <v>19</v>
      </c>
      <c r="C87" s="68">
        <v>14</v>
      </c>
      <c r="D87" s="23">
        <v>319071</v>
      </c>
      <c r="E87" s="23">
        <v>161866</v>
      </c>
      <c r="F87" s="23">
        <v>89406</v>
      </c>
      <c r="G87" s="23">
        <v>67799</v>
      </c>
      <c r="H87" s="23">
        <v>14929</v>
      </c>
      <c r="I87" s="23">
        <v>363.7</v>
      </c>
      <c r="J87" s="23">
        <v>4211</v>
      </c>
      <c r="K87" s="23">
        <v>290</v>
      </c>
    </row>
    <row r="88" spans="1:11" ht="12" customHeight="1">
      <c r="A88" s="177"/>
      <c r="B88" s="178"/>
      <c r="C88" s="177"/>
      <c r="D88" s="42"/>
      <c r="E88" s="42"/>
      <c r="F88" s="42"/>
      <c r="G88" s="42"/>
      <c r="H88" s="42"/>
      <c r="I88" s="42"/>
      <c r="J88" s="42"/>
      <c r="K88" s="177"/>
    </row>
    <row r="89" spans="1:11" ht="8.25" customHeight="1">
      <c r="A89" s="179"/>
      <c r="B89" s="180"/>
      <c r="C89" s="179"/>
      <c r="D89" s="162"/>
      <c r="E89" s="181"/>
      <c r="F89" s="181"/>
      <c r="G89" s="181"/>
      <c r="H89" s="181"/>
      <c r="I89" s="181"/>
      <c r="J89" s="181"/>
      <c r="K89" s="179"/>
    </row>
    <row r="90" spans="1:11" ht="15" customHeight="1">
      <c r="A90" s="182" t="s">
        <v>98</v>
      </c>
      <c r="B90" s="174"/>
      <c r="C90" s="174"/>
      <c r="D90" s="174"/>
      <c r="F90" s="160"/>
      <c r="H90" s="160"/>
      <c r="J90" s="160"/>
      <c r="K90" s="160"/>
    </row>
    <row r="91" spans="1:11" ht="30" customHeight="1">
      <c r="A91" s="318" t="s">
        <v>96</v>
      </c>
      <c r="B91" s="319"/>
      <c r="C91" s="170" t="s">
        <v>514</v>
      </c>
      <c r="D91" s="171" t="s">
        <v>10</v>
      </c>
      <c r="E91" s="17" t="s">
        <v>11</v>
      </c>
      <c r="F91" s="172" t="s">
        <v>12</v>
      </c>
      <c r="G91" s="17" t="s">
        <v>13</v>
      </c>
      <c r="H91" s="172" t="s">
        <v>14</v>
      </c>
      <c r="I91" s="17" t="s">
        <v>15</v>
      </c>
      <c r="J91" s="172" t="s">
        <v>9</v>
      </c>
      <c r="K91" s="173" t="s">
        <v>97</v>
      </c>
    </row>
    <row r="92" spans="1:11" ht="15" customHeight="1">
      <c r="A92" s="174"/>
      <c r="B92" s="175"/>
      <c r="C92" s="174"/>
      <c r="D92" s="174" t="s">
        <v>16</v>
      </c>
      <c r="E92" s="23" t="s">
        <v>16</v>
      </c>
      <c r="F92" s="174" t="s">
        <v>16</v>
      </c>
      <c r="G92" s="23" t="s">
        <v>16</v>
      </c>
      <c r="H92" s="174" t="s">
        <v>16</v>
      </c>
      <c r="I92" s="23" t="s">
        <v>17</v>
      </c>
      <c r="J92" s="174" t="s">
        <v>5</v>
      </c>
      <c r="K92" s="174" t="s">
        <v>18</v>
      </c>
    </row>
    <row r="93" spans="1:11" ht="15" customHeight="1">
      <c r="A93" s="174" t="s">
        <v>8</v>
      </c>
      <c r="B93" s="176" t="s">
        <v>482</v>
      </c>
      <c r="C93" s="160">
        <v>163</v>
      </c>
      <c r="D93" s="70">
        <v>623627</v>
      </c>
      <c r="E93" s="70">
        <v>110781</v>
      </c>
      <c r="F93" s="70">
        <v>356028</v>
      </c>
      <c r="G93" s="70">
        <v>156818</v>
      </c>
      <c r="H93" s="70">
        <v>5199</v>
      </c>
      <c r="I93" s="70">
        <v>359.8</v>
      </c>
      <c r="J93" s="70">
        <v>22999</v>
      </c>
      <c r="K93" s="70">
        <v>1002</v>
      </c>
    </row>
    <row r="94" spans="1:11" ht="15" customHeight="1">
      <c r="A94" s="160"/>
      <c r="B94" s="176">
        <v>16</v>
      </c>
      <c r="C94" s="160">
        <v>165</v>
      </c>
      <c r="D94" s="70">
        <v>609978</v>
      </c>
      <c r="E94" s="70">
        <v>105582</v>
      </c>
      <c r="F94" s="70">
        <v>359856</v>
      </c>
      <c r="G94" s="70">
        <v>144539</v>
      </c>
      <c r="H94" s="70">
        <v>5113</v>
      </c>
      <c r="I94" s="70">
        <v>361.1</v>
      </c>
      <c r="J94" s="70">
        <v>23809</v>
      </c>
      <c r="K94" s="70">
        <v>1045</v>
      </c>
    </row>
    <row r="95" spans="1:11" ht="15" customHeight="1">
      <c r="A95" s="160"/>
      <c r="B95" s="176">
        <v>17</v>
      </c>
      <c r="C95" s="121">
        <v>167</v>
      </c>
      <c r="D95" s="14">
        <v>592675</v>
      </c>
      <c r="E95" s="14">
        <v>104101</v>
      </c>
      <c r="F95" s="14">
        <v>348262</v>
      </c>
      <c r="G95" s="14">
        <v>140312</v>
      </c>
      <c r="H95" s="14">
        <v>4913</v>
      </c>
      <c r="I95" s="14">
        <v>362.7</v>
      </c>
      <c r="J95" s="14">
        <v>22792</v>
      </c>
      <c r="K95" s="14">
        <v>979</v>
      </c>
    </row>
    <row r="96" spans="1:11" ht="15" customHeight="1">
      <c r="A96" s="160"/>
      <c r="B96" s="176">
        <v>18</v>
      </c>
      <c r="C96" s="121">
        <v>176</v>
      </c>
      <c r="D96" s="14">
        <v>586652</v>
      </c>
      <c r="E96" s="14">
        <v>97407</v>
      </c>
      <c r="F96" s="14">
        <v>351533</v>
      </c>
      <c r="G96" s="14">
        <v>137711</v>
      </c>
      <c r="H96" s="14">
        <v>4731</v>
      </c>
      <c r="I96" s="14">
        <v>363.4</v>
      </c>
      <c r="J96" s="14">
        <v>23340</v>
      </c>
      <c r="K96" s="14">
        <v>1043</v>
      </c>
    </row>
    <row r="97" spans="1:11" ht="15" customHeight="1">
      <c r="A97" s="160"/>
      <c r="B97" s="176">
        <v>19</v>
      </c>
      <c r="C97" s="68">
        <v>183</v>
      </c>
      <c r="D97" s="23">
        <v>622877</v>
      </c>
      <c r="E97" s="23">
        <v>99925</v>
      </c>
      <c r="F97" s="23">
        <v>383147</v>
      </c>
      <c r="G97" s="23">
        <v>139804</v>
      </c>
      <c r="H97" s="23">
        <v>5445</v>
      </c>
      <c r="I97" s="23">
        <v>363.6</v>
      </c>
      <c r="J97" s="23">
        <v>24043</v>
      </c>
      <c r="K97" s="23">
        <v>1070</v>
      </c>
    </row>
    <row r="98" spans="1:11" ht="12" customHeight="1">
      <c r="A98" s="177"/>
      <c r="B98" s="178"/>
      <c r="C98" s="177"/>
      <c r="D98" s="42"/>
      <c r="E98" s="42"/>
      <c r="F98" s="42"/>
      <c r="G98" s="42"/>
      <c r="H98" s="42"/>
      <c r="I98" s="42"/>
      <c r="J98" s="42"/>
      <c r="K98" s="42"/>
    </row>
    <row r="99" spans="1:11" ht="15" customHeight="1">
      <c r="A99" s="118" t="s">
        <v>401</v>
      </c>
      <c r="B99" s="160" t="s">
        <v>406</v>
      </c>
      <c r="C99" s="183"/>
      <c r="D99" s="183"/>
      <c r="E99" s="162"/>
      <c r="F99" s="183"/>
      <c r="G99" s="162"/>
      <c r="H99" s="183"/>
      <c r="I99" s="162"/>
      <c r="J99" s="183"/>
      <c r="K99" s="174" t="s">
        <v>99</v>
      </c>
    </row>
    <row r="100" spans="1:11" ht="15" customHeight="1">
      <c r="A100" s="141" t="s">
        <v>418</v>
      </c>
      <c r="B100" s="166"/>
      <c r="C100" s="166"/>
      <c r="D100" s="250"/>
      <c r="E100" s="70"/>
      <c r="F100" s="250"/>
      <c r="G100" s="70"/>
      <c r="H100" s="250"/>
      <c r="I100" s="70"/>
      <c r="J100" s="250"/>
      <c r="K100" s="251"/>
    </row>
    <row r="101" spans="1:11" ht="15" customHeight="1">
      <c r="A101" s="320" t="s">
        <v>407</v>
      </c>
      <c r="B101" s="321"/>
      <c r="C101" s="324" t="s">
        <v>430</v>
      </c>
      <c r="D101" s="324"/>
      <c r="E101" s="324"/>
      <c r="F101" s="337"/>
      <c r="G101" s="324" t="s">
        <v>431</v>
      </c>
      <c r="H101" s="324"/>
      <c r="I101" s="324"/>
      <c r="J101" s="337"/>
      <c r="K101" s="314" t="s">
        <v>408</v>
      </c>
    </row>
    <row r="102" spans="1:11" ht="15.75" customHeight="1">
      <c r="A102" s="322"/>
      <c r="B102" s="309"/>
      <c r="C102" s="324" t="s">
        <v>432</v>
      </c>
      <c r="D102" s="324"/>
      <c r="E102" s="337" t="s">
        <v>433</v>
      </c>
      <c r="F102" s="340"/>
      <c r="G102" s="324" t="s">
        <v>432</v>
      </c>
      <c r="H102" s="324"/>
      <c r="I102" s="337" t="s">
        <v>433</v>
      </c>
      <c r="J102" s="340"/>
      <c r="K102" s="315"/>
    </row>
    <row r="103" spans="1:11" ht="15.75" customHeight="1">
      <c r="A103" s="310"/>
      <c r="B103" s="311"/>
      <c r="C103" s="119" t="s">
        <v>434</v>
      </c>
      <c r="D103" s="119" t="s">
        <v>435</v>
      </c>
      <c r="E103" s="17" t="s">
        <v>436</v>
      </c>
      <c r="F103" s="116" t="s">
        <v>437</v>
      </c>
      <c r="G103" s="17" t="s">
        <v>434</v>
      </c>
      <c r="H103" s="119" t="s">
        <v>435</v>
      </c>
      <c r="I103" s="17" t="s">
        <v>436</v>
      </c>
      <c r="J103" s="116" t="s">
        <v>437</v>
      </c>
      <c r="K103" s="316"/>
    </row>
    <row r="104" spans="1:11" ht="15" customHeight="1">
      <c r="A104" s="47"/>
      <c r="B104" s="199"/>
      <c r="C104" s="252" t="s">
        <v>16</v>
      </c>
      <c r="D104" s="253" t="s">
        <v>16</v>
      </c>
      <c r="E104" s="157" t="s">
        <v>16</v>
      </c>
      <c r="F104" s="253" t="s">
        <v>16</v>
      </c>
      <c r="G104" s="254" t="s">
        <v>16</v>
      </c>
      <c r="H104" s="253" t="s">
        <v>16</v>
      </c>
      <c r="I104" s="155" t="s">
        <v>16</v>
      </c>
      <c r="J104" s="253" t="s">
        <v>16</v>
      </c>
      <c r="K104" s="252" t="s">
        <v>409</v>
      </c>
    </row>
    <row r="105" spans="1:11" ht="15" customHeight="1">
      <c r="A105" s="47" t="s">
        <v>8</v>
      </c>
      <c r="B105" s="262" t="s">
        <v>515</v>
      </c>
      <c r="C105" s="255">
        <v>5402119</v>
      </c>
      <c r="D105" s="15">
        <v>4872429</v>
      </c>
      <c r="E105" s="23">
        <v>900403</v>
      </c>
      <c r="F105" s="256">
        <v>1219706</v>
      </c>
      <c r="G105" s="255">
        <v>2602036</v>
      </c>
      <c r="H105" s="15">
        <v>2234350</v>
      </c>
      <c r="I105" s="23">
        <v>410299</v>
      </c>
      <c r="J105" s="256">
        <v>723021</v>
      </c>
      <c r="K105" s="257">
        <v>10117</v>
      </c>
    </row>
    <row r="106" spans="1:11" ht="15" customHeight="1">
      <c r="A106" s="69"/>
      <c r="B106" s="258">
        <v>17</v>
      </c>
      <c r="C106" s="255">
        <v>5782834</v>
      </c>
      <c r="D106" s="15">
        <v>5164086</v>
      </c>
      <c r="E106" s="23">
        <v>946407</v>
      </c>
      <c r="F106" s="256">
        <v>1267553</v>
      </c>
      <c r="G106" s="255">
        <v>2908226</v>
      </c>
      <c r="H106" s="15">
        <v>2454447</v>
      </c>
      <c r="I106" s="23">
        <v>449431</v>
      </c>
      <c r="J106" s="259">
        <v>803883</v>
      </c>
      <c r="K106" s="14">
        <v>10161</v>
      </c>
    </row>
    <row r="107" spans="1:11" ht="15" customHeight="1">
      <c r="A107" s="69"/>
      <c r="B107" s="74">
        <v>18</v>
      </c>
      <c r="C107" s="255">
        <v>6409113</v>
      </c>
      <c r="D107" s="15">
        <v>5745687</v>
      </c>
      <c r="E107" s="23">
        <v>1011677</v>
      </c>
      <c r="F107" s="256">
        <v>1441413</v>
      </c>
      <c r="G107" s="255">
        <v>3251723</v>
      </c>
      <c r="H107" s="15">
        <v>2674651</v>
      </c>
      <c r="I107" s="23">
        <v>482891</v>
      </c>
      <c r="J107" s="259">
        <v>871253</v>
      </c>
      <c r="K107" s="257">
        <v>10880</v>
      </c>
    </row>
    <row r="108" spans="1:11" ht="15" customHeight="1">
      <c r="A108" s="69"/>
      <c r="B108" s="258">
        <v>19</v>
      </c>
      <c r="C108" s="255">
        <v>6988707</v>
      </c>
      <c r="D108" s="15">
        <v>6222415</v>
      </c>
      <c r="E108" s="23">
        <v>990633</v>
      </c>
      <c r="F108" s="256">
        <v>1460522</v>
      </c>
      <c r="G108" s="255">
        <v>3620648</v>
      </c>
      <c r="H108" s="15">
        <v>2998694</v>
      </c>
      <c r="I108" s="23">
        <v>484077</v>
      </c>
      <c r="J108" s="259">
        <v>964045</v>
      </c>
      <c r="K108" s="257">
        <v>10830</v>
      </c>
    </row>
    <row r="109" spans="1:11" ht="15" customHeight="1">
      <c r="A109" s="69"/>
      <c r="B109" s="258">
        <v>20</v>
      </c>
      <c r="C109" s="255">
        <v>6920163</v>
      </c>
      <c r="D109" s="15">
        <v>6108976</v>
      </c>
      <c r="E109" s="23">
        <v>878353</v>
      </c>
      <c r="F109" s="256">
        <v>1443767</v>
      </c>
      <c r="G109" s="255">
        <v>3954057</v>
      </c>
      <c r="H109" s="15">
        <v>3070773</v>
      </c>
      <c r="I109" s="23">
        <v>485266</v>
      </c>
      <c r="J109" s="259">
        <v>971389</v>
      </c>
      <c r="K109" s="257" t="s">
        <v>450</v>
      </c>
    </row>
    <row r="110" spans="1:11" ht="12.75" customHeight="1">
      <c r="A110" s="43"/>
      <c r="B110" s="92"/>
      <c r="C110" s="223"/>
      <c r="D110" s="43"/>
      <c r="E110" s="43"/>
      <c r="F110" s="43"/>
      <c r="G110" s="223"/>
      <c r="H110" s="43"/>
      <c r="I110" s="43"/>
      <c r="J110" s="43"/>
      <c r="K110" s="260"/>
    </row>
    <row r="111" spans="1:11" ht="15" customHeight="1">
      <c r="A111" s="15" t="s">
        <v>401</v>
      </c>
      <c r="B111" s="15" t="s">
        <v>526</v>
      </c>
      <c r="C111" s="15"/>
      <c r="D111" s="15"/>
      <c r="E111" s="15"/>
      <c r="F111" s="15"/>
      <c r="G111" s="15"/>
      <c r="H111" s="15"/>
      <c r="I111" s="15"/>
      <c r="J111" s="14"/>
      <c r="K111" s="23" t="s">
        <v>410</v>
      </c>
    </row>
    <row r="112" spans="1:11" ht="12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4"/>
      <c r="K112" s="23"/>
    </row>
    <row r="113" spans="1:3" ht="14.25" customHeight="1">
      <c r="A113" s="117" t="s">
        <v>403</v>
      </c>
      <c r="B113" s="118"/>
      <c r="C113" s="118"/>
    </row>
    <row r="114" spans="1:11" ht="25.5" customHeight="1">
      <c r="A114" s="340" t="s">
        <v>118</v>
      </c>
      <c r="B114" s="331"/>
      <c r="C114" s="338"/>
      <c r="D114" s="163" t="s">
        <v>119</v>
      </c>
      <c r="E114" s="17" t="s">
        <v>19</v>
      </c>
      <c r="F114" s="184" t="s">
        <v>120</v>
      </c>
      <c r="G114" s="20" t="s">
        <v>121</v>
      </c>
      <c r="H114" s="184" t="s">
        <v>122</v>
      </c>
      <c r="I114" s="17" t="s">
        <v>20</v>
      </c>
      <c r="J114" s="119" t="s">
        <v>21</v>
      </c>
      <c r="K114" s="164" t="s">
        <v>22</v>
      </c>
    </row>
    <row r="115" spans="2:11" ht="15" customHeight="1">
      <c r="B115" s="118"/>
      <c r="C115" s="129"/>
      <c r="D115" s="185" t="s">
        <v>123</v>
      </c>
      <c r="E115" s="23" t="s">
        <v>123</v>
      </c>
      <c r="F115" s="185" t="s">
        <v>123</v>
      </c>
      <c r="G115" s="23" t="s">
        <v>123</v>
      </c>
      <c r="H115" s="185" t="s">
        <v>123</v>
      </c>
      <c r="I115" s="23" t="s">
        <v>123</v>
      </c>
      <c r="J115" s="185" t="s">
        <v>123</v>
      </c>
      <c r="K115" s="185" t="s">
        <v>123</v>
      </c>
    </row>
    <row r="116" spans="1:11" ht="15" customHeight="1">
      <c r="A116" s="74" t="s">
        <v>124</v>
      </c>
      <c r="B116" s="68">
        <v>15</v>
      </c>
      <c r="C116" s="120" t="s">
        <v>125</v>
      </c>
      <c r="D116" s="14">
        <v>121860</v>
      </c>
      <c r="E116" s="14">
        <v>28411</v>
      </c>
      <c r="F116" s="14">
        <v>30895</v>
      </c>
      <c r="G116" s="14">
        <v>20905</v>
      </c>
      <c r="H116" s="14">
        <v>16071</v>
      </c>
      <c r="I116" s="14">
        <v>9932</v>
      </c>
      <c r="J116" s="14">
        <v>4993</v>
      </c>
      <c r="K116" s="14">
        <v>10653</v>
      </c>
    </row>
    <row r="117" spans="2:11" ht="15" customHeight="1">
      <c r="B117" s="186">
        <v>16</v>
      </c>
      <c r="C117" s="187"/>
      <c r="D117" s="14">
        <v>124035</v>
      </c>
      <c r="E117" s="14">
        <v>29566</v>
      </c>
      <c r="F117" s="14">
        <v>30559</v>
      </c>
      <c r="G117" s="14">
        <v>21863</v>
      </c>
      <c r="H117" s="14">
        <v>16704</v>
      </c>
      <c r="I117" s="14">
        <v>9593</v>
      </c>
      <c r="J117" s="14">
        <v>5135</v>
      </c>
      <c r="K117" s="14">
        <v>10615</v>
      </c>
    </row>
    <row r="118" spans="2:11" ht="15" customHeight="1">
      <c r="B118" s="121">
        <v>17</v>
      </c>
      <c r="C118" s="187"/>
      <c r="D118" s="14">
        <v>126681</v>
      </c>
      <c r="E118" s="14">
        <v>28808</v>
      </c>
      <c r="F118" s="14">
        <v>31795</v>
      </c>
      <c r="G118" s="14">
        <v>23101</v>
      </c>
      <c r="H118" s="14">
        <v>17043</v>
      </c>
      <c r="I118" s="14">
        <v>9960</v>
      </c>
      <c r="J118" s="14">
        <v>5280</v>
      </c>
      <c r="K118" s="14">
        <v>10694</v>
      </c>
    </row>
    <row r="119" spans="2:11" ht="15" customHeight="1">
      <c r="B119" s="186">
        <v>18</v>
      </c>
      <c r="C119" s="187"/>
      <c r="D119" s="14">
        <v>133276</v>
      </c>
      <c r="E119" s="14">
        <v>30653</v>
      </c>
      <c r="F119" s="14">
        <v>33612</v>
      </c>
      <c r="G119" s="14">
        <v>24005</v>
      </c>
      <c r="H119" s="14">
        <v>17531</v>
      </c>
      <c r="I119" s="14">
        <v>10131</v>
      </c>
      <c r="J119" s="14">
        <v>5373</v>
      </c>
      <c r="K119" s="14">
        <v>11971</v>
      </c>
    </row>
    <row r="120" spans="2:12" ht="15" customHeight="1">
      <c r="B120" s="186">
        <v>19</v>
      </c>
      <c r="C120" s="187"/>
      <c r="D120" s="14">
        <v>132131</v>
      </c>
      <c r="E120" s="14">
        <v>30024</v>
      </c>
      <c r="F120" s="14">
        <v>33954</v>
      </c>
      <c r="G120" s="14">
        <v>24368</v>
      </c>
      <c r="H120" s="14">
        <v>16960</v>
      </c>
      <c r="I120" s="14">
        <v>9982</v>
      </c>
      <c r="J120" s="14">
        <v>5298</v>
      </c>
      <c r="K120" s="14">
        <v>11545</v>
      </c>
      <c r="L120" s="261"/>
    </row>
    <row r="121" spans="2:11" ht="9" customHeight="1">
      <c r="B121" s="118"/>
      <c r="C121" s="129"/>
      <c r="D121" s="14"/>
      <c r="F121" s="14"/>
      <c r="H121" s="14"/>
      <c r="J121" s="14"/>
      <c r="K121" s="14"/>
    </row>
    <row r="122" spans="1:11" ht="15" customHeight="1">
      <c r="A122" s="118" t="s">
        <v>23</v>
      </c>
      <c r="B122" s="118"/>
      <c r="C122" s="129"/>
      <c r="D122" s="14"/>
      <c r="F122" s="14"/>
      <c r="H122" s="14"/>
      <c r="J122" s="14"/>
      <c r="K122" s="14"/>
    </row>
    <row r="123" spans="2:12" ht="15" customHeight="1">
      <c r="B123" s="74" t="s">
        <v>24</v>
      </c>
      <c r="C123" s="129"/>
      <c r="D123" s="14">
        <v>112993</v>
      </c>
      <c r="E123" s="14">
        <v>18945</v>
      </c>
      <c r="F123" s="14">
        <v>33176</v>
      </c>
      <c r="G123" s="14">
        <v>23387</v>
      </c>
      <c r="H123" s="14">
        <v>14673</v>
      </c>
      <c r="I123" s="14">
        <v>7760</v>
      </c>
      <c r="J123" s="14">
        <v>5052</v>
      </c>
      <c r="K123" s="14">
        <v>10000</v>
      </c>
      <c r="L123" s="261"/>
    </row>
    <row r="124" spans="2:12" ht="15" customHeight="1">
      <c r="B124" s="74" t="s">
        <v>25</v>
      </c>
      <c r="C124" s="129"/>
      <c r="D124" s="14">
        <v>19138</v>
      </c>
      <c r="E124" s="14">
        <v>11079</v>
      </c>
      <c r="F124" s="14">
        <v>778</v>
      </c>
      <c r="G124" s="14">
        <v>981</v>
      </c>
      <c r="H124" s="14">
        <v>2287</v>
      </c>
      <c r="I124" s="14">
        <v>2222</v>
      </c>
      <c r="J124" s="14">
        <v>246</v>
      </c>
      <c r="K124" s="14">
        <v>1545</v>
      </c>
      <c r="L124" s="261"/>
    </row>
    <row r="125" spans="1:11" ht="15" customHeight="1">
      <c r="A125" s="118" t="s">
        <v>126</v>
      </c>
      <c r="B125" s="118"/>
      <c r="C125" s="129"/>
      <c r="D125" s="14" t="s">
        <v>412</v>
      </c>
      <c r="F125" s="14"/>
      <c r="H125" s="14"/>
      <c r="J125" s="14"/>
      <c r="K125" s="14"/>
    </row>
    <row r="126" spans="2:12" ht="15" customHeight="1">
      <c r="B126" s="74" t="s">
        <v>373</v>
      </c>
      <c r="C126" s="120"/>
      <c r="D126" s="14">
        <v>59151</v>
      </c>
      <c r="E126" s="14">
        <v>16964</v>
      </c>
      <c r="F126" s="14">
        <v>15532</v>
      </c>
      <c r="G126" s="14">
        <v>5845</v>
      </c>
      <c r="H126" s="14">
        <v>6295</v>
      </c>
      <c r="I126" s="14">
        <v>5312</v>
      </c>
      <c r="J126" s="14">
        <v>2348</v>
      </c>
      <c r="K126" s="14">
        <v>6855</v>
      </c>
      <c r="L126" s="261"/>
    </row>
    <row r="127" spans="2:12" ht="15" customHeight="1">
      <c r="B127" s="74" t="s">
        <v>374</v>
      </c>
      <c r="C127" s="120"/>
      <c r="D127" s="14">
        <v>72980</v>
      </c>
      <c r="E127" s="14">
        <v>13060</v>
      </c>
      <c r="F127" s="14">
        <v>18422</v>
      </c>
      <c r="G127" s="14">
        <v>18523</v>
      </c>
      <c r="H127" s="14">
        <v>10665</v>
      </c>
      <c r="I127" s="14">
        <v>4670</v>
      </c>
      <c r="J127" s="14">
        <v>2950</v>
      </c>
      <c r="K127" s="14">
        <v>4690</v>
      </c>
      <c r="L127" s="261"/>
    </row>
    <row r="128" spans="1:11" ht="15" customHeight="1">
      <c r="A128" s="118" t="s">
        <v>26</v>
      </c>
      <c r="B128" s="118"/>
      <c r="C128" s="129"/>
      <c r="D128" s="14" t="s">
        <v>444</v>
      </c>
      <c r="E128" s="14" t="s">
        <v>444</v>
      </c>
      <c r="F128" s="14" t="s">
        <v>444</v>
      </c>
      <c r="G128" s="14" t="s">
        <v>444</v>
      </c>
      <c r="H128" s="14" t="s">
        <v>444</v>
      </c>
      <c r="I128" s="14" t="s">
        <v>444</v>
      </c>
      <c r="J128" s="14" t="s">
        <v>444</v>
      </c>
      <c r="K128" s="14" t="s">
        <v>444</v>
      </c>
    </row>
    <row r="129" spans="1:11" ht="15" customHeight="1">
      <c r="A129" s="68" t="s">
        <v>377</v>
      </c>
      <c r="B129" s="118" t="s">
        <v>376</v>
      </c>
      <c r="C129" s="129"/>
      <c r="D129" s="14">
        <f>SUM(D130:D134)</f>
        <v>48610</v>
      </c>
      <c r="E129" s="14">
        <f aca="true" t="shared" si="3" ref="E129:K129">SUM(E130:E134)</f>
        <v>9667</v>
      </c>
      <c r="F129" s="14">
        <f t="shared" si="3"/>
        <v>13516</v>
      </c>
      <c r="G129" s="14">
        <f t="shared" si="3"/>
        <v>6993</v>
      </c>
      <c r="H129" s="14">
        <f t="shared" si="3"/>
        <v>8005</v>
      </c>
      <c r="I129" s="14">
        <f t="shared" si="3"/>
        <v>4036</v>
      </c>
      <c r="J129" s="14">
        <f t="shared" si="3"/>
        <v>1692</v>
      </c>
      <c r="K129" s="14">
        <f t="shared" si="3"/>
        <v>4701</v>
      </c>
    </row>
    <row r="130" spans="2:11" ht="12.75" customHeight="1">
      <c r="B130" s="74" t="s">
        <v>27</v>
      </c>
      <c r="C130" s="129"/>
      <c r="D130" s="14">
        <v>6496</v>
      </c>
      <c r="E130" s="14">
        <v>1571</v>
      </c>
      <c r="F130" s="14">
        <v>1449</v>
      </c>
      <c r="G130" s="14">
        <v>415</v>
      </c>
      <c r="H130" s="14">
        <v>1195</v>
      </c>
      <c r="I130" s="14">
        <v>513</v>
      </c>
      <c r="J130" s="14">
        <v>109</v>
      </c>
      <c r="K130" s="14">
        <v>1244</v>
      </c>
    </row>
    <row r="131" spans="2:11" ht="12.75" customHeight="1">
      <c r="B131" s="74" t="s">
        <v>28</v>
      </c>
      <c r="C131" s="129"/>
      <c r="D131" s="14">
        <v>15838</v>
      </c>
      <c r="E131" s="14">
        <v>21</v>
      </c>
      <c r="F131" s="14">
        <v>9510</v>
      </c>
      <c r="G131" s="14">
        <v>3412</v>
      </c>
      <c r="H131" s="14">
        <v>958</v>
      </c>
      <c r="I131" s="14">
        <v>264</v>
      </c>
      <c r="J131" s="14">
        <v>170</v>
      </c>
      <c r="K131" s="14">
        <v>1503</v>
      </c>
    </row>
    <row r="132" spans="2:11" ht="12.75" customHeight="1">
      <c r="B132" s="74" t="s">
        <v>29</v>
      </c>
      <c r="C132" s="129"/>
      <c r="D132" s="14">
        <v>10751</v>
      </c>
      <c r="E132" s="14">
        <v>3680</v>
      </c>
      <c r="F132" s="14">
        <v>1164</v>
      </c>
      <c r="G132" s="14">
        <v>1705</v>
      </c>
      <c r="H132" s="14">
        <v>1995</v>
      </c>
      <c r="I132" s="14">
        <v>948</v>
      </c>
      <c r="J132" s="14">
        <v>855</v>
      </c>
      <c r="K132" s="14">
        <v>404</v>
      </c>
    </row>
    <row r="133" spans="2:11" ht="12.75" customHeight="1">
      <c r="B133" s="74" t="s">
        <v>30</v>
      </c>
      <c r="C133" s="129"/>
      <c r="D133" s="14">
        <v>3237</v>
      </c>
      <c r="E133" s="14">
        <v>839</v>
      </c>
      <c r="F133" s="14">
        <v>140</v>
      </c>
      <c r="G133" s="14">
        <v>322</v>
      </c>
      <c r="H133" s="14">
        <v>1179</v>
      </c>
      <c r="I133" s="14">
        <v>470</v>
      </c>
      <c r="J133" s="14">
        <v>228</v>
      </c>
      <c r="K133" s="14">
        <v>59</v>
      </c>
    </row>
    <row r="134" spans="2:11" ht="12.75" customHeight="1">
      <c r="B134" s="74" t="s">
        <v>375</v>
      </c>
      <c r="C134" s="129"/>
      <c r="D134" s="14">
        <v>12288</v>
      </c>
      <c r="E134" s="14">
        <v>3556</v>
      </c>
      <c r="F134" s="14">
        <v>1253</v>
      </c>
      <c r="G134" s="14">
        <v>1139</v>
      </c>
      <c r="H134" s="14">
        <v>2678</v>
      </c>
      <c r="I134" s="14">
        <v>1841</v>
      </c>
      <c r="J134" s="14">
        <v>330</v>
      </c>
      <c r="K134" s="14">
        <v>1491</v>
      </c>
    </row>
    <row r="135" spans="1:11" ht="12.75" customHeight="1">
      <c r="A135" s="68" t="s">
        <v>377</v>
      </c>
      <c r="B135" s="74" t="s">
        <v>378</v>
      </c>
      <c r="C135" s="129"/>
      <c r="D135" s="14">
        <f>SUM(D136:D139)</f>
        <v>30234</v>
      </c>
      <c r="E135" s="14">
        <f aca="true" t="shared" si="4" ref="E135:K135">SUM(E136:E139)</f>
        <v>1909</v>
      </c>
      <c r="F135" s="14">
        <f t="shared" si="4"/>
        <v>5700</v>
      </c>
      <c r="G135" s="14">
        <f t="shared" si="4"/>
        <v>9575</v>
      </c>
      <c r="H135" s="14">
        <f t="shared" si="4"/>
        <v>4061</v>
      </c>
      <c r="I135" s="14">
        <f t="shared" si="4"/>
        <v>3108</v>
      </c>
      <c r="J135" s="14">
        <f t="shared" si="4"/>
        <v>1350</v>
      </c>
      <c r="K135" s="14">
        <f t="shared" si="4"/>
        <v>4531</v>
      </c>
    </row>
    <row r="136" spans="2:11" ht="12.75" customHeight="1">
      <c r="B136" s="74" t="s">
        <v>379</v>
      </c>
      <c r="C136" s="129"/>
      <c r="D136" s="14">
        <v>10511</v>
      </c>
      <c r="E136" s="14">
        <v>694</v>
      </c>
      <c r="F136" s="14">
        <v>1430</v>
      </c>
      <c r="G136" s="14">
        <v>1365</v>
      </c>
      <c r="H136" s="14">
        <v>1968</v>
      </c>
      <c r="I136" s="14">
        <v>2535</v>
      </c>
      <c r="J136" s="14">
        <v>467</v>
      </c>
      <c r="K136" s="14">
        <v>2052</v>
      </c>
    </row>
    <row r="137" spans="2:11" ht="12.75" customHeight="1">
      <c r="B137" s="74" t="s">
        <v>380</v>
      </c>
      <c r="C137" s="129"/>
      <c r="D137" s="14">
        <v>17112</v>
      </c>
      <c r="E137" s="14">
        <v>254</v>
      </c>
      <c r="F137" s="14">
        <v>3991</v>
      </c>
      <c r="G137" s="14">
        <v>7837</v>
      </c>
      <c r="H137" s="14">
        <v>1684</v>
      </c>
      <c r="I137" s="14">
        <v>502</v>
      </c>
      <c r="J137" s="14">
        <v>827</v>
      </c>
      <c r="K137" s="14">
        <v>2017</v>
      </c>
    </row>
    <row r="138" spans="2:11" ht="12.75" customHeight="1">
      <c r="B138" s="74" t="s">
        <v>35</v>
      </c>
      <c r="C138" s="129"/>
      <c r="D138" s="14">
        <v>1063</v>
      </c>
      <c r="E138" s="14">
        <v>183</v>
      </c>
      <c r="F138" s="14">
        <v>93</v>
      </c>
      <c r="G138" s="14">
        <v>181</v>
      </c>
      <c r="H138" s="14">
        <v>338</v>
      </c>
      <c r="I138" s="14">
        <v>51</v>
      </c>
      <c r="J138" s="14">
        <v>31</v>
      </c>
      <c r="K138" s="14">
        <v>186</v>
      </c>
    </row>
    <row r="139" spans="2:11" ht="12.75" customHeight="1">
      <c r="B139" s="74" t="s">
        <v>36</v>
      </c>
      <c r="C139" s="129"/>
      <c r="D139" s="14">
        <v>1548</v>
      </c>
      <c r="E139" s="14">
        <v>778</v>
      </c>
      <c r="F139" s="14">
        <v>186</v>
      </c>
      <c r="G139" s="14">
        <v>192</v>
      </c>
      <c r="H139" s="14">
        <v>71</v>
      </c>
      <c r="I139" s="14">
        <v>20</v>
      </c>
      <c r="J139" s="14">
        <v>25</v>
      </c>
      <c r="K139" s="14">
        <v>276</v>
      </c>
    </row>
    <row r="140" spans="1:11" ht="12.75" customHeight="1">
      <c r="A140" s="68" t="s">
        <v>377</v>
      </c>
      <c r="B140" s="74" t="s">
        <v>381</v>
      </c>
      <c r="C140" s="129"/>
      <c r="D140" s="188">
        <f>SUM(D141:D144)</f>
        <v>16076</v>
      </c>
      <c r="E140" s="14">
        <f aca="true" t="shared" si="5" ref="E140:K140">SUM(E141:E144)</f>
        <v>1310</v>
      </c>
      <c r="F140" s="188">
        <f t="shared" si="5"/>
        <v>4945</v>
      </c>
      <c r="G140" s="14">
        <f t="shared" si="5"/>
        <v>4202</v>
      </c>
      <c r="H140" s="188">
        <f t="shared" si="5"/>
        <v>1931</v>
      </c>
      <c r="I140" s="14">
        <f t="shared" si="5"/>
        <v>1873</v>
      </c>
      <c r="J140" s="188">
        <f t="shared" si="5"/>
        <v>733</v>
      </c>
      <c r="K140" s="188">
        <f t="shared" si="5"/>
        <v>1082</v>
      </c>
    </row>
    <row r="141" spans="2:11" ht="12.75" customHeight="1">
      <c r="B141" s="189" t="s">
        <v>31</v>
      </c>
      <c r="C141" s="129"/>
      <c r="D141" s="14">
        <v>1894</v>
      </c>
      <c r="E141" s="23">
        <v>0</v>
      </c>
      <c r="F141" s="14">
        <v>622</v>
      </c>
      <c r="G141" s="14">
        <v>257</v>
      </c>
      <c r="H141" s="14">
        <v>520</v>
      </c>
      <c r="I141" s="14">
        <v>310</v>
      </c>
      <c r="J141" s="14">
        <v>67</v>
      </c>
      <c r="K141" s="14">
        <v>118</v>
      </c>
    </row>
    <row r="142" spans="2:11" ht="12.75" customHeight="1">
      <c r="B142" s="74" t="s">
        <v>32</v>
      </c>
      <c r="C142" s="129"/>
      <c r="D142" s="14">
        <v>1005</v>
      </c>
      <c r="E142" s="14">
        <v>123</v>
      </c>
      <c r="F142" s="14">
        <v>70</v>
      </c>
      <c r="G142" s="14">
        <v>26</v>
      </c>
      <c r="H142" s="14">
        <v>113</v>
      </c>
      <c r="I142" s="14">
        <v>647</v>
      </c>
      <c r="J142" s="14">
        <v>26</v>
      </c>
      <c r="K142" s="23">
        <v>0</v>
      </c>
    </row>
    <row r="143" spans="2:11" ht="12.75" customHeight="1">
      <c r="B143" s="74" t="s">
        <v>33</v>
      </c>
      <c r="C143" s="129"/>
      <c r="D143" s="14">
        <v>3143</v>
      </c>
      <c r="E143" s="14">
        <v>1187</v>
      </c>
      <c r="F143" s="14">
        <v>904</v>
      </c>
      <c r="G143" s="14">
        <v>170</v>
      </c>
      <c r="H143" s="14">
        <v>108</v>
      </c>
      <c r="I143" s="14">
        <v>423</v>
      </c>
      <c r="J143" s="23">
        <v>0</v>
      </c>
      <c r="K143" s="14">
        <v>351</v>
      </c>
    </row>
    <row r="144" spans="2:11" ht="12.75" customHeight="1">
      <c r="B144" s="74" t="s">
        <v>34</v>
      </c>
      <c r="C144" s="129"/>
      <c r="D144" s="14">
        <v>10034</v>
      </c>
      <c r="E144" s="23">
        <v>0</v>
      </c>
      <c r="F144" s="14">
        <v>3349</v>
      </c>
      <c r="G144" s="14">
        <v>3749</v>
      </c>
      <c r="H144" s="14">
        <v>1190</v>
      </c>
      <c r="I144" s="14">
        <v>493</v>
      </c>
      <c r="J144" s="14">
        <v>640</v>
      </c>
      <c r="K144" s="14">
        <v>613</v>
      </c>
    </row>
    <row r="145" spans="1:11" ht="12.75" customHeight="1">
      <c r="A145" s="68" t="s">
        <v>377</v>
      </c>
      <c r="B145" s="74" t="s">
        <v>382</v>
      </c>
      <c r="C145" s="129"/>
      <c r="D145" s="14">
        <f aca="true" t="shared" si="6" ref="D145:K145">D120-(D129+D135+D140)</f>
        <v>37211</v>
      </c>
      <c r="E145" s="14">
        <f t="shared" si="6"/>
        <v>17138</v>
      </c>
      <c r="F145" s="14">
        <f t="shared" si="6"/>
        <v>9793</v>
      </c>
      <c r="G145" s="14">
        <f t="shared" si="6"/>
        <v>3598</v>
      </c>
      <c r="H145" s="14">
        <f t="shared" si="6"/>
        <v>2963</v>
      </c>
      <c r="I145" s="14">
        <f t="shared" si="6"/>
        <v>965</v>
      </c>
      <c r="J145" s="14">
        <f t="shared" si="6"/>
        <v>1523</v>
      </c>
      <c r="K145" s="14">
        <f t="shared" si="6"/>
        <v>1231</v>
      </c>
    </row>
    <row r="146" spans="1:11" ht="12.75" customHeight="1">
      <c r="A146" s="123"/>
      <c r="B146" s="123"/>
      <c r="C146" s="190"/>
      <c r="D146" s="42" t="s">
        <v>442</v>
      </c>
      <c r="E146" s="42" t="s">
        <v>461</v>
      </c>
      <c r="F146" s="42" t="s">
        <v>461</v>
      </c>
      <c r="G146" s="42" t="s">
        <v>442</v>
      </c>
      <c r="H146" s="42" t="s">
        <v>461</v>
      </c>
      <c r="I146" s="42" t="s">
        <v>462</v>
      </c>
      <c r="J146" s="42" t="s">
        <v>461</v>
      </c>
      <c r="K146" s="42" t="s">
        <v>461</v>
      </c>
    </row>
    <row r="147" spans="1:11" ht="13.5">
      <c r="A147" s="118" t="s">
        <v>401</v>
      </c>
      <c r="B147" s="364" t="s">
        <v>413</v>
      </c>
      <c r="C147" s="364"/>
      <c r="D147" s="364"/>
      <c r="E147" s="364"/>
      <c r="F147" s="364"/>
      <c r="G147" s="364"/>
      <c r="H147" s="364"/>
      <c r="I147" s="364"/>
      <c r="J147" s="14"/>
      <c r="K147" s="186" t="s">
        <v>479</v>
      </c>
    </row>
    <row r="148" spans="2:3" ht="12.75" customHeight="1">
      <c r="B148" s="118"/>
      <c r="C148" s="118"/>
    </row>
    <row r="149" spans="1:11" ht="15" customHeight="1">
      <c r="A149" s="215" t="s">
        <v>388</v>
      </c>
      <c r="B149" s="70"/>
      <c r="C149" s="70"/>
      <c r="D149" s="70"/>
      <c r="E149" s="70"/>
      <c r="F149" s="70"/>
      <c r="G149" s="70"/>
      <c r="H149" s="70"/>
      <c r="I149" s="70"/>
      <c r="J149" s="70"/>
      <c r="K149" s="70"/>
    </row>
    <row r="150" spans="1:11" ht="15.75" customHeight="1">
      <c r="A150" s="308" t="s">
        <v>37</v>
      </c>
      <c r="B150" s="357"/>
      <c r="C150" s="360" t="s">
        <v>38</v>
      </c>
      <c r="D150" s="362" t="s">
        <v>39</v>
      </c>
      <c r="E150" s="363"/>
      <c r="F150" s="216"/>
      <c r="G150" s="213"/>
      <c r="H150" s="213" t="s">
        <v>40</v>
      </c>
      <c r="I150" s="213"/>
      <c r="J150" s="213"/>
      <c r="K150" s="213"/>
    </row>
    <row r="151" spans="1:11" ht="15.75" customHeight="1">
      <c r="A151" s="358"/>
      <c r="B151" s="359"/>
      <c r="C151" s="361"/>
      <c r="D151" s="217" t="s">
        <v>41</v>
      </c>
      <c r="E151" s="217" t="s">
        <v>42</v>
      </c>
      <c r="F151" s="218" t="s">
        <v>43</v>
      </c>
      <c r="G151" s="218" t="s">
        <v>44</v>
      </c>
      <c r="H151" s="218" t="s">
        <v>45</v>
      </c>
      <c r="I151" s="218" t="s">
        <v>46</v>
      </c>
      <c r="J151" s="218" t="s">
        <v>47</v>
      </c>
      <c r="K151" s="217" t="s">
        <v>127</v>
      </c>
    </row>
    <row r="152" spans="1:11" ht="15" customHeight="1">
      <c r="A152" s="219"/>
      <c r="B152" s="220"/>
      <c r="C152" s="221" t="s">
        <v>5</v>
      </c>
      <c r="D152" s="221" t="s">
        <v>5</v>
      </c>
      <c r="E152" s="221" t="s">
        <v>5</v>
      </c>
      <c r="F152" s="221" t="s">
        <v>5</v>
      </c>
      <c r="G152" s="221" t="s">
        <v>5</v>
      </c>
      <c r="H152" s="221" t="s">
        <v>5</v>
      </c>
      <c r="I152" s="221" t="s">
        <v>5</v>
      </c>
      <c r="J152" s="221" t="s">
        <v>5</v>
      </c>
      <c r="K152" s="221" t="s">
        <v>5</v>
      </c>
    </row>
    <row r="153" spans="1:11" ht="15" customHeight="1">
      <c r="A153" s="219" t="s">
        <v>8</v>
      </c>
      <c r="B153" s="39" t="s">
        <v>525</v>
      </c>
      <c r="C153" s="15">
        <v>164090</v>
      </c>
      <c r="D153" s="15">
        <v>74405</v>
      </c>
      <c r="E153" s="15">
        <v>89685</v>
      </c>
      <c r="F153" s="15">
        <v>41007</v>
      </c>
      <c r="G153" s="15">
        <v>47942</v>
      </c>
      <c r="H153" s="15">
        <v>24188</v>
      </c>
      <c r="I153" s="15">
        <v>17082</v>
      </c>
      <c r="J153" s="15">
        <v>18401</v>
      </c>
      <c r="K153" s="15">
        <v>15470</v>
      </c>
    </row>
    <row r="154" spans="1:11" ht="15" customHeight="1">
      <c r="A154" s="222"/>
      <c r="B154" s="82">
        <v>17</v>
      </c>
      <c r="C154" s="15">
        <v>175819</v>
      </c>
      <c r="D154" s="15">
        <v>81454</v>
      </c>
      <c r="E154" s="15">
        <v>94365</v>
      </c>
      <c r="F154" s="15">
        <v>41936</v>
      </c>
      <c r="G154" s="15">
        <v>46317</v>
      </c>
      <c r="H154" s="15">
        <v>26441</v>
      </c>
      <c r="I154" s="15">
        <v>19260</v>
      </c>
      <c r="J154" s="15">
        <v>22350</v>
      </c>
      <c r="K154" s="15">
        <v>19515</v>
      </c>
    </row>
    <row r="155" spans="1:11" ht="15" customHeight="1">
      <c r="A155" s="222"/>
      <c r="B155" s="82">
        <v>18</v>
      </c>
      <c r="C155" s="15">
        <v>216473</v>
      </c>
      <c r="D155" s="15">
        <v>102373</v>
      </c>
      <c r="E155" s="15">
        <v>114100</v>
      </c>
      <c r="F155" s="15">
        <v>42707</v>
      </c>
      <c r="G155" s="15">
        <v>45397</v>
      </c>
      <c r="H155" s="15">
        <v>34655</v>
      </c>
      <c r="I155" s="15">
        <v>26391</v>
      </c>
      <c r="J155" s="15">
        <v>34124</v>
      </c>
      <c r="K155" s="15">
        <v>33199</v>
      </c>
    </row>
    <row r="156" spans="1:12" ht="15" customHeight="1">
      <c r="A156" s="222"/>
      <c r="B156" s="82">
        <v>19</v>
      </c>
      <c r="C156" s="15">
        <v>211341</v>
      </c>
      <c r="D156" s="15">
        <v>100446</v>
      </c>
      <c r="E156" s="15">
        <v>110895</v>
      </c>
      <c r="F156" s="15">
        <v>39725</v>
      </c>
      <c r="G156" s="15">
        <v>42369</v>
      </c>
      <c r="H156" s="15">
        <v>34907</v>
      </c>
      <c r="I156" s="15">
        <v>26682</v>
      </c>
      <c r="J156" s="15">
        <v>32803</v>
      </c>
      <c r="K156" s="15">
        <v>34855</v>
      </c>
      <c r="L156" s="261"/>
    </row>
    <row r="157" spans="1:12" ht="15" customHeight="1">
      <c r="A157" s="222"/>
      <c r="B157" s="82">
        <v>20</v>
      </c>
      <c r="C157" s="15">
        <v>187965</v>
      </c>
      <c r="D157" s="15">
        <v>89899</v>
      </c>
      <c r="E157" s="15">
        <v>98066</v>
      </c>
      <c r="F157" s="15">
        <v>35900</v>
      </c>
      <c r="G157" s="15">
        <v>36567</v>
      </c>
      <c r="H157" s="15">
        <v>31186</v>
      </c>
      <c r="I157" s="15">
        <v>24420</v>
      </c>
      <c r="J157" s="15">
        <v>27747</v>
      </c>
      <c r="K157" s="15">
        <v>32145</v>
      </c>
      <c r="L157" s="261"/>
    </row>
    <row r="158" spans="1:12" ht="12.75" customHeight="1">
      <c r="A158" s="130"/>
      <c r="B158" s="42"/>
      <c r="C158" s="223"/>
      <c r="D158" s="43"/>
      <c r="E158" s="43"/>
      <c r="F158" s="43"/>
      <c r="G158" s="43"/>
      <c r="H158" s="43"/>
      <c r="I158" s="43"/>
      <c r="J158" s="43"/>
      <c r="K158" s="43"/>
      <c r="L158" s="261"/>
    </row>
    <row r="159" spans="1:11" ht="13.5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219" t="s">
        <v>128</v>
      </c>
    </row>
    <row r="160" spans="2:11" ht="14.25">
      <c r="B160" s="118"/>
      <c r="D160" s="15"/>
      <c r="E160" s="15"/>
      <c r="F160" s="15"/>
      <c r="G160" s="15"/>
      <c r="H160" s="15"/>
      <c r="I160" s="15"/>
      <c r="J160" s="15"/>
      <c r="K160" s="117"/>
    </row>
  </sheetData>
  <mergeCells count="58">
    <mergeCell ref="A114:C114"/>
    <mergeCell ref="A150:B151"/>
    <mergeCell ref="C150:C151"/>
    <mergeCell ref="D150:E150"/>
    <mergeCell ref="B147:I147"/>
    <mergeCell ref="F46:H46"/>
    <mergeCell ref="I46:K46"/>
    <mergeCell ref="E102:F102"/>
    <mergeCell ref="G102:H102"/>
    <mergeCell ref="C101:F101"/>
    <mergeCell ref="G101:J101"/>
    <mergeCell ref="A65:C65"/>
    <mergeCell ref="K101:K103"/>
    <mergeCell ref="H61:K62"/>
    <mergeCell ref="A81:B81"/>
    <mergeCell ref="I102:J102"/>
    <mergeCell ref="A91:B91"/>
    <mergeCell ref="C102:D102"/>
    <mergeCell ref="A101:B103"/>
    <mergeCell ref="A40:C40"/>
    <mergeCell ref="A41:C41"/>
    <mergeCell ref="A42:C42"/>
    <mergeCell ref="A61:C63"/>
    <mergeCell ref="A46:B47"/>
    <mergeCell ref="C46:E46"/>
    <mergeCell ref="D61:G61"/>
    <mergeCell ref="D62:D63"/>
    <mergeCell ref="G62:G63"/>
    <mergeCell ref="E62:F62"/>
    <mergeCell ref="A35:C35"/>
    <mergeCell ref="A37:C37"/>
    <mergeCell ref="A38:C38"/>
    <mergeCell ref="A39:C39"/>
    <mergeCell ref="A32:C32"/>
    <mergeCell ref="A33:C33"/>
    <mergeCell ref="A34:C34"/>
    <mergeCell ref="A28:C28"/>
    <mergeCell ref="A29:C29"/>
    <mergeCell ref="A30:C30"/>
    <mergeCell ref="A31:C31"/>
    <mergeCell ref="A24:C24"/>
    <mergeCell ref="A25:C25"/>
    <mergeCell ref="A26:C26"/>
    <mergeCell ref="A27:C27"/>
    <mergeCell ref="A20:C20"/>
    <mergeCell ref="A21:C21"/>
    <mergeCell ref="A22:C22"/>
    <mergeCell ref="A23:C23"/>
    <mergeCell ref="J2:K2"/>
    <mergeCell ref="A15:C16"/>
    <mergeCell ref="D15:E15"/>
    <mergeCell ref="F15:G15"/>
    <mergeCell ref="H15:I15"/>
    <mergeCell ref="J15:K15"/>
    <mergeCell ref="A2:C3"/>
    <mergeCell ref="D2:E2"/>
    <mergeCell ref="F2:G2"/>
    <mergeCell ref="H2:I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&amp;L&amp;"ＭＳ Ｐゴシック,太字"&amp;14&amp;A</oddHeader>
  </headerFooter>
  <rowBreaks count="2" manualBreakCount="2">
    <brk id="44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W124"/>
  <sheetViews>
    <sheetView zoomScaleSheetLayoutView="100" workbookViewId="0" topLeftCell="A40">
      <selection activeCell="J45" sqref="J45"/>
    </sheetView>
  </sheetViews>
  <sheetFormatPr defaultColWidth="9.00390625" defaultRowHeight="13.5"/>
  <cols>
    <col min="1" max="1" width="3.625" style="62" customWidth="1"/>
    <col min="2" max="2" width="2.625" style="62" customWidth="1"/>
    <col min="3" max="3" width="6.50390625" style="63" customWidth="1"/>
    <col min="4" max="4" width="9.50390625" style="62" customWidth="1"/>
    <col min="5" max="5" width="9.375" style="62" customWidth="1"/>
    <col min="6" max="6" width="8.75390625" style="62" customWidth="1"/>
    <col min="7" max="7" width="9.50390625" style="62" customWidth="1"/>
    <col min="8" max="8" width="9.375" style="62" customWidth="1"/>
    <col min="9" max="9" width="9.25390625" style="62" customWidth="1"/>
    <col min="10" max="11" width="8.75390625" style="62" customWidth="1"/>
    <col min="12" max="12" width="8.50390625" style="62" customWidth="1"/>
    <col min="13" max="16384" width="9.00390625" style="240" customWidth="1"/>
  </cols>
  <sheetData>
    <row r="1" spans="1:12" ht="15" customHeight="1">
      <c r="A1" s="191" t="s">
        <v>389</v>
      </c>
      <c r="B1" s="50"/>
      <c r="C1" s="278"/>
      <c r="D1" s="279"/>
      <c r="E1" s="50"/>
      <c r="F1" s="50"/>
      <c r="G1" s="279"/>
      <c r="H1" s="61"/>
      <c r="I1" s="280"/>
      <c r="J1" s="280"/>
      <c r="K1" s="280"/>
      <c r="L1" s="280"/>
    </row>
    <row r="2" spans="1:12" ht="14.25" customHeight="1">
      <c r="A2" s="281" t="s">
        <v>129</v>
      </c>
      <c r="B2" s="50"/>
      <c r="C2" s="278"/>
      <c r="D2" s="279"/>
      <c r="E2" s="50"/>
      <c r="F2" s="50"/>
      <c r="G2" s="61"/>
      <c r="H2" s="61"/>
      <c r="I2" s="280"/>
      <c r="J2" s="280"/>
      <c r="K2" s="280"/>
      <c r="L2" s="50"/>
    </row>
    <row r="3" spans="1:12" ht="24.75" customHeight="1">
      <c r="A3" s="318" t="s">
        <v>145</v>
      </c>
      <c r="B3" s="318"/>
      <c r="C3" s="319"/>
      <c r="D3" s="266" t="s">
        <v>146</v>
      </c>
      <c r="E3" s="65" t="s">
        <v>530</v>
      </c>
      <c r="F3" s="266" t="s">
        <v>147</v>
      </c>
      <c r="G3" s="265" t="s">
        <v>130</v>
      </c>
      <c r="H3" s="265" t="s">
        <v>148</v>
      </c>
      <c r="I3" s="64" t="s">
        <v>149</v>
      </c>
      <c r="J3" s="64" t="s">
        <v>150</v>
      </c>
      <c r="K3" s="266" t="s">
        <v>13</v>
      </c>
      <c r="L3" s="267"/>
    </row>
    <row r="4" spans="1:12" ht="14.25" customHeight="1">
      <c r="A4" s="47"/>
      <c r="B4" s="50"/>
      <c r="C4" s="262"/>
      <c r="D4" s="68" t="s">
        <v>151</v>
      </c>
      <c r="E4" s="68" t="s">
        <v>152</v>
      </c>
      <c r="F4" s="68" t="s">
        <v>152</v>
      </c>
      <c r="G4" s="68" t="s">
        <v>152</v>
      </c>
      <c r="H4" s="68" t="s">
        <v>152</v>
      </c>
      <c r="I4" s="68" t="s">
        <v>152</v>
      </c>
      <c r="J4" s="68" t="s">
        <v>152</v>
      </c>
      <c r="K4" s="68" t="s">
        <v>152</v>
      </c>
      <c r="L4" s="68"/>
    </row>
    <row r="5" spans="1:12" ht="14.25" customHeight="1">
      <c r="A5" s="47" t="s">
        <v>8</v>
      </c>
      <c r="B5" s="62">
        <v>15</v>
      </c>
      <c r="C5" s="262" t="s">
        <v>153</v>
      </c>
      <c r="D5" s="15">
        <v>32141586</v>
      </c>
      <c r="E5" s="15">
        <v>14399227</v>
      </c>
      <c r="F5" s="15">
        <v>2757850</v>
      </c>
      <c r="G5" s="282">
        <v>6570461</v>
      </c>
      <c r="H5" s="282">
        <v>864429</v>
      </c>
      <c r="I5" s="282">
        <v>3862989</v>
      </c>
      <c r="J5" s="282">
        <v>6385</v>
      </c>
      <c r="K5" s="282">
        <v>3680245</v>
      </c>
      <c r="L5" s="289"/>
    </row>
    <row r="6" spans="1:12" ht="14.25" customHeight="1">
      <c r="A6" s="69"/>
      <c r="B6" s="69">
        <v>16</v>
      </c>
      <c r="C6" s="67"/>
      <c r="D6" s="15">
        <v>32883751</v>
      </c>
      <c r="E6" s="15">
        <v>14669163</v>
      </c>
      <c r="F6" s="15">
        <v>2743888</v>
      </c>
      <c r="G6" s="282">
        <v>6697137</v>
      </c>
      <c r="H6" s="282">
        <v>946992</v>
      </c>
      <c r="I6" s="282">
        <v>3967380</v>
      </c>
      <c r="J6" s="282">
        <v>6296</v>
      </c>
      <c r="K6" s="282">
        <v>3852895</v>
      </c>
      <c r="L6" s="289"/>
    </row>
    <row r="7" spans="1:12" ht="14.25" customHeight="1">
      <c r="A7" s="69"/>
      <c r="B7" s="62">
        <v>17</v>
      </c>
      <c r="C7" s="67"/>
      <c r="D7" s="70">
        <v>33474305</v>
      </c>
      <c r="E7" s="70">
        <v>14883455</v>
      </c>
      <c r="F7" s="70">
        <v>2714345</v>
      </c>
      <c r="G7" s="70">
        <v>6890561</v>
      </c>
      <c r="H7" s="70">
        <v>968756</v>
      </c>
      <c r="I7" s="70">
        <v>4045663</v>
      </c>
      <c r="J7" s="219" t="s">
        <v>470</v>
      </c>
      <c r="K7" s="70">
        <v>3971525</v>
      </c>
      <c r="L7" s="289"/>
    </row>
    <row r="8" spans="1:12" ht="14.25" customHeight="1">
      <c r="A8" s="47" t="s">
        <v>131</v>
      </c>
      <c r="B8" s="69">
        <v>18</v>
      </c>
      <c r="C8" s="22"/>
      <c r="D8" s="70">
        <v>33946224</v>
      </c>
      <c r="E8" s="70">
        <v>14956836</v>
      </c>
      <c r="F8" s="70">
        <v>2685997</v>
      </c>
      <c r="G8" s="70">
        <v>7089941</v>
      </c>
      <c r="H8" s="70">
        <v>988917</v>
      </c>
      <c r="I8" s="70">
        <v>4164488</v>
      </c>
      <c r="J8" s="219" t="s">
        <v>486</v>
      </c>
      <c r="K8" s="70">
        <v>4060045</v>
      </c>
      <c r="L8" s="289"/>
    </row>
    <row r="9" spans="1:12" ht="14.25" customHeight="1">
      <c r="A9" s="47" t="s">
        <v>131</v>
      </c>
      <c r="B9" s="62">
        <v>19</v>
      </c>
      <c r="C9" s="22"/>
      <c r="D9" s="70">
        <v>35065652</v>
      </c>
      <c r="E9" s="70">
        <v>15315457</v>
      </c>
      <c r="F9" s="70">
        <v>2748629</v>
      </c>
      <c r="G9" s="70">
        <v>7367384</v>
      </c>
      <c r="H9" s="70">
        <v>1007721</v>
      </c>
      <c r="I9" s="70">
        <v>4344504</v>
      </c>
      <c r="J9" s="219" t="s">
        <v>486</v>
      </c>
      <c r="K9" s="70">
        <v>4281957</v>
      </c>
      <c r="L9" s="289"/>
    </row>
    <row r="10" spans="1:12" ht="13.5" customHeight="1">
      <c r="A10" s="237"/>
      <c r="B10" s="237"/>
      <c r="C10" s="283"/>
      <c r="D10" s="237"/>
      <c r="E10" s="237"/>
      <c r="F10" s="237"/>
      <c r="G10" s="43"/>
      <c r="H10" s="43"/>
      <c r="I10" s="43"/>
      <c r="J10" s="43"/>
      <c r="K10" s="43"/>
      <c r="L10" s="289"/>
    </row>
    <row r="11" spans="1:12" ht="14.25" customHeight="1">
      <c r="A11" s="281" t="s">
        <v>132</v>
      </c>
      <c r="B11" s="279"/>
      <c r="C11" s="77"/>
      <c r="D11" s="279"/>
      <c r="E11" s="280"/>
      <c r="F11" s="280"/>
      <c r="G11" s="280"/>
      <c r="H11" s="280"/>
      <c r="I11" s="280"/>
      <c r="J11" s="280"/>
      <c r="K11" s="279"/>
      <c r="L11" s="289"/>
    </row>
    <row r="12" spans="1:12" ht="24.75" customHeight="1">
      <c r="A12" s="318" t="s">
        <v>154</v>
      </c>
      <c r="B12" s="318"/>
      <c r="C12" s="319"/>
      <c r="D12" s="266" t="s">
        <v>146</v>
      </c>
      <c r="E12" s="65" t="s">
        <v>530</v>
      </c>
      <c r="F12" s="266" t="s">
        <v>147</v>
      </c>
      <c r="G12" s="265" t="s">
        <v>130</v>
      </c>
      <c r="H12" s="265" t="s">
        <v>148</v>
      </c>
      <c r="I12" s="64" t="s">
        <v>149</v>
      </c>
      <c r="J12" s="64" t="s">
        <v>150</v>
      </c>
      <c r="K12" s="266" t="s">
        <v>13</v>
      </c>
      <c r="L12" s="289"/>
    </row>
    <row r="13" spans="1:12" ht="14.25" customHeight="1">
      <c r="A13" s="47"/>
      <c r="B13" s="48"/>
      <c r="C13" s="262"/>
      <c r="D13" s="68" t="s">
        <v>155</v>
      </c>
      <c r="E13" s="68" t="s">
        <v>155</v>
      </c>
      <c r="F13" s="68" t="s">
        <v>155</v>
      </c>
      <c r="G13" s="68" t="s">
        <v>155</v>
      </c>
      <c r="H13" s="68" t="s">
        <v>155</v>
      </c>
      <c r="I13" s="68" t="s">
        <v>155</v>
      </c>
      <c r="J13" s="68" t="s">
        <v>155</v>
      </c>
      <c r="K13" s="68" t="s">
        <v>155</v>
      </c>
      <c r="L13" s="289"/>
    </row>
    <row r="14" spans="1:12" ht="14.25" customHeight="1">
      <c r="A14" s="47" t="s">
        <v>8</v>
      </c>
      <c r="B14" s="62">
        <v>15</v>
      </c>
      <c r="C14" s="262" t="s">
        <v>156</v>
      </c>
      <c r="D14" s="14">
        <v>17486118</v>
      </c>
      <c r="E14" s="70">
        <v>8563498</v>
      </c>
      <c r="F14" s="70">
        <v>1861335</v>
      </c>
      <c r="G14" s="70">
        <v>3753368</v>
      </c>
      <c r="H14" s="70">
        <v>456497</v>
      </c>
      <c r="I14" s="70">
        <v>789878</v>
      </c>
      <c r="J14" s="70">
        <v>4410</v>
      </c>
      <c r="K14" s="70">
        <v>2057132</v>
      </c>
      <c r="L14" s="289"/>
    </row>
    <row r="15" spans="1:12" ht="14.25" customHeight="1">
      <c r="A15" s="69"/>
      <c r="B15" s="69">
        <v>16</v>
      </c>
      <c r="C15" s="67"/>
      <c r="D15" s="14">
        <v>17370958</v>
      </c>
      <c r="E15" s="70">
        <v>8422840</v>
      </c>
      <c r="F15" s="70">
        <v>1855194</v>
      </c>
      <c r="G15" s="70">
        <v>3683408</v>
      </c>
      <c r="H15" s="70">
        <v>476167</v>
      </c>
      <c r="I15" s="70">
        <v>828772</v>
      </c>
      <c r="J15" s="70">
        <v>4283</v>
      </c>
      <c r="K15" s="70">
        <v>2100294</v>
      </c>
      <c r="L15" s="289"/>
    </row>
    <row r="16" spans="1:12" ht="14.25" customHeight="1">
      <c r="A16" s="69"/>
      <c r="B16" s="62">
        <v>17</v>
      </c>
      <c r="C16" s="67"/>
      <c r="D16" s="70">
        <v>17561561</v>
      </c>
      <c r="E16" s="70">
        <v>8458693</v>
      </c>
      <c r="F16" s="70">
        <v>1890940</v>
      </c>
      <c r="G16" s="70">
        <v>3744767</v>
      </c>
      <c r="H16" s="70">
        <v>475746</v>
      </c>
      <c r="I16" s="70">
        <v>891299</v>
      </c>
      <c r="J16" s="219" t="s">
        <v>470</v>
      </c>
      <c r="K16" s="70">
        <v>2100295</v>
      </c>
      <c r="L16" s="289"/>
    </row>
    <row r="17" spans="1:12" ht="14.25" customHeight="1">
      <c r="A17" s="47" t="s">
        <v>131</v>
      </c>
      <c r="B17" s="69">
        <v>18</v>
      </c>
      <c r="C17" s="25"/>
      <c r="D17" s="70">
        <v>17511523</v>
      </c>
      <c r="E17" s="70">
        <v>8213913</v>
      </c>
      <c r="F17" s="70">
        <v>1955737</v>
      </c>
      <c r="G17" s="70">
        <v>3795391</v>
      </c>
      <c r="H17" s="70">
        <v>476025</v>
      </c>
      <c r="I17" s="70">
        <v>983053</v>
      </c>
      <c r="J17" s="219" t="s">
        <v>486</v>
      </c>
      <c r="K17" s="70">
        <v>2087404</v>
      </c>
      <c r="L17" s="289"/>
    </row>
    <row r="18" spans="1:12" ht="14.25" customHeight="1">
      <c r="A18" s="47" t="s">
        <v>131</v>
      </c>
      <c r="B18" s="62">
        <v>19</v>
      </c>
      <c r="C18" s="25"/>
      <c r="D18" s="70">
        <v>17505738</v>
      </c>
      <c r="E18" s="70">
        <v>8115307</v>
      </c>
      <c r="F18" s="70">
        <v>1994883</v>
      </c>
      <c r="G18" s="70">
        <v>3834042</v>
      </c>
      <c r="H18" s="70">
        <v>475539</v>
      </c>
      <c r="I18" s="70">
        <v>1021081</v>
      </c>
      <c r="J18" s="219" t="s">
        <v>486</v>
      </c>
      <c r="K18" s="70">
        <v>2064886</v>
      </c>
      <c r="L18" s="289"/>
    </row>
    <row r="19" spans="1:12" ht="13.5" customHeight="1">
      <c r="A19" s="203"/>
      <c r="B19" s="168"/>
      <c r="C19" s="283"/>
      <c r="D19" s="168"/>
      <c r="E19" s="168"/>
      <c r="F19" s="168"/>
      <c r="G19" s="42"/>
      <c r="H19" s="42"/>
      <c r="I19" s="42"/>
      <c r="J19" s="42"/>
      <c r="K19" s="42"/>
      <c r="L19" s="14"/>
    </row>
    <row r="20" spans="1:12" ht="12.75" customHeight="1">
      <c r="A20" s="76"/>
      <c r="C20" s="77"/>
      <c r="D20" s="76"/>
      <c r="E20" s="76"/>
      <c r="F20" s="76"/>
      <c r="G20" s="76"/>
      <c r="H20" s="76"/>
      <c r="I20" s="76"/>
      <c r="J20" s="76"/>
      <c r="K20" s="78" t="s">
        <v>157</v>
      </c>
      <c r="L20" s="76"/>
    </row>
    <row r="21" spans="1:12" ht="12" customHeight="1">
      <c r="A21" s="76"/>
      <c r="C21" s="77"/>
      <c r="D21" s="76"/>
      <c r="E21" s="76"/>
      <c r="F21" s="76"/>
      <c r="G21" s="76"/>
      <c r="H21" s="76"/>
      <c r="I21" s="76"/>
      <c r="J21" s="76"/>
      <c r="K21" s="78"/>
      <c r="L21" s="76"/>
    </row>
    <row r="22" spans="1:12" ht="15" customHeight="1">
      <c r="A22" s="231" t="s">
        <v>531</v>
      </c>
      <c r="L22" s="75"/>
    </row>
    <row r="23" spans="1:12" ht="36" customHeight="1">
      <c r="A23" s="365" t="s">
        <v>158</v>
      </c>
      <c r="B23" s="366"/>
      <c r="C23" s="366"/>
      <c r="D23" s="376" t="s">
        <v>159</v>
      </c>
      <c r="E23" s="376" t="s">
        <v>160</v>
      </c>
      <c r="F23" s="374" t="s">
        <v>161</v>
      </c>
      <c r="G23" s="233"/>
      <c r="H23" s="410" t="s">
        <v>162</v>
      </c>
      <c r="I23" s="410" t="s">
        <v>163</v>
      </c>
      <c r="J23" s="410" t="s">
        <v>164</v>
      </c>
      <c r="K23" s="411" t="s">
        <v>165</v>
      </c>
      <c r="L23" s="234"/>
    </row>
    <row r="24" spans="1:12" ht="14.25" customHeight="1">
      <c r="A24" s="367"/>
      <c r="B24" s="366"/>
      <c r="C24" s="366"/>
      <c r="D24" s="366"/>
      <c r="E24" s="366"/>
      <c r="F24" s="375"/>
      <c r="G24" s="232" t="s">
        <v>404</v>
      </c>
      <c r="H24" s="410"/>
      <c r="I24" s="410"/>
      <c r="J24" s="410"/>
      <c r="K24" s="411"/>
      <c r="L24" s="235"/>
    </row>
    <row r="25" spans="1:12" ht="14.25" customHeight="1">
      <c r="A25" s="47"/>
      <c r="B25" s="50"/>
      <c r="C25" s="236"/>
      <c r="D25" s="47" t="s">
        <v>166</v>
      </c>
      <c r="E25" s="47" t="s">
        <v>167</v>
      </c>
      <c r="F25" s="47" t="s">
        <v>168</v>
      </c>
      <c r="G25" s="47" t="s">
        <v>168</v>
      </c>
      <c r="H25" s="47" t="s">
        <v>168</v>
      </c>
      <c r="I25" s="47" t="s">
        <v>168</v>
      </c>
      <c r="J25" s="47" t="s">
        <v>168</v>
      </c>
      <c r="K25" s="47" t="s">
        <v>168</v>
      </c>
      <c r="L25" s="234"/>
    </row>
    <row r="26" spans="1:12" ht="14.25" customHeight="1">
      <c r="A26" s="47" t="s">
        <v>8</v>
      </c>
      <c r="B26" s="62">
        <v>16</v>
      </c>
      <c r="C26" s="236" t="s">
        <v>169</v>
      </c>
      <c r="D26" s="62">
        <v>28</v>
      </c>
      <c r="E26" s="62">
        <v>361</v>
      </c>
      <c r="F26" s="70">
        <v>17449062</v>
      </c>
      <c r="G26" s="70">
        <v>16913195</v>
      </c>
      <c r="H26" s="70">
        <v>10378209</v>
      </c>
      <c r="I26" s="70">
        <v>94801</v>
      </c>
      <c r="J26" s="70">
        <v>652233</v>
      </c>
      <c r="K26" s="70">
        <v>285131</v>
      </c>
      <c r="L26" s="234"/>
    </row>
    <row r="27" spans="1:12" ht="14.25" customHeight="1">
      <c r="A27" s="69"/>
      <c r="B27" s="69">
        <v>17</v>
      </c>
      <c r="C27" s="236"/>
      <c r="D27" s="62">
        <v>28</v>
      </c>
      <c r="E27" s="62">
        <v>361</v>
      </c>
      <c r="F27" s="70">
        <v>17639900</v>
      </c>
      <c r="G27" s="70">
        <v>17135721</v>
      </c>
      <c r="H27" s="70">
        <v>10401506</v>
      </c>
      <c r="I27" s="70">
        <v>80050</v>
      </c>
      <c r="J27" s="70">
        <v>568279</v>
      </c>
      <c r="K27" s="70">
        <v>234938</v>
      </c>
      <c r="L27" s="234"/>
    </row>
    <row r="28" spans="1:12" ht="14.25" customHeight="1">
      <c r="A28" s="47" t="s">
        <v>131</v>
      </c>
      <c r="B28" s="62">
        <v>18</v>
      </c>
      <c r="C28" s="236"/>
      <c r="D28" s="62">
        <v>27</v>
      </c>
      <c r="E28" s="62">
        <v>359</v>
      </c>
      <c r="F28" s="70">
        <v>17677141</v>
      </c>
      <c r="G28" s="70">
        <v>17199075</v>
      </c>
      <c r="H28" s="70">
        <v>10240350</v>
      </c>
      <c r="I28" s="70">
        <v>40269</v>
      </c>
      <c r="J28" s="70">
        <v>528728</v>
      </c>
      <c r="K28" s="70">
        <v>213382</v>
      </c>
      <c r="L28" s="234"/>
    </row>
    <row r="29" spans="1:12" ht="14.25" customHeight="1">
      <c r="A29" s="47"/>
      <c r="B29" s="28">
        <v>19</v>
      </c>
      <c r="C29" s="236"/>
      <c r="D29" s="70">
        <v>27</v>
      </c>
      <c r="E29" s="70">
        <v>367</v>
      </c>
      <c r="F29" s="70">
        <v>18004147</v>
      </c>
      <c r="G29" s="70">
        <v>17508003</v>
      </c>
      <c r="H29" s="70">
        <v>10171486</v>
      </c>
      <c r="I29" s="70">
        <v>29804</v>
      </c>
      <c r="J29" s="70">
        <v>610995</v>
      </c>
      <c r="K29" s="70">
        <v>245572</v>
      </c>
      <c r="L29" s="234"/>
    </row>
    <row r="30" spans="1:12" ht="13.5" customHeight="1">
      <c r="A30" s="23"/>
      <c r="B30" s="28">
        <v>20</v>
      </c>
      <c r="C30" s="22"/>
      <c r="D30" s="70">
        <v>27</v>
      </c>
      <c r="E30" s="70">
        <v>370</v>
      </c>
      <c r="F30" s="70">
        <v>18355540</v>
      </c>
      <c r="G30" s="70">
        <v>17888087</v>
      </c>
      <c r="H30" s="70">
        <v>9856437</v>
      </c>
      <c r="I30" s="70">
        <v>59527</v>
      </c>
      <c r="J30" s="70">
        <v>569975</v>
      </c>
      <c r="K30" s="70">
        <v>240819</v>
      </c>
      <c r="L30" s="15"/>
    </row>
    <row r="31" spans="1:12" ht="8.25" customHeight="1">
      <c r="A31" s="203"/>
      <c r="B31" s="237"/>
      <c r="C31" s="238"/>
      <c r="D31" s="237"/>
      <c r="E31" s="237"/>
      <c r="F31" s="237"/>
      <c r="G31" s="237"/>
      <c r="H31" s="130"/>
      <c r="I31" s="130"/>
      <c r="J31" s="43"/>
      <c r="K31" s="43"/>
      <c r="L31" s="234"/>
    </row>
    <row r="32" spans="1:12" ht="12.75" customHeight="1">
      <c r="A32" s="50"/>
      <c r="B32" s="50"/>
      <c r="C32" s="50"/>
      <c r="D32" s="50"/>
      <c r="E32" s="234"/>
      <c r="F32" s="234"/>
      <c r="G32" s="239"/>
      <c r="H32" s="234"/>
      <c r="I32" s="234"/>
      <c r="J32" s="234"/>
      <c r="K32" s="239" t="s">
        <v>170</v>
      </c>
      <c r="L32" s="234"/>
    </row>
    <row r="33" spans="1:12" ht="12" customHeight="1">
      <c r="A33" s="50"/>
      <c r="B33" s="50"/>
      <c r="C33" s="50"/>
      <c r="D33" s="50"/>
      <c r="E33" s="234"/>
      <c r="F33" s="234"/>
      <c r="G33" s="239"/>
      <c r="H33" s="234"/>
      <c r="I33" s="234"/>
      <c r="J33" s="234"/>
      <c r="K33" s="239"/>
      <c r="L33" s="234"/>
    </row>
    <row r="34" spans="1:12" ht="15" customHeight="1">
      <c r="A34" s="231" t="s">
        <v>540</v>
      </c>
      <c r="L34" s="75"/>
    </row>
    <row r="35" spans="1:12" ht="12.75" customHeight="1">
      <c r="A35" s="365" t="s">
        <v>158</v>
      </c>
      <c r="B35" s="366"/>
      <c r="C35" s="366"/>
      <c r="D35" s="372" t="s">
        <v>532</v>
      </c>
      <c r="E35" s="382" t="s">
        <v>533</v>
      </c>
      <c r="F35" s="372" t="s">
        <v>534</v>
      </c>
      <c r="G35" s="372" t="s">
        <v>535</v>
      </c>
      <c r="H35" s="416" t="s">
        <v>536</v>
      </c>
      <c r="I35" s="417"/>
      <c r="J35" s="418"/>
      <c r="K35" s="419" t="s">
        <v>132</v>
      </c>
      <c r="L35" s="234"/>
    </row>
    <row r="36" spans="1:12" ht="12.75" customHeight="1">
      <c r="A36" s="367"/>
      <c r="B36" s="366"/>
      <c r="C36" s="366"/>
      <c r="D36" s="373"/>
      <c r="E36" s="383"/>
      <c r="F36" s="373"/>
      <c r="G36" s="373"/>
      <c r="H36" s="290" t="s">
        <v>537</v>
      </c>
      <c r="I36" s="290" t="s">
        <v>538</v>
      </c>
      <c r="J36" s="290" t="s">
        <v>13</v>
      </c>
      <c r="K36" s="420"/>
      <c r="L36" s="235"/>
    </row>
    <row r="37" spans="1:12" ht="14.25" customHeight="1">
      <c r="A37" s="47"/>
      <c r="B37" s="50"/>
      <c r="C37" s="236"/>
      <c r="D37" s="47"/>
      <c r="E37" s="47"/>
      <c r="F37" s="47" t="s">
        <v>481</v>
      </c>
      <c r="G37" s="47" t="s">
        <v>168</v>
      </c>
      <c r="H37" s="47" t="s">
        <v>168</v>
      </c>
      <c r="I37" s="47" t="s">
        <v>168</v>
      </c>
      <c r="J37" s="47" t="s">
        <v>168</v>
      </c>
      <c r="K37" s="47" t="s">
        <v>168</v>
      </c>
      <c r="L37" s="234"/>
    </row>
    <row r="38" spans="1:12" ht="14.25" customHeight="1">
      <c r="A38" s="47" t="s">
        <v>8</v>
      </c>
      <c r="B38" s="62">
        <v>15</v>
      </c>
      <c r="C38" s="236" t="s">
        <v>541</v>
      </c>
      <c r="D38" s="62">
        <v>15</v>
      </c>
      <c r="E38" s="62">
        <v>434</v>
      </c>
      <c r="F38" s="70">
        <v>347522</v>
      </c>
      <c r="G38" s="70">
        <v>42464</v>
      </c>
      <c r="H38" s="70">
        <v>3875291</v>
      </c>
      <c r="I38" s="70">
        <v>2950295</v>
      </c>
      <c r="J38" s="70">
        <v>924996</v>
      </c>
      <c r="K38" s="70">
        <v>805149</v>
      </c>
      <c r="L38" s="234"/>
    </row>
    <row r="39" spans="1:12" ht="14.25" customHeight="1">
      <c r="A39" s="69"/>
      <c r="B39" s="69">
        <v>16</v>
      </c>
      <c r="C39" s="236"/>
      <c r="D39" s="62">
        <v>15</v>
      </c>
      <c r="E39" s="62">
        <v>379</v>
      </c>
      <c r="F39" s="70">
        <v>351004</v>
      </c>
      <c r="G39" s="70">
        <v>42585</v>
      </c>
      <c r="H39" s="70">
        <v>3962308</v>
      </c>
      <c r="I39" s="70">
        <v>2977561</v>
      </c>
      <c r="J39" s="70">
        <v>984747</v>
      </c>
      <c r="K39" s="70">
        <v>839768</v>
      </c>
      <c r="L39" s="234"/>
    </row>
    <row r="40" spans="1:12" ht="14.25" customHeight="1">
      <c r="A40" s="47" t="s">
        <v>131</v>
      </c>
      <c r="B40" s="62">
        <v>17</v>
      </c>
      <c r="C40" s="236"/>
      <c r="D40" s="62">
        <v>14</v>
      </c>
      <c r="E40" s="62">
        <v>346</v>
      </c>
      <c r="F40" s="70">
        <v>359746</v>
      </c>
      <c r="G40" s="70">
        <v>42826</v>
      </c>
      <c r="H40" s="70">
        <v>4046824</v>
      </c>
      <c r="I40" s="70">
        <v>3015340</v>
      </c>
      <c r="J40" s="70">
        <v>1031484</v>
      </c>
      <c r="K40" s="70">
        <v>908058</v>
      </c>
      <c r="L40" s="234"/>
    </row>
    <row r="41" spans="1:12" ht="14.25" customHeight="1">
      <c r="A41" s="47"/>
      <c r="B41" s="28">
        <v>18</v>
      </c>
      <c r="C41" s="236"/>
      <c r="D41" s="70">
        <v>14</v>
      </c>
      <c r="E41" s="70">
        <v>311</v>
      </c>
      <c r="F41" s="70">
        <v>372854</v>
      </c>
      <c r="G41" s="70">
        <v>43081</v>
      </c>
      <c r="H41" s="70">
        <v>4170232</v>
      </c>
      <c r="I41" s="70">
        <v>3146874</v>
      </c>
      <c r="J41" s="70">
        <v>1023358</v>
      </c>
      <c r="K41" s="70">
        <v>985298</v>
      </c>
      <c r="L41" s="234"/>
    </row>
    <row r="42" spans="1:12" s="291" customFormat="1" ht="14.25" customHeight="1">
      <c r="A42" s="23"/>
      <c r="B42" s="28">
        <v>19</v>
      </c>
      <c r="C42" s="22"/>
      <c r="D42" s="70">
        <v>14</v>
      </c>
      <c r="E42" s="70">
        <v>303</v>
      </c>
      <c r="F42" s="70">
        <v>396126</v>
      </c>
      <c r="G42" s="70">
        <v>43890</v>
      </c>
      <c r="H42" s="70">
        <v>4349103</v>
      </c>
      <c r="I42" s="70">
        <v>3335652</v>
      </c>
      <c r="J42" s="70">
        <v>1013451</v>
      </c>
      <c r="K42" s="70">
        <v>1034257</v>
      </c>
      <c r="L42" s="15"/>
    </row>
    <row r="43" spans="1:12" ht="8.25" customHeight="1">
      <c r="A43" s="203"/>
      <c r="B43" s="237"/>
      <c r="C43" s="238"/>
      <c r="D43" s="237"/>
      <c r="E43" s="237"/>
      <c r="F43" s="237"/>
      <c r="G43" s="237"/>
      <c r="H43" s="130"/>
      <c r="I43" s="130"/>
      <c r="J43" s="43"/>
      <c r="K43" s="43"/>
      <c r="L43" s="234"/>
    </row>
    <row r="44" spans="1:12" ht="12.75" customHeight="1">
      <c r="A44" s="50" t="s">
        <v>401</v>
      </c>
      <c r="B44" s="50">
        <v>1</v>
      </c>
      <c r="C44" s="50" t="s">
        <v>542</v>
      </c>
      <c r="D44" s="50"/>
      <c r="E44" s="234"/>
      <c r="F44" s="234"/>
      <c r="G44" s="239"/>
      <c r="H44" s="234"/>
      <c r="I44" s="234"/>
      <c r="J44" s="234"/>
      <c r="K44" s="292"/>
      <c r="L44" s="234"/>
    </row>
    <row r="45" spans="1:12" ht="12.75" customHeight="1">
      <c r="A45" s="50"/>
      <c r="B45" s="50">
        <v>3</v>
      </c>
      <c r="C45" s="50" t="s">
        <v>543</v>
      </c>
      <c r="D45" s="50"/>
      <c r="E45" s="234"/>
      <c r="F45" s="234"/>
      <c r="G45" s="239"/>
      <c r="H45" s="234"/>
      <c r="I45" s="234"/>
      <c r="J45" s="234"/>
      <c r="K45" s="292" t="s">
        <v>539</v>
      </c>
      <c r="L45" s="234"/>
    </row>
    <row r="46" spans="1:12" ht="11.25" customHeight="1">
      <c r="A46" s="50"/>
      <c r="B46" s="50"/>
      <c r="C46" s="50"/>
      <c r="D46" s="50"/>
      <c r="E46" s="234"/>
      <c r="F46" s="234"/>
      <c r="G46" s="239"/>
      <c r="H46" s="234"/>
      <c r="I46" s="234"/>
      <c r="J46" s="234"/>
      <c r="K46" s="239"/>
      <c r="L46" s="234"/>
    </row>
    <row r="47" spans="1:23" ht="15" customHeight="1">
      <c r="A47" s="285" t="s">
        <v>547</v>
      </c>
      <c r="B47" s="50"/>
      <c r="C47" s="50"/>
      <c r="D47" s="50"/>
      <c r="E47" s="234"/>
      <c r="F47" s="234"/>
      <c r="G47" s="239"/>
      <c r="H47" s="234"/>
      <c r="I47" s="234"/>
      <c r="J47" s="234"/>
      <c r="K47" s="239"/>
      <c r="L47" s="234"/>
      <c r="M47" s="293"/>
      <c r="N47" s="294"/>
      <c r="O47" s="294"/>
      <c r="P47" s="294"/>
      <c r="Q47" s="294"/>
      <c r="R47" s="294"/>
      <c r="S47" s="294"/>
      <c r="T47" s="294"/>
      <c r="U47" s="294"/>
      <c r="V47" s="264"/>
      <c r="W47" s="264"/>
    </row>
    <row r="48" spans="1:23" ht="13.5" customHeight="1">
      <c r="A48" s="368" t="s">
        <v>171</v>
      </c>
      <c r="B48" s="368"/>
      <c r="C48" s="369"/>
      <c r="D48" s="377" t="s">
        <v>532</v>
      </c>
      <c r="E48" s="377" t="s">
        <v>544</v>
      </c>
      <c r="F48" s="377" t="s">
        <v>534</v>
      </c>
      <c r="G48" s="377" t="s">
        <v>545</v>
      </c>
      <c r="H48" s="379" t="s">
        <v>546</v>
      </c>
      <c r="I48" s="380"/>
      <c r="J48" s="381"/>
      <c r="K48" s="414" t="s">
        <v>132</v>
      </c>
      <c r="L48" s="286"/>
      <c r="M48" s="295"/>
      <c r="N48" s="295"/>
      <c r="O48" s="295"/>
      <c r="P48" s="295"/>
      <c r="Q48" s="295"/>
      <c r="R48" s="295"/>
      <c r="S48" s="296"/>
      <c r="T48" s="295"/>
      <c r="U48" s="297"/>
      <c r="V48" s="264"/>
      <c r="W48" s="264"/>
    </row>
    <row r="49" spans="1:23" ht="13.5" customHeight="1">
      <c r="A49" s="370"/>
      <c r="B49" s="370"/>
      <c r="C49" s="371"/>
      <c r="D49" s="378"/>
      <c r="E49" s="378"/>
      <c r="F49" s="378"/>
      <c r="G49" s="378"/>
      <c r="H49" s="287" t="s">
        <v>537</v>
      </c>
      <c r="I49" s="287" t="s">
        <v>538</v>
      </c>
      <c r="J49" s="287" t="s">
        <v>13</v>
      </c>
      <c r="K49" s="415"/>
      <c r="L49" s="263"/>
      <c r="M49" s="412"/>
      <c r="N49" s="413"/>
      <c r="O49" s="413"/>
      <c r="P49" s="413"/>
      <c r="Q49" s="413"/>
      <c r="R49" s="412"/>
      <c r="S49" s="412"/>
      <c r="T49" s="412"/>
      <c r="U49" s="413"/>
      <c r="V49" s="264"/>
      <c r="W49" s="264"/>
    </row>
    <row r="50" spans="1:23" ht="14.25" customHeight="1">
      <c r="A50" s="47"/>
      <c r="B50" s="48"/>
      <c r="C50" s="262"/>
      <c r="D50" s="68"/>
      <c r="E50" s="288"/>
      <c r="F50" s="68" t="s">
        <v>481</v>
      </c>
      <c r="G50" s="288" t="s">
        <v>548</v>
      </c>
      <c r="H50" s="68" t="s">
        <v>16</v>
      </c>
      <c r="I50" s="68" t="s">
        <v>16</v>
      </c>
      <c r="J50" s="68" t="s">
        <v>16</v>
      </c>
      <c r="K50" s="68" t="s">
        <v>16</v>
      </c>
      <c r="L50" s="68"/>
      <c r="M50" s="412"/>
      <c r="N50" s="413"/>
      <c r="O50" s="413"/>
      <c r="P50" s="413"/>
      <c r="Q50" s="413"/>
      <c r="R50" s="298"/>
      <c r="S50" s="298"/>
      <c r="T50" s="298"/>
      <c r="U50" s="413"/>
      <c r="V50" s="264"/>
      <c r="W50" s="264"/>
    </row>
    <row r="51" spans="1:23" ht="14.25" customHeight="1">
      <c r="A51" s="47" t="s">
        <v>8</v>
      </c>
      <c r="B51" s="69">
        <v>15</v>
      </c>
      <c r="C51" s="262" t="s">
        <v>460</v>
      </c>
      <c r="D51" s="14">
        <v>7</v>
      </c>
      <c r="E51" s="70">
        <v>69</v>
      </c>
      <c r="F51" s="70">
        <v>138632</v>
      </c>
      <c r="G51" s="70">
        <v>6887</v>
      </c>
      <c r="H51" s="70">
        <v>847335</v>
      </c>
      <c r="I51" s="14">
        <v>663409</v>
      </c>
      <c r="J51" s="14">
        <v>183926</v>
      </c>
      <c r="K51" s="14">
        <v>456483</v>
      </c>
      <c r="L51" s="14"/>
      <c r="M51" s="292"/>
      <c r="N51" s="299"/>
      <c r="O51" s="299"/>
      <c r="P51" s="300"/>
      <c r="Q51" s="300"/>
      <c r="R51" s="300"/>
      <c r="S51" s="300"/>
      <c r="T51" s="300"/>
      <c r="U51" s="300"/>
      <c r="V51" s="264"/>
      <c r="W51" s="264"/>
    </row>
    <row r="52" spans="1:23" ht="14.25" customHeight="1">
      <c r="A52" s="69"/>
      <c r="B52" s="62">
        <v>16</v>
      </c>
      <c r="C52" s="262"/>
      <c r="D52" s="70">
        <v>7</v>
      </c>
      <c r="E52" s="70">
        <v>69</v>
      </c>
      <c r="F52" s="70">
        <v>141415</v>
      </c>
      <c r="G52" s="70">
        <v>8591</v>
      </c>
      <c r="H52" s="70">
        <v>860579</v>
      </c>
      <c r="I52" s="70">
        <v>666996</v>
      </c>
      <c r="J52" s="70">
        <v>193583</v>
      </c>
      <c r="K52" s="70">
        <v>446791</v>
      </c>
      <c r="L52" s="14"/>
      <c r="M52" s="301"/>
      <c r="N52" s="299"/>
      <c r="O52" s="299"/>
      <c r="P52" s="300"/>
      <c r="Q52" s="300"/>
      <c r="R52" s="300"/>
      <c r="S52" s="300"/>
      <c r="T52" s="300"/>
      <c r="U52" s="300"/>
      <c r="V52" s="264"/>
      <c r="W52" s="264"/>
    </row>
    <row r="53" spans="1:23" ht="14.25" customHeight="1">
      <c r="A53" s="47" t="s">
        <v>131</v>
      </c>
      <c r="B53" s="69">
        <v>17</v>
      </c>
      <c r="C53" s="262"/>
      <c r="D53" s="70">
        <v>7</v>
      </c>
      <c r="E53" s="70">
        <v>69</v>
      </c>
      <c r="F53" s="70">
        <v>145519</v>
      </c>
      <c r="G53" s="70">
        <v>8316</v>
      </c>
      <c r="H53" s="70">
        <v>880585</v>
      </c>
      <c r="I53" s="70">
        <v>676448</v>
      </c>
      <c r="J53" s="70">
        <v>204137</v>
      </c>
      <c r="K53" s="70">
        <v>450246</v>
      </c>
      <c r="L53" s="14"/>
      <c r="M53" s="301"/>
      <c r="N53" s="299"/>
      <c r="O53" s="299"/>
      <c r="P53" s="300"/>
      <c r="Q53" s="300"/>
      <c r="R53" s="300"/>
      <c r="S53" s="300"/>
      <c r="T53" s="300"/>
      <c r="U53" s="300"/>
      <c r="V53" s="264"/>
      <c r="W53" s="264"/>
    </row>
    <row r="54" spans="1:23" ht="14.25" customHeight="1">
      <c r="A54" s="47"/>
      <c r="B54" s="62">
        <v>18</v>
      </c>
      <c r="C54" s="262"/>
      <c r="D54" s="70">
        <v>7</v>
      </c>
      <c r="E54" s="70">
        <v>69</v>
      </c>
      <c r="F54" s="70">
        <v>147490</v>
      </c>
      <c r="G54" s="70">
        <v>8788</v>
      </c>
      <c r="H54" s="70">
        <v>897226</v>
      </c>
      <c r="I54" s="219" t="s">
        <v>427</v>
      </c>
      <c r="J54" s="219" t="s">
        <v>427</v>
      </c>
      <c r="K54" s="70">
        <v>450779</v>
      </c>
      <c r="L54" s="14"/>
      <c r="M54" s="292"/>
      <c r="N54" s="299"/>
      <c r="O54" s="299"/>
      <c r="P54" s="300"/>
      <c r="Q54" s="300"/>
      <c r="R54" s="300"/>
      <c r="S54" s="300"/>
      <c r="T54" s="300"/>
      <c r="U54" s="300"/>
      <c r="V54" s="264"/>
      <c r="W54" s="264"/>
    </row>
    <row r="55" spans="1:23" ht="14.25" customHeight="1">
      <c r="A55" s="47"/>
      <c r="B55" s="69">
        <v>19</v>
      </c>
      <c r="C55" s="262"/>
      <c r="D55" s="70">
        <v>7</v>
      </c>
      <c r="E55" s="70">
        <v>70</v>
      </c>
      <c r="F55" s="70">
        <v>149161</v>
      </c>
      <c r="G55" s="70">
        <v>8978</v>
      </c>
      <c r="H55" s="70">
        <v>910667</v>
      </c>
      <c r="I55" s="219" t="s">
        <v>427</v>
      </c>
      <c r="J55" s="219" t="s">
        <v>427</v>
      </c>
      <c r="K55" s="70">
        <v>447360</v>
      </c>
      <c r="L55" s="14"/>
      <c r="M55" s="292"/>
      <c r="N55" s="299"/>
      <c r="O55" s="299"/>
      <c r="P55" s="300"/>
      <c r="Q55" s="300"/>
      <c r="R55" s="300"/>
      <c r="S55" s="300"/>
      <c r="T55" s="300"/>
      <c r="U55" s="300"/>
      <c r="V55" s="264"/>
      <c r="W55" s="264"/>
    </row>
    <row r="56" spans="1:23" ht="9.75" customHeight="1">
      <c r="A56" s="203"/>
      <c r="B56" s="168"/>
      <c r="C56" s="283"/>
      <c r="D56" s="123"/>
      <c r="E56" s="123"/>
      <c r="F56" s="123"/>
      <c r="G56" s="123"/>
      <c r="H56" s="123"/>
      <c r="I56" s="123"/>
      <c r="J56" s="123"/>
      <c r="K56" s="123"/>
      <c r="L56" s="118"/>
      <c r="M56" s="301"/>
      <c r="N56" s="299"/>
      <c r="O56" s="299"/>
      <c r="P56" s="300"/>
      <c r="Q56" s="300"/>
      <c r="R56" s="300"/>
      <c r="S56" s="300"/>
      <c r="T56" s="300"/>
      <c r="U56" s="300"/>
      <c r="V56" s="264"/>
      <c r="W56" s="264"/>
    </row>
    <row r="57" spans="1:23" ht="12.75" customHeight="1">
      <c r="A57" s="73" t="s">
        <v>172</v>
      </c>
      <c r="B57" s="74" t="s">
        <v>549</v>
      </c>
      <c r="C57" s="73"/>
      <c r="D57" s="73"/>
      <c r="E57" s="73"/>
      <c r="F57" s="73"/>
      <c r="G57" s="118"/>
      <c r="H57" s="68"/>
      <c r="I57" s="118"/>
      <c r="J57" s="118"/>
      <c r="K57" s="118"/>
      <c r="L57" s="68"/>
      <c r="M57" s="302"/>
      <c r="N57" s="302"/>
      <c r="O57" s="302"/>
      <c r="P57" s="302"/>
      <c r="Q57" s="302"/>
      <c r="R57" s="302"/>
      <c r="S57" s="302"/>
      <c r="T57" s="302"/>
      <c r="U57" s="302"/>
      <c r="V57" s="264"/>
      <c r="W57" s="264"/>
    </row>
    <row r="58" spans="1:23" ht="13.5" customHeight="1">
      <c r="A58" s="73"/>
      <c r="B58" s="74" t="s">
        <v>550</v>
      </c>
      <c r="C58" s="73"/>
      <c r="D58" s="73"/>
      <c r="E58" s="73"/>
      <c r="F58" s="73"/>
      <c r="G58" s="73"/>
      <c r="H58" s="73"/>
      <c r="I58" s="73"/>
      <c r="J58" s="73"/>
      <c r="L58" s="73"/>
      <c r="M58" s="303"/>
      <c r="N58" s="304"/>
      <c r="O58" s="304"/>
      <c r="P58" s="304"/>
      <c r="Q58" s="304"/>
      <c r="R58" s="304"/>
      <c r="S58" s="304"/>
      <c r="T58" s="304"/>
      <c r="U58" s="304"/>
      <c r="V58" s="264"/>
      <c r="W58" s="264"/>
    </row>
    <row r="59" spans="1:23" ht="13.5" customHeight="1">
      <c r="A59" s="73"/>
      <c r="B59" s="74"/>
      <c r="C59" s="73"/>
      <c r="D59" s="73"/>
      <c r="E59" s="73"/>
      <c r="F59" s="73"/>
      <c r="G59" s="73"/>
      <c r="H59" s="73"/>
      <c r="I59" s="73"/>
      <c r="J59" s="73"/>
      <c r="K59" s="288" t="s">
        <v>551</v>
      </c>
      <c r="L59" s="73"/>
      <c r="M59" s="303"/>
      <c r="N59" s="304"/>
      <c r="O59" s="304"/>
      <c r="P59" s="304"/>
      <c r="Q59" s="304"/>
      <c r="R59" s="304"/>
      <c r="S59" s="304"/>
      <c r="T59" s="304"/>
      <c r="U59" s="304"/>
      <c r="V59" s="264"/>
      <c r="W59" s="264"/>
    </row>
    <row r="60" spans="1:23" ht="15" customHeight="1">
      <c r="A60" s="191" t="s">
        <v>390</v>
      </c>
      <c r="B60" s="48"/>
      <c r="C60" s="48"/>
      <c r="D60" s="66"/>
      <c r="E60" s="48"/>
      <c r="F60" s="66"/>
      <c r="G60" s="48"/>
      <c r="H60" s="48"/>
      <c r="I60" s="48"/>
      <c r="J60" s="66"/>
      <c r="K60" s="48"/>
      <c r="L60" s="66"/>
      <c r="M60" s="303"/>
      <c r="N60" s="304"/>
      <c r="O60" s="304"/>
      <c r="P60" s="304"/>
      <c r="Q60" s="304"/>
      <c r="R60" s="304"/>
      <c r="S60" s="304"/>
      <c r="T60" s="304"/>
      <c r="U60" s="304"/>
      <c r="V60" s="264"/>
      <c r="W60" s="264"/>
    </row>
    <row r="61" spans="1:23" ht="15" customHeight="1">
      <c r="A61" s="241" t="s">
        <v>173</v>
      </c>
      <c r="B61" s="168"/>
      <c r="C61" s="168"/>
      <c r="D61" s="66"/>
      <c r="E61" s="48"/>
      <c r="F61" s="66"/>
      <c r="G61" s="48"/>
      <c r="H61" s="48"/>
      <c r="I61" s="48"/>
      <c r="J61" s="66"/>
      <c r="K61" s="48"/>
      <c r="L61" s="66"/>
      <c r="M61" s="284"/>
      <c r="N61" s="305"/>
      <c r="O61" s="305"/>
      <c r="P61" s="305"/>
      <c r="Q61" s="305"/>
      <c r="R61" s="305"/>
      <c r="S61" s="305"/>
      <c r="T61" s="305"/>
      <c r="U61" s="305"/>
      <c r="V61" s="264"/>
      <c r="W61" s="264"/>
    </row>
    <row r="62" spans="1:23" ht="6.75" customHeight="1">
      <c r="A62" s="384" t="s">
        <v>171</v>
      </c>
      <c r="B62" s="385"/>
      <c r="C62" s="386"/>
      <c r="D62" s="306" t="s">
        <v>476</v>
      </c>
      <c r="E62" s="332"/>
      <c r="F62" s="247"/>
      <c r="G62" s="319"/>
      <c r="H62" s="389"/>
      <c r="I62" s="390"/>
      <c r="J62" s="248"/>
      <c r="K62" s="248"/>
      <c r="L62" s="249"/>
      <c r="M62" s="284"/>
      <c r="N62" s="305"/>
      <c r="O62" s="305"/>
      <c r="P62" s="305"/>
      <c r="Q62" s="305"/>
      <c r="R62" s="305"/>
      <c r="S62" s="305"/>
      <c r="T62" s="305"/>
      <c r="U62" s="305"/>
      <c r="V62" s="264"/>
      <c r="W62" s="264"/>
    </row>
    <row r="63" spans="1:23" ht="6.75" customHeight="1">
      <c r="A63" s="384"/>
      <c r="B63" s="385"/>
      <c r="C63" s="386"/>
      <c r="D63" s="397"/>
      <c r="E63" s="352"/>
      <c r="F63" s="391" t="s">
        <v>473</v>
      </c>
      <c r="G63" s="368"/>
      <c r="H63" s="369"/>
      <c r="I63" s="393" t="s">
        <v>474</v>
      </c>
      <c r="J63" s="394"/>
      <c r="K63" s="39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/>
    </row>
    <row r="64" spans="1:23" ht="6.75" customHeight="1">
      <c r="A64" s="384"/>
      <c r="B64" s="385"/>
      <c r="C64" s="386"/>
      <c r="D64" s="307"/>
      <c r="E64" s="356"/>
      <c r="F64" s="392"/>
      <c r="G64" s="370"/>
      <c r="H64" s="371"/>
      <c r="I64" s="395"/>
      <c r="J64" s="396"/>
      <c r="K64" s="396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</row>
    <row r="65" spans="1:11" ht="13.5" customHeight="1">
      <c r="A65" s="387"/>
      <c r="B65" s="387"/>
      <c r="C65" s="388"/>
      <c r="D65" s="194" t="s">
        <v>133</v>
      </c>
      <c r="E65" s="194" t="s">
        <v>134</v>
      </c>
      <c r="F65" s="119" t="s">
        <v>174</v>
      </c>
      <c r="G65" s="194" t="s">
        <v>133</v>
      </c>
      <c r="H65" s="194" t="s">
        <v>134</v>
      </c>
      <c r="I65" s="119" t="s">
        <v>174</v>
      </c>
      <c r="J65" s="194" t="s">
        <v>133</v>
      </c>
      <c r="K65" s="214" t="s">
        <v>134</v>
      </c>
    </row>
    <row r="66" spans="1:11" ht="14.25" customHeight="1">
      <c r="A66" s="47"/>
      <c r="B66" s="48"/>
      <c r="C66" s="199"/>
      <c r="D66" s="68" t="s">
        <v>135</v>
      </c>
      <c r="E66" s="68" t="s">
        <v>16</v>
      </c>
      <c r="F66" s="47" t="s">
        <v>175</v>
      </c>
      <c r="G66" s="68" t="s">
        <v>135</v>
      </c>
      <c r="H66" s="68" t="s">
        <v>16</v>
      </c>
      <c r="I66" s="47" t="s">
        <v>175</v>
      </c>
      <c r="J66" s="68" t="s">
        <v>135</v>
      </c>
      <c r="K66" s="68" t="s">
        <v>16</v>
      </c>
    </row>
    <row r="67" spans="1:11" ht="14.25" customHeight="1">
      <c r="A67" s="47" t="s">
        <v>8</v>
      </c>
      <c r="B67" s="62">
        <v>16</v>
      </c>
      <c r="C67" s="199" t="s">
        <v>136</v>
      </c>
      <c r="D67" s="14">
        <v>6757884</v>
      </c>
      <c r="E67" s="14">
        <v>8239649</v>
      </c>
      <c r="F67" s="48">
        <v>246</v>
      </c>
      <c r="G67" s="14">
        <v>2987305</v>
      </c>
      <c r="H67" s="14">
        <v>4346766</v>
      </c>
      <c r="I67" s="66">
        <v>246</v>
      </c>
      <c r="J67" s="14">
        <v>1590668</v>
      </c>
      <c r="K67" s="14">
        <v>1592843</v>
      </c>
    </row>
    <row r="68" spans="1:11" ht="14.25" customHeight="1">
      <c r="A68" s="69"/>
      <c r="B68" s="69">
        <v>17</v>
      </c>
      <c r="C68" s="199"/>
      <c r="D68" s="14">
        <v>6340524</v>
      </c>
      <c r="E68" s="14">
        <v>8241504</v>
      </c>
      <c r="F68" s="48">
        <v>245</v>
      </c>
      <c r="G68" s="14">
        <v>2763722</v>
      </c>
      <c r="H68" s="14">
        <v>4344443</v>
      </c>
      <c r="I68" s="66">
        <v>245</v>
      </c>
      <c r="J68" s="14">
        <v>1488365</v>
      </c>
      <c r="K68" s="14">
        <v>1568534</v>
      </c>
    </row>
    <row r="69" spans="1:11" ht="14.25" customHeight="1">
      <c r="A69" s="69"/>
      <c r="B69" s="62">
        <v>18</v>
      </c>
      <c r="C69" s="199"/>
      <c r="D69" s="14">
        <v>5880816</v>
      </c>
      <c r="E69" s="14">
        <v>8142290</v>
      </c>
      <c r="F69" s="48">
        <v>248</v>
      </c>
      <c r="G69" s="14">
        <v>3649816</v>
      </c>
      <c r="H69" s="14">
        <v>6100970</v>
      </c>
      <c r="I69" s="66">
        <v>248</v>
      </c>
      <c r="J69" s="14">
        <v>1362643</v>
      </c>
      <c r="K69" s="14">
        <v>1543420</v>
      </c>
    </row>
    <row r="70" spans="1:11" ht="14.25" customHeight="1">
      <c r="A70" s="69"/>
      <c r="B70" s="69">
        <v>19</v>
      </c>
      <c r="C70" s="199"/>
      <c r="D70" s="14">
        <v>5415463</v>
      </c>
      <c r="E70" s="14">
        <v>7729924</v>
      </c>
      <c r="F70" s="48">
        <v>245</v>
      </c>
      <c r="G70" s="14">
        <v>3840728</v>
      </c>
      <c r="H70" s="14">
        <v>5972691</v>
      </c>
      <c r="I70" s="66">
        <v>245</v>
      </c>
      <c r="J70" s="14">
        <v>1255802</v>
      </c>
      <c r="K70" s="14">
        <v>1510368</v>
      </c>
    </row>
    <row r="71" spans="1:11" ht="14.25" customHeight="1">
      <c r="A71" s="69"/>
      <c r="B71" s="69">
        <v>20</v>
      </c>
      <c r="C71" s="199"/>
      <c r="D71" s="14">
        <v>4954970</v>
      </c>
      <c r="E71" s="14">
        <v>6987206</v>
      </c>
      <c r="F71" s="48">
        <v>245</v>
      </c>
      <c r="G71" s="14">
        <v>3501161</v>
      </c>
      <c r="H71" s="14">
        <v>5318240</v>
      </c>
      <c r="I71" s="66">
        <v>245</v>
      </c>
      <c r="J71" s="14">
        <v>1158438</v>
      </c>
      <c r="K71" s="14">
        <v>1442363</v>
      </c>
    </row>
    <row r="72" spans="1:11" ht="9" customHeight="1">
      <c r="A72" s="203" t="s">
        <v>131</v>
      </c>
      <c r="B72" s="203"/>
      <c r="C72" s="204"/>
      <c r="D72" s="168"/>
      <c r="E72" s="168"/>
      <c r="F72" s="168"/>
      <c r="G72" s="42"/>
      <c r="H72" s="42"/>
      <c r="I72" s="72"/>
      <c r="J72" s="42"/>
      <c r="K72" s="42"/>
    </row>
    <row r="73" spans="1:12" ht="12.75" customHeight="1">
      <c r="A73" s="242"/>
      <c r="B73" s="242"/>
      <c r="C73" s="243"/>
      <c r="D73" s="48"/>
      <c r="E73" s="48"/>
      <c r="F73" s="48"/>
      <c r="G73" s="48"/>
      <c r="H73" s="14"/>
      <c r="I73" s="14"/>
      <c r="J73" s="66"/>
      <c r="K73" s="14"/>
      <c r="L73" s="14"/>
    </row>
    <row r="74" spans="1:12" ht="12.75" customHeight="1">
      <c r="A74" s="241" t="s">
        <v>176</v>
      </c>
      <c r="B74" s="203"/>
      <c r="C74" s="168"/>
      <c r="D74" s="48"/>
      <c r="E74" s="48"/>
      <c r="F74" s="48"/>
      <c r="G74" s="48"/>
      <c r="H74" s="14"/>
      <c r="I74" s="14"/>
      <c r="J74" s="66"/>
      <c r="K74" s="14"/>
      <c r="L74" s="14"/>
    </row>
    <row r="75" spans="1:12" ht="6.75" customHeight="1">
      <c r="A75" s="384" t="s">
        <v>171</v>
      </c>
      <c r="B75" s="385"/>
      <c r="C75" s="386"/>
      <c r="D75" s="306" t="s">
        <v>476</v>
      </c>
      <c r="E75" s="332"/>
      <c r="F75" s="332"/>
      <c r="G75" s="319"/>
      <c r="H75" s="389"/>
      <c r="I75" s="390"/>
      <c r="J75" s="398"/>
      <c r="K75" s="399"/>
      <c r="L75" s="393"/>
    </row>
    <row r="76" spans="1:12" ht="6.75" customHeight="1">
      <c r="A76" s="384"/>
      <c r="B76" s="385"/>
      <c r="C76" s="386"/>
      <c r="D76" s="397"/>
      <c r="E76" s="400"/>
      <c r="F76" s="400"/>
      <c r="G76" s="391" t="s">
        <v>473</v>
      </c>
      <c r="H76" s="401"/>
      <c r="I76" s="402"/>
      <c r="J76" s="393" t="s">
        <v>474</v>
      </c>
      <c r="K76" s="401"/>
      <c r="L76" s="401"/>
    </row>
    <row r="77" spans="1:12" ht="6.75" customHeight="1">
      <c r="A77" s="384"/>
      <c r="B77" s="385"/>
      <c r="C77" s="386"/>
      <c r="D77" s="307"/>
      <c r="E77" s="356"/>
      <c r="F77" s="356"/>
      <c r="G77" s="403"/>
      <c r="H77" s="387"/>
      <c r="I77" s="388"/>
      <c r="J77" s="403"/>
      <c r="K77" s="387"/>
      <c r="L77" s="387"/>
    </row>
    <row r="78" spans="1:12" ht="13.5" customHeight="1">
      <c r="A78" s="387"/>
      <c r="B78" s="387"/>
      <c r="C78" s="388"/>
      <c r="D78" s="119" t="s">
        <v>477</v>
      </c>
      <c r="E78" s="194" t="s">
        <v>133</v>
      </c>
      <c r="F78" s="194" t="s">
        <v>134</v>
      </c>
      <c r="G78" s="119" t="s">
        <v>477</v>
      </c>
      <c r="H78" s="194" t="s">
        <v>133</v>
      </c>
      <c r="I78" s="194" t="s">
        <v>134</v>
      </c>
      <c r="J78" s="119" t="s">
        <v>477</v>
      </c>
      <c r="K78" s="194" t="s">
        <v>133</v>
      </c>
      <c r="L78" s="214" t="s">
        <v>134</v>
      </c>
    </row>
    <row r="79" spans="1:12" ht="14.25" customHeight="1">
      <c r="A79" s="47"/>
      <c r="B79" s="48"/>
      <c r="C79" s="199"/>
      <c r="D79" s="47" t="s">
        <v>487</v>
      </c>
      <c r="E79" s="68" t="s">
        <v>135</v>
      </c>
      <c r="F79" s="68" t="s">
        <v>16</v>
      </c>
      <c r="G79" s="47" t="s">
        <v>487</v>
      </c>
      <c r="H79" s="68" t="s">
        <v>135</v>
      </c>
      <c r="I79" s="68" t="s">
        <v>16</v>
      </c>
      <c r="J79" s="47" t="s">
        <v>487</v>
      </c>
      <c r="K79" s="68" t="s">
        <v>135</v>
      </c>
      <c r="L79" s="68" t="s">
        <v>16</v>
      </c>
    </row>
    <row r="80" spans="1:12" ht="14.25" customHeight="1">
      <c r="A80" s="47" t="s">
        <v>8</v>
      </c>
      <c r="B80" s="62">
        <v>16</v>
      </c>
      <c r="C80" s="199" t="s">
        <v>136</v>
      </c>
      <c r="D80" s="62">
        <v>468</v>
      </c>
      <c r="E80" s="62">
        <v>1401</v>
      </c>
      <c r="F80" s="62">
        <v>1597</v>
      </c>
      <c r="G80" s="48">
        <v>197</v>
      </c>
      <c r="H80" s="14">
        <v>603</v>
      </c>
      <c r="I80" s="14">
        <v>742</v>
      </c>
      <c r="J80" s="48">
        <v>75</v>
      </c>
      <c r="K80" s="14">
        <v>217</v>
      </c>
      <c r="L80" s="14">
        <v>193</v>
      </c>
    </row>
    <row r="81" spans="1:12" ht="14.25" customHeight="1">
      <c r="A81" s="69"/>
      <c r="B81" s="69">
        <v>17</v>
      </c>
      <c r="C81" s="199"/>
      <c r="D81" s="62">
        <v>370</v>
      </c>
      <c r="E81" s="62">
        <v>1099</v>
      </c>
      <c r="F81" s="62">
        <v>1312</v>
      </c>
      <c r="G81" s="48">
        <v>159</v>
      </c>
      <c r="H81" s="14">
        <v>470</v>
      </c>
      <c r="I81" s="14">
        <v>655</v>
      </c>
      <c r="J81" s="48">
        <v>78</v>
      </c>
      <c r="K81" s="14">
        <v>229</v>
      </c>
      <c r="L81" s="14">
        <v>179</v>
      </c>
    </row>
    <row r="82" spans="1:12" ht="14.25" customHeight="1">
      <c r="A82" s="69"/>
      <c r="B82" s="62">
        <v>18</v>
      </c>
      <c r="C82" s="199"/>
      <c r="D82" s="48">
        <v>373</v>
      </c>
      <c r="E82" s="14">
        <v>916</v>
      </c>
      <c r="F82" s="14">
        <v>862</v>
      </c>
      <c r="G82" s="48">
        <v>266</v>
      </c>
      <c r="H82" s="14">
        <v>639</v>
      </c>
      <c r="I82" s="14">
        <v>571</v>
      </c>
      <c r="J82" s="66">
        <v>66</v>
      </c>
      <c r="K82" s="66">
        <v>160</v>
      </c>
      <c r="L82" s="66">
        <v>165</v>
      </c>
    </row>
    <row r="83" spans="1:12" ht="14.25" customHeight="1">
      <c r="A83" s="69"/>
      <c r="B83" s="69">
        <v>19</v>
      </c>
      <c r="C83" s="199"/>
      <c r="D83" s="48">
        <v>376</v>
      </c>
      <c r="E83" s="14">
        <v>875</v>
      </c>
      <c r="F83" s="14">
        <v>1094</v>
      </c>
      <c r="G83" s="48">
        <v>275</v>
      </c>
      <c r="H83" s="14">
        <v>655</v>
      </c>
      <c r="I83" s="14">
        <v>700</v>
      </c>
      <c r="J83" s="66">
        <v>71</v>
      </c>
      <c r="K83" s="66">
        <v>151</v>
      </c>
      <c r="L83" s="66">
        <v>161</v>
      </c>
    </row>
    <row r="84" spans="1:12" ht="14.25" customHeight="1">
      <c r="A84" s="69"/>
      <c r="B84" s="69">
        <v>20</v>
      </c>
      <c r="C84" s="199"/>
      <c r="D84" s="48">
        <v>322</v>
      </c>
      <c r="E84" s="14">
        <v>796</v>
      </c>
      <c r="F84" s="14">
        <v>1372</v>
      </c>
      <c r="G84" s="48">
        <v>221</v>
      </c>
      <c r="H84" s="14">
        <v>553</v>
      </c>
      <c r="I84" s="14">
        <v>1118</v>
      </c>
      <c r="J84" s="66">
        <v>76</v>
      </c>
      <c r="K84" s="66">
        <v>200</v>
      </c>
      <c r="L84" s="66">
        <v>215</v>
      </c>
    </row>
    <row r="85" spans="1:12" ht="10.5" customHeight="1">
      <c r="A85" s="244"/>
      <c r="B85" s="244"/>
      <c r="C85" s="204"/>
      <c r="D85" s="168"/>
      <c r="E85" s="245"/>
      <c r="F85" s="245"/>
      <c r="G85" s="168"/>
      <c r="H85" s="42"/>
      <c r="I85" s="42"/>
      <c r="J85" s="72"/>
      <c r="K85" s="72"/>
      <c r="L85" s="72"/>
    </row>
    <row r="86" spans="1:12" ht="12.75" customHeight="1">
      <c r="A86" s="242" t="s">
        <v>401</v>
      </c>
      <c r="B86" s="242"/>
      <c r="C86" s="243" t="s">
        <v>478</v>
      </c>
      <c r="D86" s="246"/>
      <c r="E86" s="246"/>
      <c r="F86" s="181"/>
      <c r="G86" s="181"/>
      <c r="H86" s="181"/>
      <c r="I86" s="162"/>
      <c r="J86" s="66"/>
      <c r="K86" s="193"/>
      <c r="L86" s="162" t="s">
        <v>475</v>
      </c>
    </row>
    <row r="87" spans="1:12" ht="12.75" customHeight="1">
      <c r="A87" s="69"/>
      <c r="B87" s="69"/>
      <c r="C87" s="48"/>
      <c r="D87" s="192"/>
      <c r="E87" s="192"/>
      <c r="F87" s="14"/>
      <c r="G87" s="14"/>
      <c r="H87" s="14"/>
      <c r="I87" s="23"/>
      <c r="J87" s="66"/>
      <c r="K87" s="193"/>
      <c r="L87" s="23"/>
    </row>
    <row r="88" spans="1:12" ht="15" customHeight="1">
      <c r="A88" s="191" t="s">
        <v>391</v>
      </c>
      <c r="B88" s="69"/>
      <c r="C88" s="48"/>
      <c r="D88" s="192"/>
      <c r="E88" s="192"/>
      <c r="F88" s="14"/>
      <c r="G88" s="14"/>
      <c r="H88" s="14"/>
      <c r="I88" s="14"/>
      <c r="J88" s="66"/>
      <c r="K88" s="193"/>
      <c r="L88" s="66"/>
    </row>
    <row r="89" spans="1:12" ht="15" customHeight="1">
      <c r="A89" s="368" t="s">
        <v>158</v>
      </c>
      <c r="B89" s="368"/>
      <c r="C89" s="369"/>
      <c r="D89" s="389" t="s">
        <v>177</v>
      </c>
      <c r="E89" s="389"/>
      <c r="F89" s="407" t="s">
        <v>137</v>
      </c>
      <c r="G89" s="407"/>
      <c r="H89" s="404" t="s">
        <v>138</v>
      </c>
      <c r="I89" s="406"/>
      <c r="J89" s="404" t="s">
        <v>405</v>
      </c>
      <c r="K89" s="405"/>
      <c r="L89" s="195"/>
    </row>
    <row r="90" spans="1:12" ht="15" customHeight="1">
      <c r="A90" s="370"/>
      <c r="B90" s="370"/>
      <c r="C90" s="371"/>
      <c r="D90" s="194" t="s">
        <v>139</v>
      </c>
      <c r="E90" s="194" t="s">
        <v>134</v>
      </c>
      <c r="F90" s="194" t="s">
        <v>139</v>
      </c>
      <c r="G90" s="194" t="s">
        <v>134</v>
      </c>
      <c r="H90" s="194" t="s">
        <v>139</v>
      </c>
      <c r="I90" s="194" t="s">
        <v>134</v>
      </c>
      <c r="J90" s="196" t="s">
        <v>139</v>
      </c>
      <c r="K90" s="197" t="s">
        <v>134</v>
      </c>
      <c r="L90" s="198"/>
    </row>
    <row r="91" spans="1:12" ht="14.25" customHeight="1">
      <c r="A91" s="78"/>
      <c r="B91" s="76"/>
      <c r="C91" s="199"/>
      <c r="D91" s="200" t="s">
        <v>140</v>
      </c>
      <c r="E91" s="200" t="s">
        <v>16</v>
      </c>
      <c r="F91" s="200" t="s">
        <v>140</v>
      </c>
      <c r="G91" s="200" t="s">
        <v>16</v>
      </c>
      <c r="H91" s="201" t="s">
        <v>140</v>
      </c>
      <c r="I91" s="200" t="s">
        <v>16</v>
      </c>
      <c r="J91" s="201" t="s">
        <v>140</v>
      </c>
      <c r="K91" s="200" t="s">
        <v>16</v>
      </c>
      <c r="L91" s="66"/>
    </row>
    <row r="92" spans="1:12" ht="14.25" customHeight="1">
      <c r="A92" s="78" t="s">
        <v>8</v>
      </c>
      <c r="B92" s="62">
        <v>15</v>
      </c>
      <c r="C92" s="199" t="s">
        <v>178</v>
      </c>
      <c r="D92" s="70">
        <v>47326</v>
      </c>
      <c r="E92" s="70">
        <v>612657</v>
      </c>
      <c r="F92" s="70">
        <v>43849</v>
      </c>
      <c r="G92" s="70">
        <v>551742</v>
      </c>
      <c r="H92" s="70">
        <v>6499</v>
      </c>
      <c r="I92" s="70">
        <v>57371</v>
      </c>
      <c r="J92" s="70">
        <v>162839</v>
      </c>
      <c r="K92" s="70">
        <v>1362309</v>
      </c>
      <c r="L92" s="66"/>
    </row>
    <row r="93" spans="1:12" ht="14.25" customHeight="1">
      <c r="A93" s="202"/>
      <c r="B93" s="62">
        <v>16</v>
      </c>
      <c r="C93" s="199"/>
      <c r="D93" s="70">
        <v>40397</v>
      </c>
      <c r="E93" s="70">
        <v>512904</v>
      </c>
      <c r="F93" s="70">
        <v>37714</v>
      </c>
      <c r="G93" s="70">
        <v>471043</v>
      </c>
      <c r="H93" s="70">
        <v>5167</v>
      </c>
      <c r="I93" s="70">
        <v>45211</v>
      </c>
      <c r="J93" s="70">
        <v>154526</v>
      </c>
      <c r="K93" s="70">
        <v>1247830</v>
      </c>
      <c r="L93" s="66"/>
    </row>
    <row r="94" spans="2:12" ht="14.25" customHeight="1">
      <c r="B94" s="62">
        <v>17</v>
      </c>
      <c r="C94" s="199"/>
      <c r="D94" s="70">
        <v>37114</v>
      </c>
      <c r="E94" s="70">
        <v>593838</v>
      </c>
      <c r="F94" s="70">
        <v>35050</v>
      </c>
      <c r="G94" s="70">
        <v>561368</v>
      </c>
      <c r="H94" s="70">
        <v>4407</v>
      </c>
      <c r="I94" s="70">
        <v>38057</v>
      </c>
      <c r="J94" s="70">
        <v>133969</v>
      </c>
      <c r="K94" s="70">
        <v>1241594</v>
      </c>
      <c r="L94" s="66"/>
    </row>
    <row r="95" spans="2:11" ht="14.25" customHeight="1">
      <c r="B95" s="202">
        <v>18</v>
      </c>
      <c r="C95" s="199"/>
      <c r="D95" s="70">
        <v>36128</v>
      </c>
      <c r="E95" s="70">
        <v>504951</v>
      </c>
      <c r="F95" s="70">
        <v>34203</v>
      </c>
      <c r="G95" s="70">
        <v>472317</v>
      </c>
      <c r="H95" s="70">
        <v>4189</v>
      </c>
      <c r="I95" s="70">
        <v>37226</v>
      </c>
      <c r="J95" s="70">
        <v>124762</v>
      </c>
      <c r="K95" s="70">
        <v>1190556</v>
      </c>
    </row>
    <row r="96" spans="2:11" ht="14.25" customHeight="1">
      <c r="B96" s="62">
        <v>19</v>
      </c>
      <c r="C96" s="199"/>
      <c r="D96" s="70">
        <v>34660</v>
      </c>
      <c r="E96" s="70">
        <v>524065</v>
      </c>
      <c r="F96" s="70">
        <v>33582</v>
      </c>
      <c r="G96" s="70">
        <v>502684</v>
      </c>
      <c r="H96" s="70">
        <v>3888</v>
      </c>
      <c r="I96" s="70">
        <v>39478</v>
      </c>
      <c r="J96" s="70">
        <v>120231</v>
      </c>
      <c r="K96" s="70">
        <v>1191100</v>
      </c>
    </row>
    <row r="97" spans="1:12" ht="10.5" customHeight="1">
      <c r="A97" s="203"/>
      <c r="B97" s="72"/>
      <c r="C97" s="204"/>
      <c r="D97" s="168"/>
      <c r="E97" s="168"/>
      <c r="F97" s="42"/>
      <c r="G97" s="42"/>
      <c r="H97" s="42"/>
      <c r="I97" s="42"/>
      <c r="J97" s="42"/>
      <c r="K97" s="42"/>
      <c r="L97" s="66"/>
    </row>
    <row r="98" spans="1:12" ht="12.75" customHeight="1">
      <c r="A98" s="76"/>
      <c r="B98" s="76"/>
      <c r="C98" s="76"/>
      <c r="D98" s="205"/>
      <c r="E98" s="205"/>
      <c r="F98" s="205"/>
      <c r="G98" s="205"/>
      <c r="H98" s="205"/>
      <c r="J98" s="66"/>
      <c r="K98" s="201" t="s">
        <v>179</v>
      </c>
      <c r="L98" s="66"/>
    </row>
    <row r="99" spans="1:12" ht="12.75" customHeight="1">
      <c r="A99" s="76"/>
      <c r="B99" s="76"/>
      <c r="C99" s="76"/>
      <c r="D99" s="205"/>
      <c r="E99" s="205"/>
      <c r="F99" s="205"/>
      <c r="G99" s="205"/>
      <c r="H99" s="205"/>
      <c r="J99" s="66"/>
      <c r="K99" s="201"/>
      <c r="L99" s="66"/>
    </row>
    <row r="100" spans="1:12" ht="15" customHeight="1">
      <c r="A100" s="224" t="s">
        <v>392</v>
      </c>
      <c r="B100" s="76"/>
      <c r="C100" s="76"/>
      <c r="D100" s="205"/>
      <c r="E100" s="205"/>
      <c r="F100" s="205"/>
      <c r="G100" s="205"/>
      <c r="H100" s="205"/>
      <c r="J100" s="66"/>
      <c r="K100" s="201"/>
      <c r="L100" s="66"/>
    </row>
    <row r="101" spans="1:12" ht="12.75" customHeight="1">
      <c r="A101" s="225" t="s">
        <v>180</v>
      </c>
      <c r="B101" s="48"/>
      <c r="C101" s="48"/>
      <c r="E101" s="76"/>
      <c r="G101" s="76"/>
      <c r="H101" s="76"/>
      <c r="I101" s="76"/>
      <c r="J101" s="76"/>
      <c r="K101" s="48"/>
      <c r="L101" s="48"/>
    </row>
    <row r="102" spans="1:12" ht="19.5" customHeight="1">
      <c r="A102" s="368" t="s">
        <v>181</v>
      </c>
      <c r="B102" s="368"/>
      <c r="C102" s="369"/>
      <c r="D102" s="404" t="s">
        <v>402</v>
      </c>
      <c r="E102" s="406"/>
      <c r="F102" s="404" t="s">
        <v>141</v>
      </c>
      <c r="G102" s="405"/>
      <c r="H102" s="405"/>
      <c r="I102" s="405"/>
      <c r="J102" s="405"/>
      <c r="K102" s="405"/>
      <c r="L102" s="405"/>
    </row>
    <row r="103" spans="1:12" ht="21.75" customHeight="1">
      <c r="A103" s="370"/>
      <c r="B103" s="370"/>
      <c r="C103" s="371"/>
      <c r="D103" s="196" t="s">
        <v>142</v>
      </c>
      <c r="E103" s="196" t="s">
        <v>143</v>
      </c>
      <c r="F103" s="226" t="s">
        <v>445</v>
      </c>
      <c r="G103" s="196" t="s">
        <v>446</v>
      </c>
      <c r="H103" s="226" t="s">
        <v>447</v>
      </c>
      <c r="I103" s="196" t="s">
        <v>182</v>
      </c>
      <c r="J103" s="226" t="s">
        <v>488</v>
      </c>
      <c r="K103" s="227" t="s">
        <v>144</v>
      </c>
      <c r="L103" s="214" t="s">
        <v>13</v>
      </c>
    </row>
    <row r="104" spans="1:12" ht="14.25" customHeight="1">
      <c r="A104" s="78"/>
      <c r="B104" s="76"/>
      <c r="C104" s="199"/>
      <c r="D104" s="201" t="s">
        <v>140</v>
      </c>
      <c r="E104" s="201" t="s">
        <v>16</v>
      </c>
      <c r="F104" s="201" t="s">
        <v>140</v>
      </c>
      <c r="G104" s="201" t="s">
        <v>140</v>
      </c>
      <c r="H104" s="201" t="s">
        <v>140</v>
      </c>
      <c r="I104" s="201" t="s">
        <v>140</v>
      </c>
      <c r="J104" s="201" t="s">
        <v>140</v>
      </c>
      <c r="K104" s="201" t="s">
        <v>140</v>
      </c>
      <c r="L104" s="201" t="s">
        <v>140</v>
      </c>
    </row>
    <row r="105" spans="1:12" ht="14.25" customHeight="1">
      <c r="A105" s="78" t="s">
        <v>8</v>
      </c>
      <c r="B105" s="62">
        <v>16</v>
      </c>
      <c r="C105" s="199" t="s">
        <v>136</v>
      </c>
      <c r="D105" s="62">
        <v>664</v>
      </c>
      <c r="E105" s="70">
        <v>289737</v>
      </c>
      <c r="F105" s="62">
        <v>93</v>
      </c>
      <c r="G105" s="62">
        <v>36</v>
      </c>
      <c r="H105" s="62">
        <v>22</v>
      </c>
      <c r="I105" s="62">
        <v>54</v>
      </c>
      <c r="J105" s="62">
        <v>212</v>
      </c>
      <c r="K105" s="62">
        <v>25</v>
      </c>
      <c r="L105" s="62">
        <v>222</v>
      </c>
    </row>
    <row r="106" spans="1:12" ht="14.25" customHeight="1">
      <c r="A106" s="202"/>
      <c r="B106" s="62">
        <v>17</v>
      </c>
      <c r="C106" s="199"/>
      <c r="D106" s="62">
        <v>649</v>
      </c>
      <c r="E106" s="70">
        <v>231817</v>
      </c>
      <c r="F106" s="62">
        <v>77</v>
      </c>
      <c r="G106" s="62">
        <v>39</v>
      </c>
      <c r="H106" s="62">
        <v>21</v>
      </c>
      <c r="I106" s="62">
        <v>109</v>
      </c>
      <c r="J106" s="62">
        <v>193</v>
      </c>
      <c r="K106" s="62">
        <v>27</v>
      </c>
      <c r="L106" s="62">
        <v>183</v>
      </c>
    </row>
    <row r="107" spans="1:12" ht="14.25" customHeight="1">
      <c r="A107" s="202"/>
      <c r="B107" s="62">
        <v>18</v>
      </c>
      <c r="C107" s="199"/>
      <c r="D107" s="62">
        <v>605</v>
      </c>
      <c r="E107" s="70">
        <v>249802</v>
      </c>
      <c r="F107" s="62">
        <v>82</v>
      </c>
      <c r="G107" s="62">
        <v>21</v>
      </c>
      <c r="H107" s="62">
        <v>12</v>
      </c>
      <c r="I107" s="62">
        <v>95</v>
      </c>
      <c r="J107" s="62">
        <v>184</v>
      </c>
      <c r="K107" s="62">
        <v>22</v>
      </c>
      <c r="L107" s="62">
        <v>189</v>
      </c>
    </row>
    <row r="108" spans="1:12" ht="14.25" customHeight="1">
      <c r="A108" s="202"/>
      <c r="B108" s="202">
        <v>19</v>
      </c>
      <c r="C108" s="199"/>
      <c r="D108" s="62">
        <v>711</v>
      </c>
      <c r="E108" s="70">
        <v>169987</v>
      </c>
      <c r="F108" s="62">
        <v>79</v>
      </c>
      <c r="G108" s="62">
        <v>37</v>
      </c>
      <c r="H108" s="62">
        <v>20</v>
      </c>
      <c r="I108" s="62">
        <v>112</v>
      </c>
      <c r="J108" s="62">
        <v>247</v>
      </c>
      <c r="K108" s="62">
        <v>23</v>
      </c>
      <c r="L108" s="62">
        <v>193</v>
      </c>
    </row>
    <row r="109" spans="1:12" ht="14.25" customHeight="1">
      <c r="A109" s="202"/>
      <c r="B109" s="62">
        <v>20</v>
      </c>
      <c r="C109" s="199"/>
      <c r="D109" s="62">
        <v>747</v>
      </c>
      <c r="E109" s="70">
        <v>229024</v>
      </c>
      <c r="F109" s="62">
        <v>85</v>
      </c>
      <c r="G109" s="62">
        <v>25</v>
      </c>
      <c r="H109" s="62">
        <v>11</v>
      </c>
      <c r="I109" s="62">
        <v>124</v>
      </c>
      <c r="J109" s="62">
        <v>236</v>
      </c>
      <c r="K109" s="62">
        <v>45</v>
      </c>
      <c r="L109" s="62">
        <v>221</v>
      </c>
    </row>
    <row r="110" spans="1:12" ht="13.5" customHeight="1">
      <c r="A110" s="203"/>
      <c r="B110" s="168"/>
      <c r="C110" s="204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12.75" customHeight="1">
      <c r="A111" s="205"/>
      <c r="B111" s="205"/>
      <c r="C111" s="76"/>
      <c r="D111" s="228"/>
      <c r="E111" s="76"/>
      <c r="F111" s="76"/>
      <c r="G111" s="76"/>
      <c r="H111" s="76"/>
      <c r="I111" s="14"/>
      <c r="J111" s="14"/>
      <c r="K111" s="14"/>
      <c r="L111" s="201"/>
    </row>
    <row r="112" spans="1:11" ht="15" customHeight="1">
      <c r="A112" s="229" t="s">
        <v>183</v>
      </c>
      <c r="B112" s="205"/>
      <c r="C112" s="62"/>
      <c r="I112" s="76"/>
      <c r="K112" s="76"/>
    </row>
    <row r="113" spans="1:12" ht="15" customHeight="1">
      <c r="A113" s="368" t="s">
        <v>171</v>
      </c>
      <c r="B113" s="368"/>
      <c r="C113" s="369"/>
      <c r="D113" s="408" t="s">
        <v>184</v>
      </c>
      <c r="E113" s="408" t="s">
        <v>185</v>
      </c>
      <c r="F113" s="408" t="s">
        <v>489</v>
      </c>
      <c r="G113" s="408" t="s">
        <v>186</v>
      </c>
      <c r="H113" s="408" t="s">
        <v>490</v>
      </c>
      <c r="I113" s="408" t="s">
        <v>187</v>
      </c>
      <c r="J113" s="408" t="s">
        <v>188</v>
      </c>
      <c r="K113" s="408" t="s">
        <v>356</v>
      </c>
      <c r="L113" s="409" t="s">
        <v>189</v>
      </c>
    </row>
    <row r="114" spans="1:12" ht="15" customHeight="1">
      <c r="A114" s="370"/>
      <c r="B114" s="370"/>
      <c r="C114" s="371"/>
      <c r="D114" s="408"/>
      <c r="E114" s="408"/>
      <c r="F114" s="408"/>
      <c r="G114" s="408"/>
      <c r="H114" s="408"/>
      <c r="I114" s="408"/>
      <c r="J114" s="408"/>
      <c r="K114" s="408"/>
      <c r="L114" s="409"/>
    </row>
    <row r="115" spans="1:12" ht="14.25" customHeight="1">
      <c r="A115" s="78"/>
      <c r="B115" s="76"/>
      <c r="C115" s="199"/>
      <c r="D115" s="71" t="s">
        <v>190</v>
      </c>
      <c r="E115" s="71" t="s">
        <v>190</v>
      </c>
      <c r="F115" s="71" t="s">
        <v>190</v>
      </c>
      <c r="G115" s="71" t="s">
        <v>190</v>
      </c>
      <c r="H115" s="71" t="s">
        <v>190</v>
      </c>
      <c r="I115" s="71" t="s">
        <v>190</v>
      </c>
      <c r="J115" s="71" t="s">
        <v>190</v>
      </c>
      <c r="K115" s="71" t="s">
        <v>190</v>
      </c>
      <c r="L115" s="71" t="s">
        <v>190</v>
      </c>
    </row>
    <row r="116" spans="1:12" ht="14.25" customHeight="1">
      <c r="A116" s="78" t="s">
        <v>8</v>
      </c>
      <c r="B116" s="62">
        <v>16</v>
      </c>
      <c r="C116" s="199" t="s">
        <v>136</v>
      </c>
      <c r="D116" s="62">
        <v>48</v>
      </c>
      <c r="E116" s="70">
        <v>25</v>
      </c>
      <c r="F116" s="62">
        <v>55</v>
      </c>
      <c r="G116" s="62">
        <v>79</v>
      </c>
      <c r="H116" s="62">
        <v>6</v>
      </c>
      <c r="I116" s="62">
        <v>426</v>
      </c>
      <c r="J116" s="62">
        <v>1</v>
      </c>
      <c r="K116" s="62">
        <v>9</v>
      </c>
      <c r="L116" s="62">
        <v>15</v>
      </c>
    </row>
    <row r="117" spans="1:12" ht="14.25" customHeight="1">
      <c r="A117" s="202"/>
      <c r="B117" s="62">
        <v>17</v>
      </c>
      <c r="C117" s="199"/>
      <c r="D117" s="62">
        <v>52</v>
      </c>
      <c r="E117" s="70">
        <v>26</v>
      </c>
      <c r="F117" s="62">
        <v>41</v>
      </c>
      <c r="G117" s="62">
        <v>108</v>
      </c>
      <c r="H117" s="62">
        <v>5</v>
      </c>
      <c r="I117" s="62">
        <v>376</v>
      </c>
      <c r="J117" s="62">
        <v>11</v>
      </c>
      <c r="K117" s="62">
        <v>16</v>
      </c>
      <c r="L117" s="62">
        <v>14</v>
      </c>
    </row>
    <row r="118" spans="1:12" ht="14.25" customHeight="1">
      <c r="A118" s="202"/>
      <c r="B118" s="62">
        <v>18</v>
      </c>
      <c r="C118" s="199"/>
      <c r="D118" s="62">
        <v>61</v>
      </c>
      <c r="E118" s="62">
        <v>41</v>
      </c>
      <c r="F118" s="62">
        <v>46</v>
      </c>
      <c r="G118" s="62">
        <v>114</v>
      </c>
      <c r="H118" s="62">
        <v>4</v>
      </c>
      <c r="I118" s="62">
        <v>307</v>
      </c>
      <c r="J118" s="62">
        <v>10</v>
      </c>
      <c r="K118" s="62">
        <v>11</v>
      </c>
      <c r="L118" s="62">
        <v>11</v>
      </c>
    </row>
    <row r="119" spans="1:12" ht="14.25" customHeight="1">
      <c r="A119" s="202"/>
      <c r="B119" s="202">
        <v>19</v>
      </c>
      <c r="C119" s="199"/>
      <c r="D119" s="62">
        <v>71</v>
      </c>
      <c r="E119" s="62">
        <v>43</v>
      </c>
      <c r="F119" s="62">
        <v>42</v>
      </c>
      <c r="G119" s="62">
        <v>99</v>
      </c>
      <c r="H119" s="62">
        <v>3</v>
      </c>
      <c r="I119" s="62">
        <v>428</v>
      </c>
      <c r="J119" s="62">
        <v>9</v>
      </c>
      <c r="K119" s="62">
        <v>8</v>
      </c>
      <c r="L119" s="62">
        <v>8</v>
      </c>
    </row>
    <row r="120" spans="1:12" ht="14.25" customHeight="1">
      <c r="A120" s="202"/>
      <c r="B120" s="62">
        <v>20</v>
      </c>
      <c r="C120" s="199"/>
      <c r="D120" s="62">
        <v>76</v>
      </c>
      <c r="E120" s="62">
        <v>66</v>
      </c>
      <c r="F120" s="62">
        <v>40</v>
      </c>
      <c r="G120" s="62">
        <v>93</v>
      </c>
      <c r="H120" s="62">
        <v>9</v>
      </c>
      <c r="I120" s="62">
        <v>445</v>
      </c>
      <c r="J120" s="62">
        <v>2</v>
      </c>
      <c r="K120" s="62">
        <v>7</v>
      </c>
      <c r="L120" s="62">
        <v>9</v>
      </c>
    </row>
    <row r="121" spans="1:12" ht="13.5" customHeight="1">
      <c r="A121" s="203"/>
      <c r="B121" s="168"/>
      <c r="C121" s="204"/>
      <c r="D121" s="230"/>
      <c r="E121" s="72"/>
      <c r="F121" s="72"/>
      <c r="G121" s="72"/>
      <c r="H121" s="72"/>
      <c r="I121" s="72"/>
      <c r="J121" s="72"/>
      <c r="K121" s="72"/>
      <c r="L121" s="72"/>
    </row>
    <row r="122" spans="1:12" ht="13.5" customHeight="1">
      <c r="A122" s="205"/>
      <c r="B122" s="205"/>
      <c r="L122" s="201" t="s">
        <v>191</v>
      </c>
    </row>
    <row r="123" spans="1:9" ht="12.75" customHeight="1">
      <c r="A123" s="205"/>
      <c r="B123" s="205"/>
      <c r="C123" s="76"/>
      <c r="D123" s="228"/>
      <c r="E123" s="76"/>
      <c r="F123" s="76"/>
      <c r="G123" s="76"/>
      <c r="H123" s="76"/>
      <c r="I123" s="76"/>
    </row>
    <row r="124" spans="2:3" ht="12.75" customHeight="1">
      <c r="B124" s="205"/>
      <c r="C124" s="62"/>
    </row>
  </sheetData>
  <mergeCells count="60">
    <mergeCell ref="U49:U50"/>
    <mergeCell ref="G35:G36"/>
    <mergeCell ref="H35:J35"/>
    <mergeCell ref="D48:D49"/>
    <mergeCell ref="E48:E49"/>
    <mergeCell ref="F48:F49"/>
    <mergeCell ref="K35:K36"/>
    <mergeCell ref="P49:P50"/>
    <mergeCell ref="Q49:Q50"/>
    <mergeCell ref="R49:T49"/>
    <mergeCell ref="M49:M50"/>
    <mergeCell ref="N49:N50"/>
    <mergeCell ref="O49:O50"/>
    <mergeCell ref="K48:K49"/>
    <mergeCell ref="H23:H24"/>
    <mergeCell ref="I23:I24"/>
    <mergeCell ref="J23:J24"/>
    <mergeCell ref="K23:K24"/>
    <mergeCell ref="K113:K114"/>
    <mergeCell ref="L113:L114"/>
    <mergeCell ref="G113:G114"/>
    <mergeCell ref="H113:H114"/>
    <mergeCell ref="I113:I114"/>
    <mergeCell ref="J113:J114"/>
    <mergeCell ref="A113:C114"/>
    <mergeCell ref="D113:D114"/>
    <mergeCell ref="E113:E114"/>
    <mergeCell ref="F113:F114"/>
    <mergeCell ref="J89:K89"/>
    <mergeCell ref="A102:C103"/>
    <mergeCell ref="D102:E102"/>
    <mergeCell ref="F102:L102"/>
    <mergeCell ref="A89:C90"/>
    <mergeCell ref="D89:E89"/>
    <mergeCell ref="F89:G89"/>
    <mergeCell ref="H89:I89"/>
    <mergeCell ref="G75:I75"/>
    <mergeCell ref="J75:L75"/>
    <mergeCell ref="A75:C78"/>
    <mergeCell ref="D75:F77"/>
    <mergeCell ref="G76:I77"/>
    <mergeCell ref="J76:L77"/>
    <mergeCell ref="A62:C65"/>
    <mergeCell ref="G62:I62"/>
    <mergeCell ref="F63:H64"/>
    <mergeCell ref="I63:K64"/>
    <mergeCell ref="D62:E64"/>
    <mergeCell ref="G48:G49"/>
    <mergeCell ref="H48:J48"/>
    <mergeCell ref="D35:D36"/>
    <mergeCell ref="E35:E36"/>
    <mergeCell ref="A48:C49"/>
    <mergeCell ref="F35:F36"/>
    <mergeCell ref="F23:F24"/>
    <mergeCell ref="D23:D24"/>
    <mergeCell ref="E23:E24"/>
    <mergeCell ref="A3:C3"/>
    <mergeCell ref="A12:C12"/>
    <mergeCell ref="A35:C36"/>
    <mergeCell ref="A23:C2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&amp;L&amp;"ＭＳ Ｐゴシック,太字"&amp;14&amp;A</oddHeader>
  </headerFooter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L199"/>
  <sheetViews>
    <sheetView zoomScaleSheetLayoutView="100" workbookViewId="0" topLeftCell="A7">
      <selection activeCell="K54" sqref="K54"/>
    </sheetView>
  </sheetViews>
  <sheetFormatPr defaultColWidth="9.00390625" defaultRowHeight="13.5"/>
  <cols>
    <col min="1" max="1" width="3.625" style="14" customWidth="1"/>
    <col min="2" max="2" width="2.625" style="14" customWidth="1"/>
    <col min="3" max="3" width="11.625" style="14" customWidth="1"/>
    <col min="4" max="4" width="9.625" style="14" customWidth="1"/>
    <col min="5" max="5" width="9.75390625" style="14" customWidth="1"/>
    <col min="6" max="6" width="9.625" style="14" customWidth="1"/>
    <col min="7" max="7" width="9.125" style="14" customWidth="1"/>
    <col min="8" max="8" width="9.50390625" style="14" customWidth="1"/>
    <col min="9" max="9" width="9.75390625" style="14" customWidth="1"/>
    <col min="10" max="10" width="9.25390625" style="14" customWidth="1"/>
    <col min="11" max="11" width="10.00390625" style="14" customWidth="1"/>
    <col min="12" max="16384" width="9.00390625" style="240" customWidth="1"/>
  </cols>
  <sheetData>
    <row r="1" spans="1:8" ht="14.25">
      <c r="A1" s="45" t="s">
        <v>393</v>
      </c>
      <c r="F1" s="38" t="s">
        <v>466</v>
      </c>
      <c r="H1" s="38"/>
    </row>
    <row r="2" spans="1:11" ht="24" customHeight="1">
      <c r="A2" s="421" t="s">
        <v>37</v>
      </c>
      <c r="B2" s="421"/>
      <c r="C2" s="363"/>
      <c r="D2" s="17" t="s">
        <v>192</v>
      </c>
      <c r="E2" s="17" t="s">
        <v>467</v>
      </c>
      <c r="F2" s="17" t="s">
        <v>400</v>
      </c>
      <c r="G2" s="17" t="s">
        <v>448</v>
      </c>
      <c r="H2" s="17" t="s">
        <v>449</v>
      </c>
      <c r="I2" s="17" t="s">
        <v>468</v>
      </c>
      <c r="J2" s="17" t="s">
        <v>483</v>
      </c>
      <c r="K2" s="21" t="s">
        <v>268</v>
      </c>
    </row>
    <row r="3" spans="1:11" ht="12" customHeight="1">
      <c r="A3" s="15"/>
      <c r="B3" s="15"/>
      <c r="C3" s="15"/>
      <c r="D3" s="22"/>
      <c r="E3" s="15"/>
      <c r="F3" s="15"/>
      <c r="G3" s="15"/>
      <c r="I3" s="15"/>
      <c r="J3" s="15"/>
      <c r="K3" s="23" t="s">
        <v>269</v>
      </c>
    </row>
    <row r="4" spans="1:11" ht="12.75" customHeight="1">
      <c r="A4" s="15" t="s">
        <v>193</v>
      </c>
      <c r="B4" s="15"/>
      <c r="C4" s="15"/>
      <c r="D4" s="206">
        <v>10000</v>
      </c>
      <c r="E4" s="207">
        <v>101.1</v>
      </c>
      <c r="F4" s="207">
        <v>100.9</v>
      </c>
      <c r="G4" s="207">
        <v>100.8</v>
      </c>
      <c r="H4" s="207">
        <v>100</v>
      </c>
      <c r="I4" s="207">
        <v>100.1</v>
      </c>
      <c r="J4" s="207">
        <v>100</v>
      </c>
      <c r="K4" s="208">
        <f>+(J4-I4)/I4*100</f>
        <v>-0.09990009990009421</v>
      </c>
    </row>
    <row r="5" spans="1:11" ht="12.75" customHeight="1">
      <c r="A5" s="15"/>
      <c r="B5" s="22" t="s">
        <v>194</v>
      </c>
      <c r="C5" s="15"/>
      <c r="D5" s="206">
        <v>2737</v>
      </c>
      <c r="E5" s="207">
        <v>100</v>
      </c>
      <c r="F5" s="207">
        <v>99.5</v>
      </c>
      <c r="G5" s="207">
        <v>100.7</v>
      </c>
      <c r="H5" s="207">
        <v>100</v>
      </c>
      <c r="I5" s="207">
        <v>100.8</v>
      </c>
      <c r="J5" s="207">
        <v>101.1</v>
      </c>
      <c r="K5" s="208">
        <f>+(J5-I5)/I5*100</f>
        <v>0.29761904761904484</v>
      </c>
    </row>
    <row r="6" spans="1:11" ht="12.75" customHeight="1">
      <c r="A6" s="15"/>
      <c r="B6" s="22" t="s">
        <v>195</v>
      </c>
      <c r="C6" s="15"/>
      <c r="D6" s="206">
        <v>2049</v>
      </c>
      <c r="E6" s="207">
        <v>100.6</v>
      </c>
      <c r="F6" s="207">
        <v>99.8</v>
      </c>
      <c r="G6" s="207">
        <v>100.1</v>
      </c>
      <c r="H6" s="207">
        <v>100</v>
      </c>
      <c r="I6" s="207">
        <v>98.6</v>
      </c>
      <c r="J6" s="207">
        <v>98.6</v>
      </c>
      <c r="K6" s="208">
        <f>+(J6-I6)/I6*100</f>
        <v>0</v>
      </c>
    </row>
    <row r="7" spans="1:11" ht="12.75" customHeight="1">
      <c r="A7" s="15"/>
      <c r="B7" s="95" t="s">
        <v>270</v>
      </c>
      <c r="C7" s="15"/>
      <c r="D7" s="206">
        <v>658</v>
      </c>
      <c r="E7" s="207">
        <v>101.6</v>
      </c>
      <c r="F7" s="207">
        <v>100.2</v>
      </c>
      <c r="G7" s="207">
        <v>99.9</v>
      </c>
      <c r="H7" s="207">
        <v>100</v>
      </c>
      <c r="I7" s="207">
        <v>101.8</v>
      </c>
      <c r="J7" s="207">
        <v>102.3</v>
      </c>
      <c r="K7" s="208">
        <f aca="true" t="shared" si="0" ref="K7:K15">+(J7-I7)/I7*100</f>
        <v>0.4911591355599214</v>
      </c>
    </row>
    <row r="8" spans="1:11" ht="12.75" customHeight="1">
      <c r="A8" s="15"/>
      <c r="B8" s="22" t="s">
        <v>271</v>
      </c>
      <c r="C8" s="15"/>
      <c r="D8" s="206">
        <v>321</v>
      </c>
      <c r="E8" s="207">
        <v>109.3</v>
      </c>
      <c r="F8" s="207">
        <v>107.9</v>
      </c>
      <c r="G8" s="207">
        <v>101.6</v>
      </c>
      <c r="H8" s="207">
        <v>100</v>
      </c>
      <c r="I8" s="207">
        <v>98.4</v>
      </c>
      <c r="J8" s="207">
        <v>96.6</v>
      </c>
      <c r="K8" s="208">
        <f t="shared" si="0"/>
        <v>-1.8292682926829382</v>
      </c>
    </row>
    <row r="9" spans="1:11" ht="12.75" customHeight="1">
      <c r="A9" s="15"/>
      <c r="B9" s="22" t="s">
        <v>196</v>
      </c>
      <c r="C9" s="15"/>
      <c r="D9" s="206">
        <v>517</v>
      </c>
      <c r="E9" s="207">
        <v>92.8</v>
      </c>
      <c r="F9" s="207">
        <v>96.2</v>
      </c>
      <c r="G9" s="207">
        <v>96.4</v>
      </c>
      <c r="H9" s="207">
        <v>100</v>
      </c>
      <c r="I9" s="207">
        <v>101.9</v>
      </c>
      <c r="J9" s="207">
        <v>103.5</v>
      </c>
      <c r="K9" s="208">
        <f t="shared" si="0"/>
        <v>1.570166830225706</v>
      </c>
    </row>
    <row r="10" spans="1:11" ht="12.75" customHeight="1">
      <c r="A10" s="15"/>
      <c r="B10" s="22" t="s">
        <v>197</v>
      </c>
      <c r="C10" s="15"/>
      <c r="D10" s="206">
        <v>449</v>
      </c>
      <c r="E10" s="207">
        <v>96.8</v>
      </c>
      <c r="F10" s="207">
        <v>100.3</v>
      </c>
      <c r="G10" s="207">
        <v>100.5</v>
      </c>
      <c r="H10" s="207">
        <v>100</v>
      </c>
      <c r="I10" s="207">
        <v>99.7</v>
      </c>
      <c r="J10" s="207">
        <v>100</v>
      </c>
      <c r="K10" s="208">
        <f t="shared" si="0"/>
        <v>0.30090270812437026</v>
      </c>
    </row>
    <row r="11" spans="1:11" ht="12.75" customHeight="1">
      <c r="A11" s="15"/>
      <c r="B11" s="22" t="s">
        <v>520</v>
      </c>
      <c r="C11" s="15"/>
      <c r="D11" s="206">
        <v>1194</v>
      </c>
      <c r="E11" s="207">
        <v>99.8</v>
      </c>
      <c r="F11" s="207">
        <v>100.5</v>
      </c>
      <c r="G11" s="207">
        <v>100.4</v>
      </c>
      <c r="H11" s="207">
        <v>100</v>
      </c>
      <c r="I11" s="207">
        <v>100</v>
      </c>
      <c r="J11" s="207">
        <v>99.4</v>
      </c>
      <c r="K11" s="208">
        <f t="shared" si="0"/>
        <v>-0.5999999999999943</v>
      </c>
    </row>
    <row r="12" spans="1:11" ht="12.75" customHeight="1">
      <c r="A12" s="15"/>
      <c r="B12" s="22" t="s">
        <v>198</v>
      </c>
      <c r="C12" s="15"/>
      <c r="D12" s="206">
        <v>359</v>
      </c>
      <c r="E12" s="207">
        <v>98.5</v>
      </c>
      <c r="F12" s="207">
        <v>99.7</v>
      </c>
      <c r="G12" s="207">
        <v>100</v>
      </c>
      <c r="H12" s="207">
        <v>100</v>
      </c>
      <c r="I12" s="207">
        <v>100.4</v>
      </c>
      <c r="J12" s="207">
        <v>100.7</v>
      </c>
      <c r="K12" s="208">
        <f t="shared" si="0"/>
        <v>0.29880478087649115</v>
      </c>
    </row>
    <row r="13" spans="1:11" ht="12.75" customHeight="1">
      <c r="A13" s="15"/>
      <c r="B13" s="22" t="s">
        <v>199</v>
      </c>
      <c r="C13" s="15"/>
      <c r="D13" s="206">
        <v>1132</v>
      </c>
      <c r="E13" s="207">
        <v>105.5</v>
      </c>
      <c r="F13" s="207">
        <v>103.3</v>
      </c>
      <c r="G13" s="207">
        <v>101.3</v>
      </c>
      <c r="H13" s="207">
        <v>100</v>
      </c>
      <c r="I13" s="207">
        <v>99.1</v>
      </c>
      <c r="J13" s="207">
        <v>97.6</v>
      </c>
      <c r="K13" s="208">
        <f t="shared" si="0"/>
        <v>-1.513622603430878</v>
      </c>
    </row>
    <row r="14" spans="1:11" ht="12.75" customHeight="1">
      <c r="A14" s="15"/>
      <c r="B14" s="22" t="s">
        <v>200</v>
      </c>
      <c r="C14" s="15"/>
      <c r="D14" s="206">
        <v>584</v>
      </c>
      <c r="E14" s="207">
        <v>100.1</v>
      </c>
      <c r="F14" s="207">
        <v>100.7</v>
      </c>
      <c r="G14" s="207">
        <v>99.8</v>
      </c>
      <c r="H14" s="207">
        <v>100</v>
      </c>
      <c r="I14" s="207">
        <v>101.3</v>
      </c>
      <c r="J14" s="207">
        <v>101.8</v>
      </c>
      <c r="K14" s="208">
        <f t="shared" si="0"/>
        <v>0.4935834155972359</v>
      </c>
    </row>
    <row r="15" spans="1:11" ht="12.75" customHeight="1">
      <c r="A15" s="15" t="s">
        <v>201</v>
      </c>
      <c r="B15" s="209"/>
      <c r="C15" s="15"/>
      <c r="D15" s="39" t="s">
        <v>202</v>
      </c>
      <c r="E15" s="207">
        <v>100.4</v>
      </c>
      <c r="F15" s="207">
        <v>100.2</v>
      </c>
      <c r="G15" s="207">
        <v>99.9</v>
      </c>
      <c r="H15" s="207">
        <v>100</v>
      </c>
      <c r="I15" s="207">
        <v>99.8</v>
      </c>
      <c r="J15" s="207">
        <v>99.8</v>
      </c>
      <c r="K15" s="208">
        <f t="shared" si="0"/>
        <v>0</v>
      </c>
    </row>
    <row r="16" spans="1:11" ht="12" customHeight="1">
      <c r="A16" s="130" t="s">
        <v>131</v>
      </c>
      <c r="B16" s="130" t="s">
        <v>131</v>
      </c>
      <c r="C16" s="130" t="s">
        <v>131</v>
      </c>
      <c r="D16" s="92"/>
      <c r="E16" s="43"/>
      <c r="F16" s="43"/>
      <c r="G16" s="43"/>
      <c r="H16" s="42"/>
      <c r="I16" s="43"/>
      <c r="J16" s="43"/>
      <c r="K16" s="43"/>
    </row>
    <row r="17" spans="9:11" ht="12" customHeight="1">
      <c r="I17" s="23"/>
      <c r="K17" s="23" t="s">
        <v>272</v>
      </c>
    </row>
    <row r="18" spans="8:9" ht="11.25" customHeight="1">
      <c r="H18" s="23"/>
      <c r="I18" s="23"/>
    </row>
    <row r="19" spans="1:11" ht="15" customHeight="1">
      <c r="A19" s="45" t="s">
        <v>451</v>
      </c>
      <c r="I19" s="276"/>
      <c r="J19" s="276"/>
      <c r="K19" s="46"/>
    </row>
    <row r="20" spans="1:11" ht="24" customHeight="1">
      <c r="A20" s="421" t="s">
        <v>37</v>
      </c>
      <c r="B20" s="421"/>
      <c r="C20" s="421"/>
      <c r="D20" s="363"/>
      <c r="E20" s="17" t="s">
        <v>411</v>
      </c>
      <c r="F20" s="17" t="s">
        <v>449</v>
      </c>
      <c r="G20" s="17" t="s">
        <v>468</v>
      </c>
      <c r="H20" s="17" t="s">
        <v>483</v>
      </c>
      <c r="I20" s="17" t="s">
        <v>528</v>
      </c>
      <c r="J20" s="17" t="s">
        <v>452</v>
      </c>
      <c r="K20" s="21" t="s">
        <v>453</v>
      </c>
    </row>
    <row r="21" spans="1:11" ht="12" customHeight="1">
      <c r="A21" s="23"/>
      <c r="B21" s="23"/>
      <c r="C21" s="23"/>
      <c r="D21" s="39"/>
      <c r="E21" s="23" t="s">
        <v>203</v>
      </c>
      <c r="F21" s="23" t="s">
        <v>203</v>
      </c>
      <c r="G21" s="23" t="s">
        <v>203</v>
      </c>
      <c r="H21" s="23" t="s">
        <v>203</v>
      </c>
      <c r="I21" s="23" t="s">
        <v>203</v>
      </c>
      <c r="J21" s="23" t="s">
        <v>269</v>
      </c>
      <c r="K21" s="23" t="s">
        <v>269</v>
      </c>
    </row>
    <row r="22" spans="1:11" ht="12.75" customHeight="1">
      <c r="A22" s="15" t="s">
        <v>273</v>
      </c>
      <c r="B22" s="15"/>
      <c r="C22" s="15"/>
      <c r="D22" s="22"/>
      <c r="E22" s="23">
        <v>414762</v>
      </c>
      <c r="F22" s="23">
        <v>484246</v>
      </c>
      <c r="G22" s="23">
        <v>527313</v>
      </c>
      <c r="H22" s="23">
        <v>516801</v>
      </c>
      <c r="I22" s="23">
        <v>492672</v>
      </c>
      <c r="J22" s="207">
        <f aca="true" t="shared" si="1" ref="J22:J27">I22/$I$22*100</f>
        <v>100</v>
      </c>
      <c r="K22" s="208">
        <f>+(I22-H22)/H22*100</f>
        <v>-4.668915114328339</v>
      </c>
    </row>
    <row r="23" spans="2:11" ht="12.75" customHeight="1">
      <c r="B23" s="15" t="s">
        <v>454</v>
      </c>
      <c r="C23" s="15"/>
      <c r="D23" s="22"/>
      <c r="E23" s="23">
        <v>392001</v>
      </c>
      <c r="F23" s="23">
        <v>449672</v>
      </c>
      <c r="G23" s="23">
        <v>438586</v>
      </c>
      <c r="H23" s="23">
        <v>491380</v>
      </c>
      <c r="I23" s="23">
        <v>464525</v>
      </c>
      <c r="J23" s="207">
        <f t="shared" si="1"/>
        <v>94.2868683424266</v>
      </c>
      <c r="K23" s="208">
        <f aca="true" t="shared" si="2" ref="K23:K42">+(I23-H23)/H23*100</f>
        <v>-5.465220399690667</v>
      </c>
    </row>
    <row r="24" spans="1:12" ht="12.75" customHeight="1">
      <c r="A24" s="38"/>
      <c r="C24" s="15" t="s">
        <v>455</v>
      </c>
      <c r="D24" s="272"/>
      <c r="E24" s="268">
        <v>365751</v>
      </c>
      <c r="F24" s="268">
        <v>397587</v>
      </c>
      <c r="G24" s="268">
        <v>410650</v>
      </c>
      <c r="H24" s="268">
        <v>447043</v>
      </c>
      <c r="I24" s="268">
        <v>436817</v>
      </c>
      <c r="J24" s="207">
        <f t="shared" si="1"/>
        <v>88.66284262146011</v>
      </c>
      <c r="K24" s="208">
        <f t="shared" si="2"/>
        <v>-2.2874757014425904</v>
      </c>
      <c r="L24" s="268"/>
    </row>
    <row r="25" spans="1:12" ht="12.75" customHeight="1">
      <c r="A25" s="38"/>
      <c r="C25" s="15" t="s">
        <v>204</v>
      </c>
      <c r="D25" s="272"/>
      <c r="E25" s="268">
        <v>26250</v>
      </c>
      <c r="F25" s="268">
        <v>52086</v>
      </c>
      <c r="G25" s="268">
        <v>27936</v>
      </c>
      <c r="H25" s="268">
        <v>44337</v>
      </c>
      <c r="I25" s="268">
        <v>27708</v>
      </c>
      <c r="J25" s="207">
        <f t="shared" si="1"/>
        <v>5.624025720966485</v>
      </c>
      <c r="K25" s="208">
        <f t="shared" si="2"/>
        <v>-37.50592056296096</v>
      </c>
      <c r="L25" s="268"/>
    </row>
    <row r="26" spans="2:12" ht="12.75" customHeight="1">
      <c r="B26" s="15" t="s">
        <v>456</v>
      </c>
      <c r="C26" s="37"/>
      <c r="D26" s="272"/>
      <c r="E26" s="268">
        <v>2735</v>
      </c>
      <c r="F26" s="268">
        <v>1128</v>
      </c>
      <c r="G26" s="268">
        <v>2195</v>
      </c>
      <c r="H26" s="268">
        <v>1682</v>
      </c>
      <c r="I26" s="268">
        <v>1902</v>
      </c>
      <c r="J26" s="207">
        <f t="shared" si="1"/>
        <v>0.3860580670303975</v>
      </c>
      <c r="K26" s="208">
        <f t="shared" si="2"/>
        <v>13.079667063020214</v>
      </c>
      <c r="L26" s="268"/>
    </row>
    <row r="27" spans="2:12" ht="12.75" customHeight="1">
      <c r="B27" s="15" t="s">
        <v>457</v>
      </c>
      <c r="C27" s="37"/>
      <c r="D27" s="272"/>
      <c r="E27" s="268">
        <v>20027</v>
      </c>
      <c r="F27" s="268">
        <v>33445</v>
      </c>
      <c r="G27" s="268">
        <v>86533</v>
      </c>
      <c r="H27" s="268">
        <v>23739</v>
      </c>
      <c r="I27" s="268">
        <v>26246</v>
      </c>
      <c r="J27" s="207">
        <f t="shared" si="1"/>
        <v>5.327276565341648</v>
      </c>
      <c r="K27" s="208">
        <f t="shared" si="2"/>
        <v>10.560680736341043</v>
      </c>
      <c r="L27" s="268"/>
    </row>
    <row r="28" spans="1:12" ht="12.75" customHeight="1">
      <c r="A28" s="15" t="s">
        <v>458</v>
      </c>
      <c r="B28" s="37"/>
      <c r="C28" s="37"/>
      <c r="D28" s="272"/>
      <c r="E28" s="268">
        <v>338100</v>
      </c>
      <c r="F28" s="268">
        <v>356112</v>
      </c>
      <c r="G28" s="268">
        <v>368406</v>
      </c>
      <c r="H28" s="268">
        <v>363882</v>
      </c>
      <c r="I28" s="268">
        <v>361650</v>
      </c>
      <c r="J28" s="207">
        <f>I28/$I$28*100</f>
        <v>100</v>
      </c>
      <c r="K28" s="208">
        <f t="shared" si="2"/>
        <v>-0.613385657988029</v>
      </c>
      <c r="L28" s="261"/>
    </row>
    <row r="29" spans="2:11" ht="12.75" customHeight="1">
      <c r="B29" s="15" t="s">
        <v>205</v>
      </c>
      <c r="C29" s="37"/>
      <c r="D29" s="272"/>
      <c r="E29" s="268">
        <v>281107</v>
      </c>
      <c r="F29" s="268">
        <v>290967</v>
      </c>
      <c r="G29" s="268">
        <v>313267</v>
      </c>
      <c r="H29" s="268">
        <v>296472</v>
      </c>
      <c r="I29" s="268">
        <v>295290</v>
      </c>
      <c r="J29" s="207">
        <f aca="true" t="shared" si="3" ref="J29:J40">I29/$I$28*100</f>
        <v>81.6507673164662</v>
      </c>
      <c r="K29" s="208">
        <f t="shared" si="2"/>
        <v>-0.3986885776734396</v>
      </c>
    </row>
    <row r="30" spans="1:11" ht="12.75" customHeight="1">
      <c r="A30" s="38"/>
      <c r="C30" s="15" t="s">
        <v>194</v>
      </c>
      <c r="D30" s="272"/>
      <c r="E30" s="268">
        <v>70647</v>
      </c>
      <c r="F30" s="268">
        <v>74912</v>
      </c>
      <c r="G30" s="268">
        <v>72179</v>
      </c>
      <c r="H30" s="268">
        <v>71820</v>
      </c>
      <c r="I30" s="268">
        <v>71752</v>
      </c>
      <c r="J30" s="207">
        <f t="shared" si="3"/>
        <v>19.84017696668049</v>
      </c>
      <c r="K30" s="208">
        <f t="shared" si="2"/>
        <v>-0.09468114731272625</v>
      </c>
    </row>
    <row r="31" spans="1:11" ht="12.75" customHeight="1">
      <c r="A31" s="46"/>
      <c r="C31" s="15" t="s">
        <v>195</v>
      </c>
      <c r="D31" s="22"/>
      <c r="E31" s="23">
        <v>18020</v>
      </c>
      <c r="F31" s="23">
        <v>15228</v>
      </c>
      <c r="G31" s="268">
        <v>16583</v>
      </c>
      <c r="H31" s="268">
        <v>10008</v>
      </c>
      <c r="I31" s="268">
        <v>10230</v>
      </c>
      <c r="J31" s="207">
        <f t="shared" si="3"/>
        <v>2.8287017834923267</v>
      </c>
      <c r="K31" s="208">
        <f t="shared" si="2"/>
        <v>2.2182254196642686</v>
      </c>
    </row>
    <row r="32" spans="1:11" ht="12.75" customHeight="1">
      <c r="A32" s="46"/>
      <c r="C32" s="15" t="s">
        <v>459</v>
      </c>
      <c r="D32" s="22"/>
      <c r="E32" s="23">
        <v>17458</v>
      </c>
      <c r="F32" s="23">
        <v>18513</v>
      </c>
      <c r="G32" s="268">
        <v>19315</v>
      </c>
      <c r="H32" s="268">
        <v>18840</v>
      </c>
      <c r="I32" s="268">
        <v>19613</v>
      </c>
      <c r="J32" s="207">
        <f t="shared" si="3"/>
        <v>5.423199225770773</v>
      </c>
      <c r="K32" s="208">
        <f t="shared" si="2"/>
        <v>4.102972399150743</v>
      </c>
    </row>
    <row r="33" spans="1:11" ht="12.75" customHeight="1">
      <c r="A33" s="15"/>
      <c r="C33" s="15" t="s">
        <v>274</v>
      </c>
      <c r="D33" s="22"/>
      <c r="E33" s="23">
        <v>8681</v>
      </c>
      <c r="F33" s="23">
        <v>7614</v>
      </c>
      <c r="G33" s="268">
        <v>7825</v>
      </c>
      <c r="H33" s="268">
        <v>8914</v>
      </c>
      <c r="I33" s="268">
        <v>10707</v>
      </c>
      <c r="J33" s="207">
        <f t="shared" si="3"/>
        <v>2.9605972625466612</v>
      </c>
      <c r="K33" s="208">
        <f t="shared" si="2"/>
        <v>20.114426744446938</v>
      </c>
    </row>
    <row r="34" spans="3:11" ht="12.75" customHeight="1">
      <c r="C34" s="15" t="s">
        <v>196</v>
      </c>
      <c r="D34" s="272"/>
      <c r="E34" s="268">
        <v>16094</v>
      </c>
      <c r="F34" s="268">
        <v>15642</v>
      </c>
      <c r="G34" s="268">
        <v>14712</v>
      </c>
      <c r="H34" s="268">
        <v>14830</v>
      </c>
      <c r="I34" s="268">
        <v>14615</v>
      </c>
      <c r="J34" s="207">
        <f t="shared" si="3"/>
        <v>4.041200055302087</v>
      </c>
      <c r="K34" s="208">
        <f t="shared" si="2"/>
        <v>-1.4497639919082939</v>
      </c>
    </row>
    <row r="35" spans="3:11" ht="12.75" customHeight="1">
      <c r="C35" s="15" t="s">
        <v>197</v>
      </c>
      <c r="D35" s="272"/>
      <c r="E35" s="268">
        <v>7384</v>
      </c>
      <c r="F35" s="268">
        <v>9824</v>
      </c>
      <c r="G35" s="268">
        <v>10151</v>
      </c>
      <c r="H35" s="268">
        <v>9212</v>
      </c>
      <c r="I35" s="268">
        <v>9968</v>
      </c>
      <c r="J35" s="207">
        <f t="shared" si="3"/>
        <v>2.756256048665837</v>
      </c>
      <c r="K35" s="208">
        <f t="shared" si="2"/>
        <v>8.206686930091186</v>
      </c>
    </row>
    <row r="36" spans="3:11" ht="12.75" customHeight="1">
      <c r="C36" s="15" t="s">
        <v>275</v>
      </c>
      <c r="D36" s="25"/>
      <c r="E36" s="268">
        <v>38818</v>
      </c>
      <c r="F36" s="268">
        <v>33476</v>
      </c>
      <c r="G36" s="268">
        <v>49708</v>
      </c>
      <c r="H36" s="268">
        <v>42118</v>
      </c>
      <c r="I36" s="268">
        <v>40470</v>
      </c>
      <c r="J36" s="207">
        <f t="shared" si="3"/>
        <v>11.190377436748237</v>
      </c>
      <c r="K36" s="208">
        <f t="shared" si="2"/>
        <v>-3.912816373047153</v>
      </c>
    </row>
    <row r="37" spans="3:11" ht="12.75" customHeight="1">
      <c r="C37" s="15" t="s">
        <v>198</v>
      </c>
      <c r="D37" s="272"/>
      <c r="E37" s="268">
        <v>13183</v>
      </c>
      <c r="F37" s="268">
        <v>15670</v>
      </c>
      <c r="G37" s="268">
        <v>20201</v>
      </c>
      <c r="H37" s="268">
        <v>18949</v>
      </c>
      <c r="I37" s="268">
        <v>17888</v>
      </c>
      <c r="J37" s="207">
        <f t="shared" si="3"/>
        <v>4.946218719756671</v>
      </c>
      <c r="K37" s="208">
        <f t="shared" si="2"/>
        <v>-5.59924006543881</v>
      </c>
    </row>
    <row r="38" spans="3:11" ht="12.75" customHeight="1">
      <c r="C38" s="15" t="s">
        <v>199</v>
      </c>
      <c r="D38" s="272"/>
      <c r="E38" s="268">
        <v>31055</v>
      </c>
      <c r="F38" s="268">
        <v>36163</v>
      </c>
      <c r="G38" s="268">
        <v>35378</v>
      </c>
      <c r="H38" s="268">
        <v>34976</v>
      </c>
      <c r="I38" s="268">
        <v>36782</v>
      </c>
      <c r="J38" s="207">
        <f t="shared" si="3"/>
        <v>10.170606940412002</v>
      </c>
      <c r="K38" s="208">
        <f t="shared" si="2"/>
        <v>5.163540713632205</v>
      </c>
    </row>
    <row r="39" spans="3:11" ht="12.75" customHeight="1">
      <c r="C39" s="15" t="s">
        <v>206</v>
      </c>
      <c r="D39" s="272"/>
      <c r="E39" s="268">
        <v>59767</v>
      </c>
      <c r="F39" s="268">
        <v>63924</v>
      </c>
      <c r="G39" s="268">
        <v>67217</v>
      </c>
      <c r="H39" s="268">
        <v>66806</v>
      </c>
      <c r="I39" s="268">
        <v>63266</v>
      </c>
      <c r="J39" s="207">
        <f t="shared" si="3"/>
        <v>17.49370938752938</v>
      </c>
      <c r="K39" s="208">
        <f>+(I39-H39)/H39*100</f>
        <v>-5.298925246235369</v>
      </c>
    </row>
    <row r="40" spans="2:11" ht="12.75" customHeight="1">
      <c r="B40" s="15" t="s">
        <v>276</v>
      </c>
      <c r="D40" s="25"/>
      <c r="E40" s="268">
        <v>56993</v>
      </c>
      <c r="F40" s="268">
        <v>65145</v>
      </c>
      <c r="G40" s="268">
        <v>55139</v>
      </c>
      <c r="H40" s="268">
        <v>67411</v>
      </c>
      <c r="I40" s="268">
        <v>66360</v>
      </c>
      <c r="J40" s="207">
        <f t="shared" si="3"/>
        <v>18.349232683533803</v>
      </c>
      <c r="K40" s="208">
        <f t="shared" si="2"/>
        <v>-1.5590927296731987</v>
      </c>
    </row>
    <row r="41" spans="1:11" ht="12.75" customHeight="1">
      <c r="A41" s="15" t="s">
        <v>207</v>
      </c>
      <c r="B41" s="37"/>
      <c r="D41" s="272"/>
      <c r="E41" s="268">
        <v>357769</v>
      </c>
      <c r="F41" s="268">
        <v>419101</v>
      </c>
      <c r="G41" s="268">
        <v>472175</v>
      </c>
      <c r="H41" s="268">
        <v>449390</v>
      </c>
      <c r="I41" s="268">
        <v>426312</v>
      </c>
      <c r="J41" s="52" t="s">
        <v>277</v>
      </c>
      <c r="K41" s="208">
        <f t="shared" si="2"/>
        <v>-5.135405772269076</v>
      </c>
    </row>
    <row r="42" spans="1:11" ht="12.75" customHeight="1">
      <c r="A42" s="15" t="s">
        <v>208</v>
      </c>
      <c r="B42" s="37"/>
      <c r="D42" s="272" t="s">
        <v>278</v>
      </c>
      <c r="E42" s="269">
        <v>25.1</v>
      </c>
      <c r="F42" s="269">
        <v>25.7</v>
      </c>
      <c r="G42" s="270">
        <v>23</v>
      </c>
      <c r="H42" s="271">
        <v>24.2</v>
      </c>
      <c r="I42" s="271" t="s">
        <v>529</v>
      </c>
      <c r="J42" s="52" t="s">
        <v>277</v>
      </c>
      <c r="K42" s="208">
        <f t="shared" si="2"/>
        <v>0.41322314049587366</v>
      </c>
    </row>
    <row r="43" spans="1:11" ht="12" customHeight="1">
      <c r="A43" s="43"/>
      <c r="B43" s="273"/>
      <c r="C43" s="273"/>
      <c r="D43" s="274"/>
      <c r="E43" s="275"/>
      <c r="F43" s="275"/>
      <c r="G43" s="275"/>
      <c r="H43" s="275"/>
      <c r="I43" s="275"/>
      <c r="J43" s="275"/>
      <c r="K43" s="42"/>
    </row>
    <row r="44" spans="1:11" ht="12" customHeight="1">
      <c r="A44" s="23" t="s">
        <v>480</v>
      </c>
      <c r="B44" s="14" t="s">
        <v>527</v>
      </c>
      <c r="D44" s="37"/>
      <c r="E44" s="268"/>
      <c r="F44" s="268"/>
      <c r="G44" s="268"/>
      <c r="H44" s="268"/>
      <c r="J44" s="268"/>
      <c r="K44" s="23" t="s">
        <v>279</v>
      </c>
    </row>
    <row r="45" spans="1:11" ht="12" customHeight="1">
      <c r="A45" s="23">
        <v>2</v>
      </c>
      <c r="B45" s="14" t="s">
        <v>526</v>
      </c>
      <c r="C45" s="37"/>
      <c r="D45" s="37"/>
      <c r="E45" s="268"/>
      <c r="G45" s="37"/>
      <c r="H45" s="268"/>
      <c r="J45" s="268"/>
      <c r="K45" s="23"/>
    </row>
    <row r="46" spans="1:10" ht="11.25" customHeight="1">
      <c r="A46" s="15"/>
      <c r="B46" s="37"/>
      <c r="C46" s="37"/>
      <c r="D46" s="37"/>
      <c r="E46" s="268"/>
      <c r="F46" s="268"/>
      <c r="H46" s="268"/>
      <c r="I46" s="23"/>
      <c r="J46" s="268"/>
    </row>
    <row r="47" spans="1:10" ht="15" customHeight="1">
      <c r="A47" s="45" t="s">
        <v>439</v>
      </c>
      <c r="B47" s="46"/>
      <c r="J47" s="23"/>
    </row>
    <row r="48" spans="1:11" ht="21.75" customHeight="1">
      <c r="A48" s="308" t="s">
        <v>37</v>
      </c>
      <c r="B48" s="308"/>
      <c r="C48" s="308"/>
      <c r="D48" s="357"/>
      <c r="E48" s="422" t="s">
        <v>357</v>
      </c>
      <c r="F48" s="423"/>
      <c r="G48" s="423" t="s">
        <v>280</v>
      </c>
      <c r="H48" s="423"/>
      <c r="I48" s="423" t="s">
        <v>281</v>
      </c>
      <c r="J48" s="362"/>
      <c r="K48" s="18" t="s">
        <v>282</v>
      </c>
    </row>
    <row r="49" spans="1:11" ht="21" customHeight="1">
      <c r="A49" s="358"/>
      <c r="B49" s="358"/>
      <c r="C49" s="358"/>
      <c r="D49" s="359"/>
      <c r="E49" s="17" t="s">
        <v>283</v>
      </c>
      <c r="F49" s="17" t="s">
        <v>425</v>
      </c>
      <c r="G49" s="20" t="s">
        <v>284</v>
      </c>
      <c r="H49" s="20" t="s">
        <v>426</v>
      </c>
      <c r="I49" s="17" t="s">
        <v>283</v>
      </c>
      <c r="J49" s="17" t="s">
        <v>425</v>
      </c>
      <c r="K49" s="18" t="s">
        <v>425</v>
      </c>
    </row>
    <row r="50" spans="1:11" ht="12" customHeight="1">
      <c r="A50" s="47"/>
      <c r="B50" s="48"/>
      <c r="C50" s="48"/>
      <c r="D50" s="48"/>
      <c r="E50" s="49"/>
      <c r="F50" s="23"/>
      <c r="G50" s="23" t="s">
        <v>285</v>
      </c>
      <c r="H50" s="23" t="s">
        <v>285</v>
      </c>
      <c r="I50" s="23" t="s">
        <v>285</v>
      </c>
      <c r="J50" s="23" t="s">
        <v>285</v>
      </c>
      <c r="K50" s="23" t="s">
        <v>285</v>
      </c>
    </row>
    <row r="51" spans="1:11" ht="12.75" customHeight="1">
      <c r="A51" s="50" t="s">
        <v>286</v>
      </c>
      <c r="B51" s="48"/>
      <c r="C51" s="48"/>
      <c r="D51" s="48"/>
      <c r="E51" s="51">
        <v>449</v>
      </c>
      <c r="F51" s="23">
        <v>616</v>
      </c>
      <c r="G51" s="52">
        <v>53.2</v>
      </c>
      <c r="H51" s="52">
        <f>(F51-E51)/E51*100</f>
        <v>37.193763919821826</v>
      </c>
      <c r="I51" s="53">
        <v>43.9</v>
      </c>
      <c r="J51" s="53">
        <v>59.6</v>
      </c>
      <c r="K51" s="27">
        <v>56.8</v>
      </c>
    </row>
    <row r="52" spans="1:11" ht="12.75" customHeight="1">
      <c r="A52" s="50" t="s">
        <v>438</v>
      </c>
      <c r="B52" s="48"/>
      <c r="C52" s="48"/>
      <c r="D52" s="48"/>
      <c r="E52" s="51">
        <v>488</v>
      </c>
      <c r="F52" s="23">
        <v>723</v>
      </c>
      <c r="G52" s="52">
        <v>37.46</v>
      </c>
      <c r="H52" s="52">
        <f aca="true" t="shared" si="4" ref="H52:H62">(F52-E52)/E52*100</f>
        <v>48.15573770491803</v>
      </c>
      <c r="I52" s="53">
        <v>44.6</v>
      </c>
      <c r="J52" s="53">
        <v>65.8</v>
      </c>
      <c r="K52" s="27">
        <v>63.3</v>
      </c>
    </row>
    <row r="53" spans="1:11" ht="12.75" customHeight="1">
      <c r="A53" s="50" t="s">
        <v>287</v>
      </c>
      <c r="B53" s="48"/>
      <c r="C53" s="48"/>
      <c r="D53" s="48"/>
      <c r="E53" s="54">
        <v>470</v>
      </c>
      <c r="F53" s="55">
        <v>770</v>
      </c>
      <c r="G53" s="52">
        <v>75.4</v>
      </c>
      <c r="H53" s="52">
        <f t="shared" si="4"/>
        <v>63.829787234042556</v>
      </c>
      <c r="I53" s="53">
        <v>40.5</v>
      </c>
      <c r="J53" s="53">
        <v>62.5</v>
      </c>
      <c r="K53" s="27">
        <v>59.1</v>
      </c>
    </row>
    <row r="54" spans="1:11" ht="12.75" customHeight="1">
      <c r="A54" s="15" t="s">
        <v>288</v>
      </c>
      <c r="B54" s="37"/>
      <c r="C54" s="37"/>
      <c r="D54" s="37"/>
      <c r="E54" s="56">
        <v>1549</v>
      </c>
      <c r="F54" s="14">
        <v>1971</v>
      </c>
      <c r="G54" s="52">
        <v>31.6</v>
      </c>
      <c r="H54" s="52">
        <f t="shared" si="4"/>
        <v>27.24338282763073</v>
      </c>
      <c r="I54" s="57">
        <v>38.9</v>
      </c>
      <c r="J54" s="57">
        <v>47.8</v>
      </c>
      <c r="K54" s="27">
        <v>41.1</v>
      </c>
    </row>
    <row r="55" spans="1:11" ht="12.75" customHeight="1">
      <c r="A55" s="34" t="s">
        <v>440</v>
      </c>
      <c r="B55" s="15"/>
      <c r="C55" s="37"/>
      <c r="D55" s="37"/>
      <c r="E55" s="56">
        <v>1218</v>
      </c>
      <c r="F55" s="14">
        <v>1193</v>
      </c>
      <c r="G55" s="52">
        <v>7.02</v>
      </c>
      <c r="H55" s="52">
        <f t="shared" si="4"/>
        <v>-2.052545155993432</v>
      </c>
      <c r="I55" s="57">
        <v>80.6</v>
      </c>
      <c r="J55" s="57">
        <v>80.3</v>
      </c>
      <c r="K55" s="27">
        <v>86.2</v>
      </c>
    </row>
    <row r="56" spans="1:11" ht="12.75" customHeight="1">
      <c r="A56" s="15" t="s">
        <v>441</v>
      </c>
      <c r="B56" s="15"/>
      <c r="C56" s="15"/>
      <c r="D56" s="15"/>
      <c r="E56" s="56">
        <v>302</v>
      </c>
      <c r="F56" s="14">
        <v>246</v>
      </c>
      <c r="G56" s="52">
        <v>-4.12</v>
      </c>
      <c r="H56" s="52">
        <f t="shared" si="4"/>
        <v>-18.543046357615893</v>
      </c>
      <c r="I56" s="57">
        <v>24.7</v>
      </c>
      <c r="J56" s="57">
        <v>20.6</v>
      </c>
      <c r="K56" s="27">
        <v>16.8</v>
      </c>
    </row>
    <row r="57" spans="1:11" ht="12.75" customHeight="1">
      <c r="A57" s="15" t="s">
        <v>289</v>
      </c>
      <c r="B57" s="15"/>
      <c r="C57" s="15"/>
      <c r="D57" s="15"/>
      <c r="E57" s="56">
        <v>1084</v>
      </c>
      <c r="F57" s="14">
        <v>1791</v>
      </c>
      <c r="G57" s="23" t="s">
        <v>427</v>
      </c>
      <c r="H57" s="52">
        <f t="shared" si="4"/>
        <v>65.22140221402213</v>
      </c>
      <c r="I57" s="57">
        <v>65.5</v>
      </c>
      <c r="J57" s="57">
        <v>83.8</v>
      </c>
      <c r="K57" s="27">
        <v>84.7</v>
      </c>
    </row>
    <row r="58" spans="1:11" ht="12.75" customHeight="1">
      <c r="A58" s="14" t="s">
        <v>290</v>
      </c>
      <c r="B58" s="15"/>
      <c r="E58" s="56">
        <v>394</v>
      </c>
      <c r="F58" s="14">
        <v>616</v>
      </c>
      <c r="G58" s="27">
        <v>245.6</v>
      </c>
      <c r="H58" s="52">
        <f t="shared" si="4"/>
        <v>56.34517766497462</v>
      </c>
      <c r="I58" s="57">
        <v>38.5</v>
      </c>
      <c r="J58" s="57">
        <v>60.1</v>
      </c>
      <c r="K58" s="27">
        <v>51.1</v>
      </c>
    </row>
    <row r="59" spans="1:11" ht="12.75" customHeight="1">
      <c r="A59" s="14" t="s">
        <v>291</v>
      </c>
      <c r="B59" s="15"/>
      <c r="E59" s="56">
        <v>1284</v>
      </c>
      <c r="F59" s="14">
        <v>1132</v>
      </c>
      <c r="G59" s="52">
        <v>7.9</v>
      </c>
      <c r="H59" s="23" t="s">
        <v>427</v>
      </c>
      <c r="I59" s="57">
        <v>36.1</v>
      </c>
      <c r="J59" s="57">
        <v>31.7</v>
      </c>
      <c r="K59" s="27">
        <v>33.5</v>
      </c>
    </row>
    <row r="60" spans="1:11" ht="12.75" customHeight="1">
      <c r="A60" s="14" t="s">
        <v>428</v>
      </c>
      <c r="B60" s="15"/>
      <c r="E60" s="56">
        <v>1765</v>
      </c>
      <c r="F60" s="14">
        <v>1332</v>
      </c>
      <c r="G60" s="52">
        <v>27.3</v>
      </c>
      <c r="H60" s="52">
        <f t="shared" si="4"/>
        <v>-24.53257790368272</v>
      </c>
      <c r="I60" s="23" t="s">
        <v>427</v>
      </c>
      <c r="J60" s="57">
        <v>81.2</v>
      </c>
      <c r="K60" s="27">
        <v>80.3</v>
      </c>
    </row>
    <row r="61" spans="1:11" ht="12.75" customHeight="1">
      <c r="A61" s="14" t="s">
        <v>292</v>
      </c>
      <c r="B61" s="15"/>
      <c r="E61" s="56">
        <v>508</v>
      </c>
      <c r="F61" s="14">
        <v>985</v>
      </c>
      <c r="G61" s="52">
        <v>133</v>
      </c>
      <c r="H61" s="52">
        <f t="shared" si="4"/>
        <v>93.89763779527559</v>
      </c>
      <c r="I61" s="57">
        <v>40.7</v>
      </c>
      <c r="J61" s="57">
        <v>70</v>
      </c>
      <c r="K61" s="27">
        <v>69.3</v>
      </c>
    </row>
    <row r="62" spans="1:11" ht="12.75" customHeight="1">
      <c r="A62" s="14" t="s">
        <v>293</v>
      </c>
      <c r="B62" s="15"/>
      <c r="E62" s="56">
        <v>428</v>
      </c>
      <c r="F62" s="14">
        <v>448</v>
      </c>
      <c r="G62" s="52">
        <v>12.3</v>
      </c>
      <c r="H62" s="52">
        <f t="shared" si="4"/>
        <v>4.672897196261682</v>
      </c>
      <c r="I62" s="57">
        <v>39.6</v>
      </c>
      <c r="J62" s="57">
        <v>41.1</v>
      </c>
      <c r="K62" s="27">
        <v>41.4</v>
      </c>
    </row>
    <row r="63" spans="1:11" ht="11.25" customHeight="1">
      <c r="A63" s="42"/>
      <c r="B63" s="58"/>
      <c r="C63" s="42"/>
      <c r="D63" s="42"/>
      <c r="E63" s="59"/>
      <c r="F63" s="42"/>
      <c r="G63" s="42"/>
      <c r="H63" s="42"/>
      <c r="I63" s="42"/>
      <c r="J63" s="42"/>
      <c r="K63" s="60"/>
    </row>
    <row r="64" spans="1:11" ht="12" customHeight="1">
      <c r="A64" s="15" t="s">
        <v>313</v>
      </c>
      <c r="B64" s="14" t="s">
        <v>471</v>
      </c>
      <c r="K64" s="23" t="s">
        <v>294</v>
      </c>
    </row>
    <row r="65" spans="1:11" ht="12" customHeight="1">
      <c r="A65" s="15"/>
      <c r="B65" s="14" t="s">
        <v>429</v>
      </c>
      <c r="K65" s="23"/>
    </row>
    <row r="66" spans="1:11" ht="12" customHeight="1">
      <c r="A66" s="35" t="s">
        <v>295</v>
      </c>
      <c r="B66" s="35" t="s">
        <v>398</v>
      </c>
      <c r="K66" s="23"/>
    </row>
    <row r="67" spans="1:8" ht="15" customHeight="1">
      <c r="A67" s="13" t="s">
        <v>394</v>
      </c>
      <c r="C67" s="15"/>
      <c r="D67" s="15"/>
      <c r="H67" s="16"/>
    </row>
    <row r="68" spans="1:11" ht="21.75" customHeight="1">
      <c r="A68" s="308" t="s">
        <v>37</v>
      </c>
      <c r="B68" s="308"/>
      <c r="C68" s="357"/>
      <c r="D68" s="424" t="s">
        <v>552</v>
      </c>
      <c r="E68" s="423"/>
      <c r="F68" s="423" t="s">
        <v>296</v>
      </c>
      <c r="G68" s="423"/>
      <c r="H68" s="423"/>
      <c r="I68" s="424" t="s">
        <v>553</v>
      </c>
      <c r="J68" s="423"/>
      <c r="K68" s="18" t="s">
        <v>297</v>
      </c>
    </row>
    <row r="69" spans="1:11" ht="24" customHeight="1">
      <c r="A69" s="358"/>
      <c r="B69" s="358"/>
      <c r="C69" s="359"/>
      <c r="D69" s="19" t="s">
        <v>298</v>
      </c>
      <c r="E69" s="17" t="s">
        <v>299</v>
      </c>
      <c r="F69" s="17" t="s">
        <v>300</v>
      </c>
      <c r="G69" s="17" t="s">
        <v>301</v>
      </c>
      <c r="H69" s="20" t="s">
        <v>302</v>
      </c>
      <c r="I69" s="17" t="s">
        <v>303</v>
      </c>
      <c r="J69" s="17" t="s">
        <v>299</v>
      </c>
      <c r="K69" s="21" t="s">
        <v>304</v>
      </c>
    </row>
    <row r="70" spans="2:11" ht="12" customHeight="1">
      <c r="B70" s="15"/>
      <c r="C70" s="22"/>
      <c r="D70" s="23" t="s">
        <v>16</v>
      </c>
      <c r="E70" s="23" t="s">
        <v>209</v>
      </c>
      <c r="F70" s="23" t="s">
        <v>16</v>
      </c>
      <c r="G70" s="23" t="s">
        <v>209</v>
      </c>
      <c r="H70" s="23" t="s">
        <v>305</v>
      </c>
      <c r="I70" s="23" t="s">
        <v>306</v>
      </c>
      <c r="J70" s="23" t="s">
        <v>209</v>
      </c>
      <c r="K70" s="23" t="s">
        <v>307</v>
      </c>
    </row>
    <row r="71" spans="1:11" ht="12" customHeight="1">
      <c r="A71" s="15" t="s">
        <v>308</v>
      </c>
      <c r="B71" s="14">
        <v>14</v>
      </c>
      <c r="C71" s="25" t="s">
        <v>309</v>
      </c>
      <c r="D71" s="15">
        <v>19714963</v>
      </c>
      <c r="E71" s="26">
        <v>0.9</v>
      </c>
      <c r="F71" s="14">
        <v>15483416</v>
      </c>
      <c r="G71" s="26">
        <v>-1.1</v>
      </c>
      <c r="H71" s="14">
        <v>2775</v>
      </c>
      <c r="I71" s="23">
        <v>507264.9</v>
      </c>
      <c r="J71" s="27">
        <v>1.1</v>
      </c>
      <c r="K71" s="23">
        <v>2791</v>
      </c>
    </row>
    <row r="72" spans="1:11" ht="12" customHeight="1">
      <c r="A72" s="28"/>
      <c r="B72" s="24">
        <v>15</v>
      </c>
      <c r="C72" s="25"/>
      <c r="D72" s="23">
        <v>19756181</v>
      </c>
      <c r="E72" s="27">
        <v>0.2</v>
      </c>
      <c r="F72" s="23">
        <v>15157241</v>
      </c>
      <c r="G72" s="27">
        <v>-2.1</v>
      </c>
      <c r="H72" s="23">
        <v>2712</v>
      </c>
      <c r="I72" s="23">
        <v>519629.7</v>
      </c>
      <c r="J72" s="27">
        <v>2.4</v>
      </c>
      <c r="K72" s="23">
        <v>2804</v>
      </c>
    </row>
    <row r="73" spans="1:11" ht="12" customHeight="1">
      <c r="A73" s="28"/>
      <c r="B73" s="14">
        <v>16</v>
      </c>
      <c r="C73" s="25"/>
      <c r="D73" s="23">
        <v>20231645</v>
      </c>
      <c r="E73" s="27">
        <v>2.4</v>
      </c>
      <c r="F73" s="23">
        <v>15202826</v>
      </c>
      <c r="G73" s="27">
        <v>0.3</v>
      </c>
      <c r="H73" s="23">
        <v>2719</v>
      </c>
      <c r="I73" s="23">
        <v>531925.7</v>
      </c>
      <c r="J73" s="26">
        <v>2.4</v>
      </c>
      <c r="K73" s="14">
        <v>2849</v>
      </c>
    </row>
    <row r="74" spans="1:11" ht="12" customHeight="1">
      <c r="A74" s="28"/>
      <c r="B74" s="24">
        <v>17</v>
      </c>
      <c r="C74" s="25"/>
      <c r="D74" s="14">
        <v>20704936</v>
      </c>
      <c r="E74" s="26">
        <v>2.3</v>
      </c>
      <c r="F74" s="14">
        <v>15561351</v>
      </c>
      <c r="G74" s="26">
        <v>2.4</v>
      </c>
      <c r="H74" s="14">
        <v>2783</v>
      </c>
      <c r="I74" s="14">
        <v>546786.6</v>
      </c>
      <c r="J74" s="26">
        <v>2.8</v>
      </c>
      <c r="K74" s="14">
        <v>2871</v>
      </c>
    </row>
    <row r="75" spans="1:11" ht="12" customHeight="1">
      <c r="A75" s="28"/>
      <c r="B75" s="14">
        <v>18</v>
      </c>
      <c r="C75" s="25"/>
      <c r="D75" s="14">
        <v>21346166</v>
      </c>
      <c r="E75" s="26">
        <v>3.1</v>
      </c>
      <c r="F75" s="14">
        <v>15561351</v>
      </c>
      <c r="G75" s="26">
        <v>0</v>
      </c>
      <c r="H75" s="14">
        <v>2882</v>
      </c>
      <c r="I75" s="14">
        <v>561153.3</v>
      </c>
      <c r="J75" s="26">
        <v>2.6</v>
      </c>
      <c r="K75" s="14">
        <v>2922</v>
      </c>
    </row>
    <row r="76" spans="1:11" ht="10.5" customHeight="1">
      <c r="A76" s="29"/>
      <c r="B76" s="30"/>
      <c r="C76" s="31"/>
      <c r="D76" s="32"/>
      <c r="E76" s="33"/>
      <c r="F76" s="33"/>
      <c r="G76" s="33"/>
      <c r="H76" s="33"/>
      <c r="I76" s="33"/>
      <c r="J76" s="33"/>
      <c r="K76" s="33"/>
    </row>
    <row r="77" spans="1:11" ht="12" customHeight="1">
      <c r="A77" s="34"/>
      <c r="B77" s="15"/>
      <c r="D77" s="15"/>
      <c r="K77" s="23" t="s">
        <v>491</v>
      </c>
    </row>
    <row r="78" spans="1:11" ht="9.75" customHeight="1">
      <c r="A78" s="34"/>
      <c r="B78" s="15"/>
      <c r="D78" s="15"/>
      <c r="K78" s="23"/>
    </row>
    <row r="79" spans="1:11" ht="15" customHeight="1">
      <c r="A79" s="13" t="s">
        <v>395</v>
      </c>
      <c r="C79" s="15"/>
      <c r="D79" s="15"/>
      <c r="F79" s="36"/>
      <c r="G79" s="36"/>
      <c r="H79" s="36"/>
      <c r="I79" s="36"/>
      <c r="J79" s="36"/>
      <c r="K79" s="36"/>
    </row>
    <row r="80" spans="1:11" ht="24" customHeight="1">
      <c r="A80" s="421" t="s">
        <v>37</v>
      </c>
      <c r="B80" s="421"/>
      <c r="C80" s="421"/>
      <c r="D80" s="421"/>
      <c r="E80" s="19"/>
      <c r="F80" s="18" t="s">
        <v>492</v>
      </c>
      <c r="G80" s="18" t="s">
        <v>493</v>
      </c>
      <c r="H80" s="18" t="s">
        <v>469</v>
      </c>
      <c r="I80" s="18" t="s">
        <v>484</v>
      </c>
      <c r="J80" s="18" t="s">
        <v>494</v>
      </c>
      <c r="K80" s="37"/>
    </row>
    <row r="81" spans="1:11" ht="14.25" customHeight="1">
      <c r="A81" s="38" t="s">
        <v>310</v>
      </c>
      <c r="B81" s="15"/>
      <c r="D81" s="16"/>
      <c r="E81" s="39"/>
      <c r="F81" s="23" t="s">
        <v>16</v>
      </c>
      <c r="G81" s="23" t="s">
        <v>16</v>
      </c>
      <c r="H81" s="23" t="s">
        <v>16</v>
      </c>
      <c r="I81" s="23" t="s">
        <v>16</v>
      </c>
      <c r="J81" s="23" t="s">
        <v>16</v>
      </c>
      <c r="K81" s="23"/>
    </row>
    <row r="82" spans="1:11" ht="12" customHeight="1">
      <c r="A82" s="15">
        <v>1</v>
      </c>
      <c r="B82" s="34" t="s">
        <v>496</v>
      </c>
      <c r="D82" s="15"/>
      <c r="E82" s="25"/>
      <c r="F82" s="14">
        <v>19000690</v>
      </c>
      <c r="G82" s="14">
        <v>18735041</v>
      </c>
      <c r="H82" s="14">
        <v>18994845</v>
      </c>
      <c r="I82" s="14">
        <v>19141371</v>
      </c>
      <c r="J82" s="14">
        <v>19646656</v>
      </c>
      <c r="K82" s="26"/>
    </row>
    <row r="83" spans="1:11" ht="12" customHeight="1">
      <c r="A83" s="15">
        <v>2</v>
      </c>
      <c r="B83" s="34" t="s">
        <v>497</v>
      </c>
      <c r="D83" s="15"/>
      <c r="E83" s="25"/>
      <c r="F83" s="14">
        <v>19714963</v>
      </c>
      <c r="G83" s="14">
        <v>19756181</v>
      </c>
      <c r="H83" s="14">
        <v>20231645</v>
      </c>
      <c r="I83" s="14">
        <v>20704936</v>
      </c>
      <c r="J83" s="14">
        <v>21346166</v>
      </c>
      <c r="K83" s="26"/>
    </row>
    <row r="84" spans="1:11" ht="12" customHeight="1">
      <c r="A84" s="15">
        <v>3</v>
      </c>
      <c r="B84" s="34" t="s">
        <v>498</v>
      </c>
      <c r="D84" s="15"/>
      <c r="E84" s="25"/>
      <c r="F84" s="14">
        <v>20809857</v>
      </c>
      <c r="G84" s="14">
        <v>20433398</v>
      </c>
      <c r="H84" s="14">
        <v>20599764</v>
      </c>
      <c r="I84" s="14">
        <v>20991490</v>
      </c>
      <c r="J84" s="14">
        <v>21648060</v>
      </c>
      <c r="K84" s="26"/>
    </row>
    <row r="85" spans="1:11" ht="12" customHeight="1">
      <c r="A85" s="15">
        <v>4</v>
      </c>
      <c r="B85" s="34" t="s">
        <v>499</v>
      </c>
      <c r="D85" s="15"/>
      <c r="E85" s="25"/>
      <c r="F85" s="14">
        <v>21591692</v>
      </c>
      <c r="G85" s="14">
        <v>21547697</v>
      </c>
      <c r="H85" s="14">
        <v>21940824</v>
      </c>
      <c r="I85" s="14">
        <v>22707229</v>
      </c>
      <c r="J85" s="14">
        <v>23521605</v>
      </c>
      <c r="K85" s="26"/>
    </row>
    <row r="86" spans="1:11" ht="12" customHeight="1">
      <c r="A86" s="15">
        <v>5</v>
      </c>
      <c r="B86" s="34" t="s">
        <v>210</v>
      </c>
      <c r="D86" s="15"/>
      <c r="E86" s="25"/>
      <c r="F86" s="14">
        <v>15483416</v>
      </c>
      <c r="G86" s="14">
        <v>15157241</v>
      </c>
      <c r="H86" s="14">
        <v>15202826</v>
      </c>
      <c r="I86" s="14">
        <v>15561351</v>
      </c>
      <c r="J86" s="14">
        <v>15561351</v>
      </c>
      <c r="K86" s="26"/>
    </row>
    <row r="87" spans="1:11" ht="12" customHeight="1">
      <c r="A87" s="15">
        <v>6</v>
      </c>
      <c r="B87" s="34" t="s">
        <v>311</v>
      </c>
      <c r="D87" s="15"/>
      <c r="E87" s="25"/>
      <c r="F87" s="14">
        <v>13674249</v>
      </c>
      <c r="G87" s="14">
        <v>13458884</v>
      </c>
      <c r="H87" s="14">
        <v>13597907</v>
      </c>
      <c r="I87" s="14">
        <v>13711232</v>
      </c>
      <c r="J87" s="14">
        <v>14107907</v>
      </c>
      <c r="K87" s="26"/>
    </row>
    <row r="88" spans="1:11" ht="14.25" customHeight="1">
      <c r="A88" s="40" t="s">
        <v>211</v>
      </c>
      <c r="B88" s="15"/>
      <c r="D88" s="16"/>
      <c r="E88" s="39"/>
      <c r="F88" s="23" t="s">
        <v>212</v>
      </c>
      <c r="G88" s="23" t="s">
        <v>212</v>
      </c>
      <c r="H88" s="23" t="s">
        <v>212</v>
      </c>
      <c r="I88" s="23" t="s">
        <v>212</v>
      </c>
      <c r="J88" s="23" t="s">
        <v>212</v>
      </c>
      <c r="K88" s="23"/>
    </row>
    <row r="89" spans="1:11" ht="12" customHeight="1">
      <c r="A89" s="15">
        <v>1</v>
      </c>
      <c r="B89" s="34" t="s">
        <v>213</v>
      </c>
      <c r="D89" s="15"/>
      <c r="E89" s="25"/>
      <c r="F89" s="14">
        <v>2775</v>
      </c>
      <c r="G89" s="14">
        <v>2712</v>
      </c>
      <c r="H89" s="14">
        <v>2719</v>
      </c>
      <c r="I89" s="14">
        <v>2783</v>
      </c>
      <c r="J89" s="14">
        <v>2882</v>
      </c>
      <c r="K89" s="26"/>
    </row>
    <row r="90" spans="1:11" ht="12" customHeight="1">
      <c r="A90" s="15">
        <v>2</v>
      </c>
      <c r="B90" s="34" t="s">
        <v>419</v>
      </c>
      <c r="D90" s="15"/>
      <c r="E90" s="25"/>
      <c r="F90" s="14">
        <v>1841</v>
      </c>
      <c r="G90" s="14">
        <v>1843</v>
      </c>
      <c r="H90" s="14">
        <v>1853</v>
      </c>
      <c r="I90" s="14">
        <v>1857</v>
      </c>
      <c r="J90" s="14">
        <v>1877</v>
      </c>
      <c r="K90" s="26"/>
    </row>
    <row r="91" spans="1:11" ht="12" customHeight="1">
      <c r="A91" s="15">
        <v>3</v>
      </c>
      <c r="B91" s="34" t="s">
        <v>420</v>
      </c>
      <c r="D91" s="15"/>
      <c r="E91" s="25"/>
      <c r="F91" s="14">
        <v>4981</v>
      </c>
      <c r="G91" s="14">
        <v>4984</v>
      </c>
      <c r="H91" s="14">
        <v>4824</v>
      </c>
      <c r="I91" s="14">
        <v>4801</v>
      </c>
      <c r="J91" s="14">
        <v>4813</v>
      </c>
      <c r="K91" s="26"/>
    </row>
    <row r="92" spans="1:11" ht="12" customHeight="1">
      <c r="A92" s="15">
        <v>4</v>
      </c>
      <c r="B92" s="34" t="s">
        <v>421</v>
      </c>
      <c r="D92" s="15"/>
      <c r="E92" s="25"/>
      <c r="F92" s="14">
        <v>5733</v>
      </c>
      <c r="G92" s="14">
        <v>5675</v>
      </c>
      <c r="H92" s="14">
        <v>5733</v>
      </c>
      <c r="I92" s="14">
        <v>5816</v>
      </c>
      <c r="J92" s="14">
        <v>6026</v>
      </c>
      <c r="K92" s="26"/>
    </row>
    <row r="93" spans="1:11" ht="13.5" customHeight="1">
      <c r="A93" s="15"/>
      <c r="B93" s="41"/>
      <c r="D93" s="15"/>
      <c r="E93" s="39"/>
      <c r="F93" s="23" t="s">
        <v>16</v>
      </c>
      <c r="G93" s="23" t="s">
        <v>16</v>
      </c>
      <c r="H93" s="23" t="s">
        <v>16</v>
      </c>
      <c r="I93" s="23" t="s">
        <v>16</v>
      </c>
      <c r="J93" s="23" t="s">
        <v>312</v>
      </c>
      <c r="K93" s="26"/>
    </row>
    <row r="94" spans="1:11" ht="12" customHeight="1">
      <c r="A94" s="15">
        <v>5</v>
      </c>
      <c r="B94" s="34" t="s">
        <v>422</v>
      </c>
      <c r="D94" s="15"/>
      <c r="E94" s="25"/>
      <c r="F94" s="14">
        <v>1629</v>
      </c>
      <c r="G94" s="14">
        <v>1604</v>
      </c>
      <c r="H94" s="14">
        <v>1620</v>
      </c>
      <c r="I94" s="14">
        <v>1633</v>
      </c>
      <c r="J94" s="14">
        <v>1681</v>
      </c>
      <c r="K94" s="26"/>
    </row>
    <row r="95" spans="1:11" ht="10.5" customHeight="1">
      <c r="A95" s="42"/>
      <c r="B95" s="43"/>
      <c r="C95" s="44"/>
      <c r="D95" s="43"/>
      <c r="E95" s="31"/>
      <c r="F95" s="42"/>
      <c r="G95" s="42"/>
      <c r="H95" s="42"/>
      <c r="I95" s="42"/>
      <c r="J95" s="42"/>
      <c r="K95" s="26"/>
    </row>
    <row r="96" spans="1:10" ht="11.25" customHeight="1">
      <c r="A96" s="15" t="s">
        <v>313</v>
      </c>
      <c r="B96" s="14" t="s">
        <v>472</v>
      </c>
      <c r="C96" s="15"/>
      <c r="J96" s="23" t="s">
        <v>495</v>
      </c>
    </row>
    <row r="97" spans="1:3" ht="11.25" customHeight="1">
      <c r="A97" s="15"/>
      <c r="C97" s="15"/>
    </row>
    <row r="98" spans="1:8" ht="15" customHeight="1">
      <c r="A98" s="13" t="s">
        <v>396</v>
      </c>
      <c r="C98" s="15"/>
      <c r="D98" s="15"/>
      <c r="H98" s="16"/>
    </row>
    <row r="99" spans="1:11" ht="24" customHeight="1">
      <c r="A99" s="421" t="s">
        <v>37</v>
      </c>
      <c r="B99" s="421"/>
      <c r="C99" s="421"/>
      <c r="D99" s="363"/>
      <c r="E99" s="19" t="s">
        <v>501</v>
      </c>
      <c r="F99" s="19" t="s">
        <v>502</v>
      </c>
      <c r="G99" s="19" t="s">
        <v>503</v>
      </c>
      <c r="H99" s="17" t="s">
        <v>484</v>
      </c>
      <c r="I99" s="17" t="s">
        <v>494</v>
      </c>
      <c r="J99" s="17" t="s">
        <v>214</v>
      </c>
      <c r="K99" s="79" t="s">
        <v>215</v>
      </c>
    </row>
    <row r="100" spans="2:11" ht="12" customHeight="1">
      <c r="B100" s="15"/>
      <c r="C100" s="15"/>
      <c r="D100" s="22"/>
      <c r="E100" s="23" t="s">
        <v>16</v>
      </c>
      <c r="F100" s="23" t="s">
        <v>16</v>
      </c>
      <c r="G100" s="23" t="s">
        <v>16</v>
      </c>
      <c r="H100" s="23" t="s">
        <v>16</v>
      </c>
      <c r="I100" s="23" t="s">
        <v>16</v>
      </c>
      <c r="J100" s="23" t="s">
        <v>209</v>
      </c>
      <c r="K100" s="23" t="s">
        <v>209</v>
      </c>
    </row>
    <row r="101" spans="1:11" ht="12" customHeight="1">
      <c r="A101" s="15" t="s">
        <v>216</v>
      </c>
      <c r="B101" s="16"/>
      <c r="D101" s="80"/>
      <c r="E101" s="14">
        <v>17698928</v>
      </c>
      <c r="F101" s="14">
        <v>17410802</v>
      </c>
      <c r="G101" s="14">
        <v>17593965</v>
      </c>
      <c r="H101" s="14">
        <v>17750731</v>
      </c>
      <c r="I101" s="14">
        <v>18164282</v>
      </c>
      <c r="J101" s="26">
        <f>I101/$I$127*100</f>
        <v>92.45482793611289</v>
      </c>
      <c r="K101" s="26">
        <f>(I101-H101)/ABS(H101)*100</f>
        <v>2.329768841632494</v>
      </c>
    </row>
    <row r="102" spans="1:11" ht="12" customHeight="1">
      <c r="A102" s="15" t="s">
        <v>314</v>
      </c>
      <c r="B102" s="16"/>
      <c r="D102" s="80"/>
      <c r="E102" s="14">
        <v>125662</v>
      </c>
      <c r="F102" s="14">
        <v>120204</v>
      </c>
      <c r="G102" s="14">
        <v>99087</v>
      </c>
      <c r="H102" s="14">
        <v>105518</v>
      </c>
      <c r="I102" s="14">
        <v>95148</v>
      </c>
      <c r="J102" s="26">
        <f>I102/$I$127*100</f>
        <v>0.48429615706611856</v>
      </c>
      <c r="K102" s="26">
        <f aca="true" t="shared" si="5" ref="K102:K129">(I102-H102)/ABS(H102)*100</f>
        <v>-9.827707121059914</v>
      </c>
    </row>
    <row r="103" spans="1:11" ht="12" customHeight="1">
      <c r="A103" s="28" t="s">
        <v>217</v>
      </c>
      <c r="B103" s="16" t="s">
        <v>218</v>
      </c>
      <c r="D103" s="22"/>
      <c r="E103" s="14">
        <v>82541</v>
      </c>
      <c r="F103" s="14">
        <v>81552</v>
      </c>
      <c r="G103" s="14">
        <v>65509</v>
      </c>
      <c r="H103" s="14">
        <v>72778</v>
      </c>
      <c r="I103" s="14">
        <v>65879</v>
      </c>
      <c r="J103" s="26">
        <f aca="true" t="shared" si="6" ref="J103:J127">I103/$I$127*100</f>
        <v>0.3353191504956365</v>
      </c>
      <c r="K103" s="26">
        <f t="shared" si="5"/>
        <v>-9.47951303965484</v>
      </c>
    </row>
    <row r="104" spans="1:11" ht="12" customHeight="1">
      <c r="A104" s="28" t="s">
        <v>219</v>
      </c>
      <c r="B104" s="16" t="s">
        <v>220</v>
      </c>
      <c r="D104" s="22"/>
      <c r="E104" s="14">
        <v>9978</v>
      </c>
      <c r="F104" s="14">
        <v>8828</v>
      </c>
      <c r="G104" s="14">
        <v>7671</v>
      </c>
      <c r="H104" s="14">
        <v>5232</v>
      </c>
      <c r="I104" s="14">
        <v>5105</v>
      </c>
      <c r="J104" s="26">
        <f t="shared" si="6"/>
        <v>0.02598406568527489</v>
      </c>
      <c r="K104" s="26">
        <f>(I104-H104)/ABS(H104)*100</f>
        <v>-2.4273700305810397</v>
      </c>
    </row>
    <row r="105" spans="1:11" ht="12" customHeight="1">
      <c r="A105" s="28" t="s">
        <v>221</v>
      </c>
      <c r="B105" s="16" t="s">
        <v>222</v>
      </c>
      <c r="D105" s="22"/>
      <c r="E105" s="14">
        <v>33143</v>
      </c>
      <c r="F105" s="14">
        <v>29824</v>
      </c>
      <c r="G105" s="14">
        <v>25907</v>
      </c>
      <c r="H105" s="14">
        <v>27508</v>
      </c>
      <c r="I105" s="14">
        <v>24164</v>
      </c>
      <c r="J105" s="26">
        <f>I105/$I$127*100</f>
        <v>0.12299294088520714</v>
      </c>
      <c r="K105" s="26">
        <f t="shared" si="5"/>
        <v>-12.156463574232951</v>
      </c>
    </row>
    <row r="106" spans="1:11" ht="12" customHeight="1">
      <c r="A106" s="34" t="s">
        <v>315</v>
      </c>
      <c r="B106" s="16"/>
      <c r="D106" s="22"/>
      <c r="E106" s="14">
        <v>5789562</v>
      </c>
      <c r="F106" s="14">
        <v>5523949</v>
      </c>
      <c r="G106" s="14">
        <v>5728961</v>
      </c>
      <c r="H106" s="14">
        <v>5719142</v>
      </c>
      <c r="I106" s="14">
        <v>5971277</v>
      </c>
      <c r="J106" s="26">
        <f t="shared" si="6"/>
        <v>30.39335040019024</v>
      </c>
      <c r="K106" s="26">
        <f>(I106-H106)/ABS(H106)*100</f>
        <v>4.4086158378302205</v>
      </c>
    </row>
    <row r="107" spans="1:11" ht="12" customHeight="1">
      <c r="A107" s="28" t="s">
        <v>223</v>
      </c>
      <c r="B107" s="16" t="s">
        <v>224</v>
      </c>
      <c r="D107" s="22"/>
      <c r="E107" s="14">
        <v>121924</v>
      </c>
      <c r="F107" s="14">
        <v>79608</v>
      </c>
      <c r="G107" s="14">
        <v>67946</v>
      </c>
      <c r="H107" s="14">
        <v>48355</v>
      </c>
      <c r="I107" s="14">
        <v>32931</v>
      </c>
      <c r="J107" s="26">
        <f t="shared" si="6"/>
        <v>0.16761631088771545</v>
      </c>
      <c r="K107" s="26">
        <f t="shared" si="5"/>
        <v>-31.89742529211043</v>
      </c>
    </row>
    <row r="108" spans="1:11" ht="12" customHeight="1">
      <c r="A108" s="28" t="s">
        <v>225</v>
      </c>
      <c r="B108" s="16" t="s">
        <v>226</v>
      </c>
      <c r="D108" s="22"/>
      <c r="E108" s="14">
        <v>4632064</v>
      </c>
      <c r="F108" s="14">
        <v>4496060</v>
      </c>
      <c r="G108" s="14">
        <v>4662080</v>
      </c>
      <c r="H108" s="14">
        <v>4732430</v>
      </c>
      <c r="I108" s="14">
        <v>5010103</v>
      </c>
      <c r="J108" s="26">
        <f>I108/$I$127*100</f>
        <v>25.501047099312984</v>
      </c>
      <c r="K108" s="26">
        <f t="shared" si="5"/>
        <v>5.86745075996898</v>
      </c>
    </row>
    <row r="109" spans="1:11" ht="12" customHeight="1">
      <c r="A109" s="28" t="s">
        <v>227</v>
      </c>
      <c r="B109" s="16" t="s">
        <v>228</v>
      </c>
      <c r="D109" s="22"/>
      <c r="E109" s="14">
        <v>1035574</v>
      </c>
      <c r="F109" s="14">
        <v>948281</v>
      </c>
      <c r="G109" s="14">
        <v>998935</v>
      </c>
      <c r="H109" s="14">
        <v>938357</v>
      </c>
      <c r="I109" s="14">
        <v>928243</v>
      </c>
      <c r="J109" s="26">
        <f>I109/$I$127*100</f>
        <v>4.724686989989543</v>
      </c>
      <c r="K109" s="26">
        <f t="shared" si="5"/>
        <v>-1.077841375936877</v>
      </c>
    </row>
    <row r="110" spans="1:11" ht="12" customHeight="1">
      <c r="A110" s="34" t="s">
        <v>316</v>
      </c>
      <c r="B110" s="16"/>
      <c r="D110" s="22"/>
      <c r="E110" s="14">
        <v>13928147</v>
      </c>
      <c r="F110" s="14">
        <v>13902787</v>
      </c>
      <c r="G110" s="14">
        <v>13930239</v>
      </c>
      <c r="H110" s="14">
        <v>14107993</v>
      </c>
      <c r="I110" s="14">
        <v>14330981</v>
      </c>
      <c r="J110" s="26">
        <f t="shared" si="6"/>
        <v>72.94361442476522</v>
      </c>
      <c r="K110" s="26">
        <f t="shared" si="5"/>
        <v>1.5805791794764854</v>
      </c>
    </row>
    <row r="111" spans="1:11" ht="12" customHeight="1">
      <c r="A111" s="28" t="s">
        <v>229</v>
      </c>
      <c r="B111" s="16" t="s">
        <v>230</v>
      </c>
      <c r="D111" s="22"/>
      <c r="E111" s="14">
        <v>643696</v>
      </c>
      <c r="F111" s="14">
        <v>641580</v>
      </c>
      <c r="G111" s="14">
        <v>614008</v>
      </c>
      <c r="H111" s="14">
        <v>602031</v>
      </c>
      <c r="I111" s="14">
        <v>581230</v>
      </c>
      <c r="J111" s="26">
        <f t="shared" si="6"/>
        <v>2.9584169438300343</v>
      </c>
      <c r="K111" s="26">
        <f t="shared" si="5"/>
        <v>-3.455137692245084</v>
      </c>
    </row>
    <row r="112" spans="1:11" ht="12" customHeight="1">
      <c r="A112" s="28" t="s">
        <v>231</v>
      </c>
      <c r="B112" s="16" t="s">
        <v>232</v>
      </c>
      <c r="D112" s="22"/>
      <c r="E112" s="14">
        <v>2288187</v>
      </c>
      <c r="F112" s="14">
        <v>2265045</v>
      </c>
      <c r="G112" s="14">
        <v>2299889</v>
      </c>
      <c r="H112" s="14">
        <v>2319995</v>
      </c>
      <c r="I112" s="14">
        <v>2369451</v>
      </c>
      <c r="J112" s="26">
        <f t="shared" si="6"/>
        <v>12.06032721293639</v>
      </c>
      <c r="K112" s="26">
        <f t="shared" si="5"/>
        <v>2.1317287321739915</v>
      </c>
    </row>
    <row r="113" spans="1:11" ht="12" customHeight="1">
      <c r="A113" s="28" t="s">
        <v>233</v>
      </c>
      <c r="B113" s="16" t="s">
        <v>234</v>
      </c>
      <c r="D113" s="22"/>
      <c r="E113" s="14">
        <v>1077845</v>
      </c>
      <c r="F113" s="14">
        <v>1080566</v>
      </c>
      <c r="G113" s="14">
        <v>1044321</v>
      </c>
      <c r="H113" s="14">
        <v>1124609</v>
      </c>
      <c r="I113" s="14">
        <v>1114937</v>
      </c>
      <c r="J113" s="26">
        <f t="shared" si="6"/>
        <v>5.674945395287626</v>
      </c>
      <c r="K113" s="26">
        <f t="shared" si="5"/>
        <v>-0.8600322423171075</v>
      </c>
    </row>
    <row r="114" spans="1:11" ht="12" customHeight="1">
      <c r="A114" s="28" t="s">
        <v>235</v>
      </c>
      <c r="B114" s="16" t="s">
        <v>236</v>
      </c>
      <c r="D114" s="22"/>
      <c r="E114" s="14">
        <v>2722407</v>
      </c>
      <c r="F114" s="14">
        <v>2715788</v>
      </c>
      <c r="G114" s="14">
        <v>2706191</v>
      </c>
      <c r="H114" s="14">
        <v>2714681</v>
      </c>
      <c r="I114" s="14">
        <v>2767381</v>
      </c>
      <c r="J114" s="26">
        <f t="shared" si="6"/>
        <v>14.085760955961158</v>
      </c>
      <c r="K114" s="26">
        <f t="shared" si="5"/>
        <v>1.9412962333327561</v>
      </c>
    </row>
    <row r="115" spans="1:11" ht="12" customHeight="1">
      <c r="A115" s="28" t="s">
        <v>237</v>
      </c>
      <c r="B115" s="16" t="s">
        <v>238</v>
      </c>
      <c r="D115" s="22"/>
      <c r="E115" s="14">
        <v>1396540</v>
      </c>
      <c r="F115" s="14">
        <v>1381478</v>
      </c>
      <c r="G115" s="14">
        <v>1402316</v>
      </c>
      <c r="H115" s="14">
        <v>1352951</v>
      </c>
      <c r="I115" s="14">
        <v>1390228</v>
      </c>
      <c r="J115" s="26">
        <f t="shared" si="6"/>
        <v>7.076155860824356</v>
      </c>
      <c r="K115" s="26">
        <f t="shared" si="5"/>
        <v>2.755236516326164</v>
      </c>
    </row>
    <row r="116" spans="1:11" ht="12" customHeight="1">
      <c r="A116" s="28" t="s">
        <v>239</v>
      </c>
      <c r="B116" s="16" t="s">
        <v>240</v>
      </c>
      <c r="D116" s="22"/>
      <c r="E116" s="14">
        <v>3655029</v>
      </c>
      <c r="F116" s="14">
        <v>3682192</v>
      </c>
      <c r="G116" s="14">
        <v>3699192</v>
      </c>
      <c r="H116" s="14">
        <v>3811804</v>
      </c>
      <c r="I116" s="14">
        <v>3874630</v>
      </c>
      <c r="J116" s="26">
        <f t="shared" si="6"/>
        <v>19.721575010016974</v>
      </c>
      <c r="K116" s="26">
        <f t="shared" si="5"/>
        <v>1.6481959723007793</v>
      </c>
    </row>
    <row r="117" spans="1:11" ht="12" customHeight="1">
      <c r="A117" s="24" t="s">
        <v>241</v>
      </c>
      <c r="B117" s="81"/>
      <c r="D117" s="80"/>
      <c r="E117" s="14">
        <v>1790726</v>
      </c>
      <c r="F117" s="14">
        <v>1780228</v>
      </c>
      <c r="G117" s="14">
        <v>1791911</v>
      </c>
      <c r="H117" s="14">
        <v>1794263</v>
      </c>
      <c r="I117" s="14">
        <v>1809500</v>
      </c>
      <c r="J117" s="26">
        <f t="shared" si="6"/>
        <v>9.210218777180199</v>
      </c>
      <c r="K117" s="26">
        <f t="shared" si="5"/>
        <v>0.8492066101792212</v>
      </c>
    </row>
    <row r="118" spans="1:11" ht="12" customHeight="1">
      <c r="A118" s="28" t="s">
        <v>242</v>
      </c>
      <c r="B118" s="16" t="s">
        <v>230</v>
      </c>
      <c r="D118" s="22"/>
      <c r="E118" s="14">
        <v>283788</v>
      </c>
      <c r="F118" s="14">
        <v>279772</v>
      </c>
      <c r="G118" s="14">
        <v>281299</v>
      </c>
      <c r="H118" s="14">
        <v>280877</v>
      </c>
      <c r="I118" s="14">
        <v>278220</v>
      </c>
      <c r="J118" s="26">
        <f t="shared" si="6"/>
        <v>1.4161188550356865</v>
      </c>
      <c r="K118" s="26">
        <f t="shared" si="5"/>
        <v>-0.9459656718065204</v>
      </c>
    </row>
    <row r="119" spans="1:11" ht="12" customHeight="1">
      <c r="A119" s="28" t="s">
        <v>243</v>
      </c>
      <c r="B119" s="16" t="s">
        <v>240</v>
      </c>
      <c r="D119" s="22"/>
      <c r="E119" s="14">
        <v>527002</v>
      </c>
      <c r="F119" s="14">
        <v>516779</v>
      </c>
      <c r="G119" s="14">
        <v>516289</v>
      </c>
      <c r="H119" s="14">
        <v>520579</v>
      </c>
      <c r="I119" s="14">
        <v>520106</v>
      </c>
      <c r="J119" s="26">
        <f t="shared" si="6"/>
        <v>2.6473003853683803</v>
      </c>
      <c r="K119" s="26">
        <f t="shared" si="5"/>
        <v>-0.09086036893535852</v>
      </c>
    </row>
    <row r="120" spans="1:11" ht="12" customHeight="1">
      <c r="A120" s="28" t="s">
        <v>244</v>
      </c>
      <c r="B120" s="16" t="s">
        <v>245</v>
      </c>
      <c r="D120" s="22"/>
      <c r="E120" s="14">
        <v>979936</v>
      </c>
      <c r="F120" s="14">
        <v>983677</v>
      </c>
      <c r="G120" s="14">
        <v>994323</v>
      </c>
      <c r="H120" s="14">
        <v>992807</v>
      </c>
      <c r="I120" s="14">
        <v>1011174</v>
      </c>
      <c r="J120" s="26">
        <f t="shared" si="6"/>
        <v>5.146799536776131</v>
      </c>
      <c r="K120" s="26">
        <f t="shared" si="5"/>
        <v>1.8500071010780543</v>
      </c>
    </row>
    <row r="121" spans="1:11" ht="12" customHeight="1">
      <c r="A121" s="16" t="s">
        <v>246</v>
      </c>
      <c r="B121" s="16"/>
      <c r="D121" s="82"/>
      <c r="E121" s="14">
        <v>353717</v>
      </c>
      <c r="F121" s="14">
        <v>355910</v>
      </c>
      <c r="G121" s="14">
        <v>372411</v>
      </c>
      <c r="H121" s="14">
        <v>387659</v>
      </c>
      <c r="I121" s="14">
        <v>423624</v>
      </c>
      <c r="J121" s="26">
        <f t="shared" si="6"/>
        <v>2.1562142687284798</v>
      </c>
      <c r="K121" s="26">
        <f t="shared" si="5"/>
        <v>9.277483561583763</v>
      </c>
    </row>
    <row r="122" spans="1:11" ht="12" customHeight="1">
      <c r="A122" s="28" t="s">
        <v>247</v>
      </c>
      <c r="B122" s="16" t="s">
        <v>240</v>
      </c>
      <c r="D122" s="22"/>
      <c r="E122" s="14">
        <v>353717</v>
      </c>
      <c r="F122" s="14">
        <v>355910</v>
      </c>
      <c r="G122" s="14">
        <v>372411</v>
      </c>
      <c r="H122" s="14">
        <v>387659</v>
      </c>
      <c r="I122" s="14">
        <v>423624</v>
      </c>
      <c r="J122" s="26">
        <f t="shared" si="6"/>
        <v>2.1562142687284798</v>
      </c>
      <c r="K122" s="26">
        <f t="shared" si="5"/>
        <v>9.277483561583763</v>
      </c>
    </row>
    <row r="123" spans="1:11" ht="12" customHeight="1">
      <c r="A123" s="83" t="s">
        <v>317</v>
      </c>
      <c r="B123" s="84"/>
      <c r="C123" s="85"/>
      <c r="D123" s="86"/>
      <c r="E123" s="85">
        <v>19843371</v>
      </c>
      <c r="F123" s="85">
        <v>19546940</v>
      </c>
      <c r="G123" s="85">
        <v>19758287</v>
      </c>
      <c r="H123" s="85">
        <v>19932653</v>
      </c>
      <c r="I123" s="85">
        <v>20397406</v>
      </c>
      <c r="J123" s="87">
        <f>I123/$I$127*100</f>
        <v>103.82126098202158</v>
      </c>
      <c r="K123" s="87">
        <f t="shared" si="5"/>
        <v>2.3316163683780577</v>
      </c>
    </row>
    <row r="124" spans="1:11" ht="12" customHeight="1">
      <c r="A124" s="24" t="s">
        <v>318</v>
      </c>
      <c r="B124" s="15"/>
      <c r="D124" s="22"/>
      <c r="E124" s="14">
        <v>149869</v>
      </c>
      <c r="F124" s="14">
        <v>154657</v>
      </c>
      <c r="G124" s="14">
        <v>163539</v>
      </c>
      <c r="H124" s="14">
        <v>181936</v>
      </c>
      <c r="I124" s="14">
        <v>210262</v>
      </c>
      <c r="J124" s="26">
        <f t="shared" si="6"/>
        <v>1.0702177510513748</v>
      </c>
      <c r="K124" s="26">
        <f t="shared" si="5"/>
        <v>15.56921115117404</v>
      </c>
    </row>
    <row r="125" spans="1:11" ht="12" customHeight="1">
      <c r="A125" s="34" t="s">
        <v>319</v>
      </c>
      <c r="D125" s="22"/>
      <c r="E125" s="14">
        <v>102993</v>
      </c>
      <c r="F125" s="14">
        <v>107025</v>
      </c>
      <c r="G125" s="14">
        <v>118447</v>
      </c>
      <c r="H125" s="14">
        <v>117997</v>
      </c>
      <c r="I125" s="14">
        <v>99535</v>
      </c>
      <c r="J125" s="26">
        <f>I125/$I$127*100</f>
        <v>0.5066256568038856</v>
      </c>
      <c r="K125" s="26">
        <f t="shared" si="5"/>
        <v>-15.646160495605821</v>
      </c>
    </row>
    <row r="126" spans="1:11" ht="12" customHeight="1">
      <c r="A126" s="34" t="s">
        <v>320</v>
      </c>
      <c r="D126" s="22"/>
      <c r="E126" s="14">
        <v>889557</v>
      </c>
      <c r="F126" s="14">
        <v>859531</v>
      </c>
      <c r="G126" s="14">
        <v>808534</v>
      </c>
      <c r="H126" s="14">
        <v>855221</v>
      </c>
      <c r="I126" s="14">
        <v>861477</v>
      </c>
      <c r="J126" s="26">
        <f>I126/$I$127*100</f>
        <v>4.384853076269061</v>
      </c>
      <c r="K126" s="26">
        <f t="shared" si="5"/>
        <v>0.7315068268903593</v>
      </c>
    </row>
    <row r="127" spans="1:11" ht="12" customHeight="1">
      <c r="A127" s="88" t="s">
        <v>321</v>
      </c>
      <c r="B127" s="89"/>
      <c r="C127" s="85"/>
      <c r="D127" s="90"/>
      <c r="E127" s="85">
        <v>19000690</v>
      </c>
      <c r="F127" s="85">
        <v>18735041</v>
      </c>
      <c r="G127" s="85">
        <v>18994845</v>
      </c>
      <c r="H127" s="85">
        <v>19141371</v>
      </c>
      <c r="I127" s="85">
        <v>19646656</v>
      </c>
      <c r="J127" s="87">
        <f t="shared" si="6"/>
        <v>100</v>
      </c>
      <c r="K127" s="87">
        <f t="shared" si="5"/>
        <v>2.6397534429482614</v>
      </c>
    </row>
    <row r="128" spans="1:11" ht="12" customHeight="1">
      <c r="A128" s="34" t="s">
        <v>322</v>
      </c>
      <c r="D128" s="22"/>
      <c r="E128" s="14">
        <v>1809167</v>
      </c>
      <c r="F128" s="14">
        <v>1698357</v>
      </c>
      <c r="G128" s="14">
        <v>1604919</v>
      </c>
      <c r="H128" s="14">
        <v>1850119</v>
      </c>
      <c r="I128" s="14">
        <v>2001404</v>
      </c>
      <c r="J128" s="27" t="s">
        <v>323</v>
      </c>
      <c r="K128" s="26">
        <f t="shared" si="5"/>
        <v>8.177041584892647</v>
      </c>
    </row>
    <row r="129" spans="1:11" ht="12" customHeight="1">
      <c r="A129" s="34" t="s">
        <v>324</v>
      </c>
      <c r="D129" s="22"/>
      <c r="E129" s="14">
        <v>20809857</v>
      </c>
      <c r="F129" s="14">
        <v>20433398</v>
      </c>
      <c r="G129" s="14">
        <v>20599764</v>
      </c>
      <c r="H129" s="14">
        <v>20991490</v>
      </c>
      <c r="I129" s="14">
        <v>21648060</v>
      </c>
      <c r="J129" s="27" t="s">
        <v>325</v>
      </c>
      <c r="K129" s="26">
        <f t="shared" si="5"/>
        <v>3.1277913097164616</v>
      </c>
    </row>
    <row r="130" spans="1:11" ht="10.5" customHeight="1">
      <c r="A130" s="42"/>
      <c r="B130" s="91"/>
      <c r="C130" s="43"/>
      <c r="D130" s="92"/>
      <c r="E130" s="42"/>
      <c r="F130" s="42"/>
      <c r="G130" s="42"/>
      <c r="H130" s="42"/>
      <c r="I130" s="93"/>
      <c r="J130" s="93"/>
      <c r="K130" s="93"/>
    </row>
    <row r="131" spans="1:11" ht="11.25" customHeight="1">
      <c r="A131" s="14" t="s">
        <v>326</v>
      </c>
      <c r="B131" s="15"/>
      <c r="C131" s="15"/>
      <c r="D131" s="15"/>
      <c r="I131" s="26"/>
      <c r="J131" s="26"/>
      <c r="K131" s="27" t="s">
        <v>500</v>
      </c>
    </row>
    <row r="132" spans="1:11" ht="14.25">
      <c r="A132" s="13" t="s">
        <v>397</v>
      </c>
      <c r="C132" s="15"/>
      <c r="D132" s="34"/>
      <c r="I132" s="26"/>
      <c r="J132" s="26"/>
      <c r="K132" s="94"/>
    </row>
    <row r="133" spans="1:11" ht="22.5">
      <c r="A133" s="421" t="s">
        <v>37</v>
      </c>
      <c r="B133" s="421"/>
      <c r="C133" s="421"/>
      <c r="D133" s="363"/>
      <c r="E133" s="19" t="s">
        <v>423</v>
      </c>
      <c r="F133" s="19" t="s">
        <v>424</v>
      </c>
      <c r="G133" s="17" t="s">
        <v>469</v>
      </c>
      <c r="H133" s="17" t="s">
        <v>485</v>
      </c>
      <c r="I133" s="17" t="s">
        <v>504</v>
      </c>
      <c r="J133" s="17" t="s">
        <v>214</v>
      </c>
      <c r="K133" s="79" t="s">
        <v>215</v>
      </c>
    </row>
    <row r="134" spans="2:11" ht="13.5">
      <c r="B134" s="15"/>
      <c r="C134" s="15"/>
      <c r="D134" s="22"/>
      <c r="E134" s="23" t="s">
        <v>16</v>
      </c>
      <c r="F134" s="23" t="s">
        <v>16</v>
      </c>
      <c r="G134" s="23" t="s">
        <v>16</v>
      </c>
      <c r="H134" s="23" t="s">
        <v>16</v>
      </c>
      <c r="I134" s="23" t="s">
        <v>16</v>
      </c>
      <c r="J134" s="27" t="s">
        <v>209</v>
      </c>
      <c r="K134" s="27" t="s">
        <v>209</v>
      </c>
    </row>
    <row r="135" spans="1:11" ht="11.25" customHeight="1">
      <c r="A135" s="34" t="s">
        <v>327</v>
      </c>
      <c r="B135" s="15"/>
      <c r="D135" s="22"/>
      <c r="E135" s="14">
        <v>11287681</v>
      </c>
      <c r="F135" s="14">
        <v>11220066</v>
      </c>
      <c r="G135" s="14">
        <v>10857035</v>
      </c>
      <c r="H135" s="14">
        <v>10759182</v>
      </c>
      <c r="I135" s="14">
        <v>10728686</v>
      </c>
      <c r="J135" s="26">
        <f>I135/$I$158*100</f>
        <v>66.59928534497844</v>
      </c>
      <c r="K135" s="26">
        <f>+(I135-H135)/ABS(H135)*100</f>
        <v>-0.2834416222348502</v>
      </c>
    </row>
    <row r="136" spans="1:11" ht="11.25" customHeight="1">
      <c r="A136" s="28" t="s">
        <v>248</v>
      </c>
      <c r="B136" s="34" t="s">
        <v>328</v>
      </c>
      <c r="D136" s="22"/>
      <c r="E136" s="14">
        <v>9574401</v>
      </c>
      <c r="F136" s="14">
        <v>9639308</v>
      </c>
      <c r="G136" s="14">
        <v>9322712</v>
      </c>
      <c r="H136" s="14">
        <v>9258500</v>
      </c>
      <c r="I136" s="14">
        <v>9107325</v>
      </c>
      <c r="J136" s="26">
        <f aca="true" t="shared" si="7" ref="J136:J156">I136/$I$158*100</f>
        <v>56.5345408006587</v>
      </c>
      <c r="K136" s="26">
        <f aca="true" t="shared" si="8" ref="K136:K163">+(I136-H136)/ABS(H136)*100</f>
        <v>-1.6328238915591078</v>
      </c>
    </row>
    <row r="137" spans="1:11" ht="11.25" customHeight="1">
      <c r="A137" s="28" t="s">
        <v>249</v>
      </c>
      <c r="B137" s="15" t="s">
        <v>329</v>
      </c>
      <c r="D137" s="22"/>
      <c r="E137" s="14">
        <v>1713280</v>
      </c>
      <c r="F137" s="14">
        <v>1580758</v>
      </c>
      <c r="G137" s="14">
        <v>1534323</v>
      </c>
      <c r="H137" s="14">
        <v>1500682</v>
      </c>
      <c r="I137" s="14">
        <v>1621361</v>
      </c>
      <c r="J137" s="26">
        <f t="shared" si="7"/>
        <v>10.06474454431974</v>
      </c>
      <c r="K137" s="26">
        <f t="shared" si="8"/>
        <v>8.041610414464891</v>
      </c>
    </row>
    <row r="138" spans="1:11" ht="11.25" customHeight="1">
      <c r="A138" s="34" t="s">
        <v>250</v>
      </c>
      <c r="B138" s="16"/>
      <c r="D138" s="22"/>
      <c r="E138" s="14">
        <v>521314</v>
      </c>
      <c r="F138" s="14">
        <v>455729</v>
      </c>
      <c r="G138" s="14">
        <v>574529</v>
      </c>
      <c r="H138" s="14">
        <v>859371</v>
      </c>
      <c r="I138" s="14">
        <v>1105246</v>
      </c>
      <c r="J138" s="26">
        <f t="shared" si="7"/>
        <v>6.860914163243853</v>
      </c>
      <c r="K138" s="26">
        <f t="shared" si="8"/>
        <v>28.6110422623058</v>
      </c>
    </row>
    <row r="139" spans="1:11" ht="11.25" customHeight="1">
      <c r="A139" s="15"/>
      <c r="B139" s="34" t="s">
        <v>251</v>
      </c>
      <c r="D139" s="22"/>
      <c r="E139" s="14">
        <v>1289061</v>
      </c>
      <c r="F139" s="14">
        <v>1175745</v>
      </c>
      <c r="G139" s="14">
        <v>1265048</v>
      </c>
      <c r="H139" s="14">
        <v>1533500</v>
      </c>
      <c r="I139" s="14">
        <v>1731033</v>
      </c>
      <c r="J139" s="26">
        <f t="shared" si="7"/>
        <v>10.74554336929742</v>
      </c>
      <c r="K139" s="26">
        <f t="shared" si="8"/>
        <v>12.881186827518748</v>
      </c>
    </row>
    <row r="140" spans="1:11" ht="11.25" customHeight="1">
      <c r="A140" s="15"/>
      <c r="B140" s="34" t="s">
        <v>252</v>
      </c>
      <c r="D140" s="22"/>
      <c r="E140" s="14">
        <v>767747</v>
      </c>
      <c r="F140" s="14">
        <v>720016</v>
      </c>
      <c r="G140" s="14">
        <v>690519</v>
      </c>
      <c r="H140" s="14">
        <v>674129</v>
      </c>
      <c r="I140" s="14">
        <v>625787</v>
      </c>
      <c r="J140" s="26">
        <f t="shared" si="7"/>
        <v>3.884629206053567</v>
      </c>
      <c r="K140" s="26">
        <f t="shared" si="8"/>
        <v>-7.1710310637874946</v>
      </c>
    </row>
    <row r="141" spans="1:11" ht="11.25" customHeight="1">
      <c r="A141" s="28" t="s">
        <v>217</v>
      </c>
      <c r="B141" s="34" t="s">
        <v>253</v>
      </c>
      <c r="D141" s="95"/>
      <c r="E141" s="14">
        <v>-331879</v>
      </c>
      <c r="F141" s="14">
        <v>-314657</v>
      </c>
      <c r="G141" s="14">
        <v>-279145</v>
      </c>
      <c r="H141" s="14">
        <v>-185453</v>
      </c>
      <c r="I141" s="14">
        <v>-166251</v>
      </c>
      <c r="J141" s="26">
        <f t="shared" si="7"/>
        <v>-1.032018067066928</v>
      </c>
      <c r="K141" s="26">
        <f>+(I141-H141)/ABS(H141)*100</f>
        <v>10.354105892058904</v>
      </c>
    </row>
    <row r="142" spans="1:11" ht="11.25" customHeight="1">
      <c r="A142" s="23"/>
      <c r="B142" s="34" t="s">
        <v>251</v>
      </c>
      <c r="D142" s="22"/>
      <c r="E142" s="14">
        <v>278717</v>
      </c>
      <c r="F142" s="14">
        <v>249856</v>
      </c>
      <c r="G142" s="14">
        <v>259398</v>
      </c>
      <c r="H142" s="14">
        <v>339891</v>
      </c>
      <c r="I142" s="14">
        <v>316331</v>
      </c>
      <c r="J142" s="26">
        <f t="shared" si="7"/>
        <v>1.9636531941061912</v>
      </c>
      <c r="K142" s="26">
        <f t="shared" si="8"/>
        <v>-6.931633965006428</v>
      </c>
    </row>
    <row r="143" spans="1:11" ht="11.25" customHeight="1">
      <c r="A143" s="23"/>
      <c r="B143" s="34" t="s">
        <v>252</v>
      </c>
      <c r="D143" s="22"/>
      <c r="E143" s="14">
        <v>610596</v>
      </c>
      <c r="F143" s="14">
        <v>564513</v>
      </c>
      <c r="G143" s="14">
        <v>538543</v>
      </c>
      <c r="H143" s="14">
        <v>525344</v>
      </c>
      <c r="I143" s="14">
        <v>482582</v>
      </c>
      <c r="J143" s="26">
        <f t="shared" si="7"/>
        <v>2.995671261173119</v>
      </c>
      <c r="K143" s="26">
        <f t="shared" si="8"/>
        <v>-8.139809343972711</v>
      </c>
    </row>
    <row r="144" spans="1:11" ht="11.25" customHeight="1">
      <c r="A144" s="28" t="s">
        <v>219</v>
      </c>
      <c r="B144" s="15" t="s">
        <v>508</v>
      </c>
      <c r="D144" s="22"/>
      <c r="E144" s="14">
        <v>3422</v>
      </c>
      <c r="F144" s="14">
        <v>3112</v>
      </c>
      <c r="G144" s="14">
        <v>5892</v>
      </c>
      <c r="H144" s="14">
        <v>7552</v>
      </c>
      <c r="I144" s="14">
        <v>11264</v>
      </c>
      <c r="J144" s="26">
        <f t="shared" si="7"/>
        <v>0.06992229524900227</v>
      </c>
      <c r="K144" s="26">
        <f t="shared" si="8"/>
        <v>49.152542372881356</v>
      </c>
    </row>
    <row r="145" spans="1:11" ht="11.25" customHeight="1">
      <c r="A145" s="23"/>
      <c r="B145" s="34" t="s">
        <v>251</v>
      </c>
      <c r="D145" s="22"/>
      <c r="E145" s="14">
        <v>21477</v>
      </c>
      <c r="F145" s="14">
        <v>20342</v>
      </c>
      <c r="G145" s="14">
        <v>20622</v>
      </c>
      <c r="H145" s="14">
        <v>20851</v>
      </c>
      <c r="I145" s="14">
        <v>24524</v>
      </c>
      <c r="J145" s="26">
        <f t="shared" si="7"/>
        <v>0.15223494040185828</v>
      </c>
      <c r="K145" s="26">
        <f t="shared" si="8"/>
        <v>17.61546208814925</v>
      </c>
    </row>
    <row r="146" spans="1:11" ht="11.25" customHeight="1">
      <c r="A146" s="23"/>
      <c r="B146" s="34" t="s">
        <v>252</v>
      </c>
      <c r="D146" s="22"/>
      <c r="E146" s="14">
        <v>18055</v>
      </c>
      <c r="F146" s="14">
        <v>17230</v>
      </c>
      <c r="G146" s="14">
        <v>14730</v>
      </c>
      <c r="H146" s="14">
        <v>13299</v>
      </c>
      <c r="I146" s="14">
        <v>13260</v>
      </c>
      <c r="J146" s="26">
        <f t="shared" si="7"/>
        <v>0.08231264515285601</v>
      </c>
      <c r="K146" s="26">
        <f t="shared" si="8"/>
        <v>-0.2932551319648094</v>
      </c>
    </row>
    <row r="147" spans="1:11" ht="11.25" customHeight="1">
      <c r="A147" s="28" t="s">
        <v>221</v>
      </c>
      <c r="B147" s="34" t="s">
        <v>254</v>
      </c>
      <c r="D147" s="95"/>
      <c r="E147" s="14">
        <v>849771</v>
      </c>
      <c r="F147" s="14">
        <v>767274</v>
      </c>
      <c r="G147" s="14">
        <v>847782</v>
      </c>
      <c r="H147" s="14">
        <v>1037272</v>
      </c>
      <c r="I147" s="14">
        <v>1260233</v>
      </c>
      <c r="J147" s="26">
        <f t="shared" si="7"/>
        <v>7.823009935061778</v>
      </c>
      <c r="K147" s="26">
        <f t="shared" si="8"/>
        <v>21.494940574892603</v>
      </c>
    </row>
    <row r="148" spans="1:11" ht="11.25" customHeight="1">
      <c r="A148" s="23" t="s">
        <v>255</v>
      </c>
      <c r="B148" s="34" t="s">
        <v>256</v>
      </c>
      <c r="D148" s="95"/>
      <c r="E148" s="14">
        <v>105456</v>
      </c>
      <c r="F148" s="14">
        <v>107962</v>
      </c>
      <c r="G148" s="14">
        <v>88001</v>
      </c>
      <c r="H148" s="14">
        <v>208354</v>
      </c>
      <c r="I148" s="14">
        <v>330321</v>
      </c>
      <c r="J148" s="26">
        <f t="shared" si="7"/>
        <v>2.050497380055547</v>
      </c>
      <c r="K148" s="26">
        <f t="shared" si="8"/>
        <v>58.53835299538286</v>
      </c>
    </row>
    <row r="149" spans="1:11" ht="11.25" customHeight="1">
      <c r="A149" s="15" t="s">
        <v>257</v>
      </c>
      <c r="B149" s="34" t="s">
        <v>251</v>
      </c>
      <c r="D149" s="22"/>
      <c r="E149" s="14">
        <v>244552</v>
      </c>
      <c r="F149" s="14">
        <v>246235</v>
      </c>
      <c r="G149" s="14">
        <v>225247</v>
      </c>
      <c r="H149" s="14">
        <v>343840</v>
      </c>
      <c r="I149" s="14">
        <v>460266</v>
      </c>
      <c r="J149" s="26">
        <f t="shared" si="7"/>
        <v>2.857142679783139</v>
      </c>
      <c r="K149" s="26">
        <f t="shared" si="8"/>
        <v>33.860516519311304</v>
      </c>
    </row>
    <row r="150" spans="1:11" ht="11.25" customHeight="1">
      <c r="A150" s="15" t="s">
        <v>257</v>
      </c>
      <c r="B150" s="34" t="s">
        <v>252</v>
      </c>
      <c r="D150" s="22"/>
      <c r="E150" s="14">
        <v>139096</v>
      </c>
      <c r="F150" s="14">
        <v>138273</v>
      </c>
      <c r="G150" s="14">
        <v>137246</v>
      </c>
      <c r="H150" s="14">
        <v>135486</v>
      </c>
      <c r="I150" s="14">
        <v>129945</v>
      </c>
      <c r="J150" s="26">
        <f t="shared" si="7"/>
        <v>0.8066452997275924</v>
      </c>
      <c r="K150" s="26">
        <f t="shared" si="8"/>
        <v>-4.089721447234401</v>
      </c>
    </row>
    <row r="151" spans="1:11" ht="11.25" customHeight="1">
      <c r="A151" s="23" t="s">
        <v>258</v>
      </c>
      <c r="B151" s="34" t="s">
        <v>259</v>
      </c>
      <c r="D151" s="95"/>
      <c r="E151" s="14">
        <v>175064</v>
      </c>
      <c r="F151" s="14">
        <v>156743</v>
      </c>
      <c r="G151" s="14">
        <v>243115</v>
      </c>
      <c r="H151" s="14">
        <v>315339</v>
      </c>
      <c r="I151" s="14">
        <v>378425</v>
      </c>
      <c r="J151" s="26">
        <f t="shared" si="7"/>
        <v>2.3491072957744747</v>
      </c>
      <c r="K151" s="26">
        <f t="shared" si="8"/>
        <v>20.00577156647291</v>
      </c>
    </row>
    <row r="152" spans="1:11" ht="11.25" customHeight="1">
      <c r="A152" s="23" t="s">
        <v>330</v>
      </c>
      <c r="B152" s="34" t="s">
        <v>331</v>
      </c>
      <c r="D152" s="95"/>
      <c r="E152" s="14">
        <v>379134</v>
      </c>
      <c r="F152" s="14">
        <v>341526</v>
      </c>
      <c r="G152" s="14">
        <v>346242</v>
      </c>
      <c r="H152" s="14">
        <v>375650</v>
      </c>
      <c r="I152" s="14">
        <v>390967</v>
      </c>
      <c r="J152" s="26">
        <f t="shared" si="7"/>
        <v>2.4269628912124177</v>
      </c>
      <c r="K152" s="26">
        <f t="shared" si="8"/>
        <v>4.077465726074804</v>
      </c>
    </row>
    <row r="153" spans="1:11" ht="11.25" customHeight="1">
      <c r="A153" s="23" t="s">
        <v>332</v>
      </c>
      <c r="B153" s="34" t="s">
        <v>260</v>
      </c>
      <c r="D153" s="95"/>
      <c r="E153" s="14">
        <v>190117</v>
      </c>
      <c r="F153" s="14">
        <v>161043</v>
      </c>
      <c r="G153" s="14">
        <v>170424</v>
      </c>
      <c r="H153" s="14">
        <v>137929</v>
      </c>
      <c r="I153" s="14">
        <v>160520</v>
      </c>
      <c r="J153" s="26">
        <f t="shared" si="7"/>
        <v>0.9964423680193398</v>
      </c>
      <c r="K153" s="26">
        <f t="shared" si="8"/>
        <v>16.378716586069643</v>
      </c>
    </row>
    <row r="154" spans="1:11" ht="11.25" customHeight="1">
      <c r="A154" s="15" t="s">
        <v>333</v>
      </c>
      <c r="B154" s="15"/>
      <c r="D154" s="22"/>
      <c r="E154" s="14">
        <v>3674421</v>
      </c>
      <c r="F154" s="14">
        <v>3481446</v>
      </c>
      <c r="G154" s="14">
        <v>3771262</v>
      </c>
      <c r="H154" s="14">
        <v>3942798</v>
      </c>
      <c r="I154" s="14">
        <v>4275379</v>
      </c>
      <c r="J154" s="26">
        <f t="shared" si="7"/>
        <v>26.539800491777704</v>
      </c>
      <c r="K154" s="26">
        <f t="shared" si="8"/>
        <v>8.435151889597185</v>
      </c>
    </row>
    <row r="155" spans="1:11" ht="11.25" customHeight="1">
      <c r="A155" s="28" t="s">
        <v>217</v>
      </c>
      <c r="B155" s="34" t="s">
        <v>334</v>
      </c>
      <c r="D155" s="22"/>
      <c r="E155" s="14">
        <v>1142511</v>
      </c>
      <c r="F155" s="14">
        <v>1198393</v>
      </c>
      <c r="G155" s="14">
        <v>1813446</v>
      </c>
      <c r="H155" s="14">
        <v>1971234</v>
      </c>
      <c r="I155" s="14">
        <v>2081930</v>
      </c>
      <c r="J155" s="26">
        <f t="shared" si="7"/>
        <v>12.923768123912934</v>
      </c>
      <c r="K155" s="26">
        <f t="shared" si="8"/>
        <v>5.615568724971261</v>
      </c>
    </row>
    <row r="156" spans="1:11" ht="11.25" customHeight="1">
      <c r="A156" s="28" t="s">
        <v>219</v>
      </c>
      <c r="B156" s="34" t="s">
        <v>261</v>
      </c>
      <c r="D156" s="22"/>
      <c r="E156" s="14">
        <v>-121507</v>
      </c>
      <c r="F156" s="14">
        <v>-169061</v>
      </c>
      <c r="G156" s="14">
        <v>-146299</v>
      </c>
      <c r="H156" s="14">
        <v>-200420</v>
      </c>
      <c r="I156" s="14">
        <v>-183586</v>
      </c>
      <c r="J156" s="26">
        <f t="shared" si="7"/>
        <v>-1.1396266420084633</v>
      </c>
      <c r="K156" s="26">
        <f t="shared" si="8"/>
        <v>8.399361341183514</v>
      </c>
    </row>
    <row r="157" spans="1:11" ht="11.25" customHeight="1">
      <c r="A157" s="28" t="s">
        <v>221</v>
      </c>
      <c r="B157" s="34" t="s">
        <v>262</v>
      </c>
      <c r="D157" s="22"/>
      <c r="E157" s="14">
        <v>2653417</v>
      </c>
      <c r="F157" s="14">
        <v>2452114</v>
      </c>
      <c r="G157" s="14">
        <v>2104115</v>
      </c>
      <c r="H157" s="14">
        <v>2171984</v>
      </c>
      <c r="I157" s="14">
        <v>2377035</v>
      </c>
      <c r="J157" s="26">
        <f>I157/$I$158*100</f>
        <v>14.755659009873234</v>
      </c>
      <c r="K157" s="26">
        <f t="shared" si="8"/>
        <v>9.440723320245453</v>
      </c>
    </row>
    <row r="158" spans="1:11" s="277" customFormat="1" ht="11.25" customHeight="1">
      <c r="A158" s="88" t="s">
        <v>399</v>
      </c>
      <c r="B158" s="85"/>
      <c r="C158" s="88"/>
      <c r="D158" s="96"/>
      <c r="E158" s="85">
        <v>15483416</v>
      </c>
      <c r="F158" s="85">
        <v>15157241</v>
      </c>
      <c r="G158" s="85">
        <v>15202826</v>
      </c>
      <c r="H158" s="85">
        <v>15561351</v>
      </c>
      <c r="I158" s="85">
        <v>16109311</v>
      </c>
      <c r="J158" s="87">
        <f>I158/$I$158*100</f>
        <v>100</v>
      </c>
      <c r="K158" s="87">
        <f t="shared" si="8"/>
        <v>3.5212880938165334</v>
      </c>
    </row>
    <row r="159" spans="1:11" ht="11.25" customHeight="1">
      <c r="A159" s="34" t="s">
        <v>335</v>
      </c>
      <c r="C159" s="34"/>
      <c r="D159" s="97"/>
      <c r="E159" s="14">
        <v>1610438</v>
      </c>
      <c r="F159" s="14">
        <v>1518295</v>
      </c>
      <c r="G159" s="14">
        <v>1527148</v>
      </c>
      <c r="H159" s="14">
        <v>1618201</v>
      </c>
      <c r="I159" s="14">
        <v>1653321</v>
      </c>
      <c r="J159" s="27" t="s">
        <v>336</v>
      </c>
      <c r="K159" s="26">
        <f t="shared" si="8"/>
        <v>2.1703113519272326</v>
      </c>
    </row>
    <row r="160" spans="1:11" ht="11.25" customHeight="1">
      <c r="A160" s="98" t="s">
        <v>337</v>
      </c>
      <c r="B160" s="99"/>
      <c r="C160" s="98"/>
      <c r="D160" s="100"/>
      <c r="E160" s="99">
        <v>17093854</v>
      </c>
      <c r="F160" s="99">
        <v>16675536</v>
      </c>
      <c r="G160" s="99">
        <v>16729974</v>
      </c>
      <c r="H160" s="14">
        <v>17179552</v>
      </c>
      <c r="I160" s="14">
        <v>17762632</v>
      </c>
      <c r="J160" s="101" t="s">
        <v>338</v>
      </c>
      <c r="K160" s="26">
        <f t="shared" si="8"/>
        <v>3.394034955044229</v>
      </c>
    </row>
    <row r="161" spans="1:11" ht="11.25" customHeight="1">
      <c r="A161" s="34" t="s">
        <v>339</v>
      </c>
      <c r="C161" s="34"/>
      <c r="D161" s="97"/>
      <c r="E161" s="14">
        <v>1816984</v>
      </c>
      <c r="F161" s="14">
        <v>1993545</v>
      </c>
      <c r="G161" s="14">
        <v>1955158</v>
      </c>
      <c r="H161" s="102">
        <v>1726152</v>
      </c>
      <c r="I161" s="102">
        <v>1338225</v>
      </c>
      <c r="J161" s="27" t="s">
        <v>340</v>
      </c>
      <c r="K161" s="103">
        <f t="shared" si="8"/>
        <v>-22.47351334065598</v>
      </c>
    </row>
    <row r="162" spans="1:11" ht="11.25" customHeight="1">
      <c r="A162" s="34" t="s">
        <v>341</v>
      </c>
      <c r="C162" s="34"/>
      <c r="D162" s="97"/>
      <c r="E162" s="14">
        <v>18910838</v>
      </c>
      <c r="F162" s="14">
        <v>18669081</v>
      </c>
      <c r="G162" s="14">
        <v>18685132</v>
      </c>
      <c r="H162" s="99">
        <v>18905704</v>
      </c>
      <c r="I162" s="99">
        <v>19100857</v>
      </c>
      <c r="J162" s="27" t="s">
        <v>340</v>
      </c>
      <c r="K162" s="104">
        <f t="shared" si="8"/>
        <v>1.0322440254010112</v>
      </c>
    </row>
    <row r="163" spans="1:11" ht="11.25" customHeight="1">
      <c r="A163" s="105" t="s">
        <v>342</v>
      </c>
      <c r="B163" s="102"/>
      <c r="C163" s="106"/>
      <c r="D163" s="107"/>
      <c r="E163" s="102">
        <v>484304</v>
      </c>
      <c r="F163" s="102">
        <v>443997</v>
      </c>
      <c r="G163" s="102">
        <v>1185149</v>
      </c>
      <c r="H163" s="14">
        <v>1418501</v>
      </c>
      <c r="I163" s="14">
        <v>1523540</v>
      </c>
      <c r="J163" s="108" t="s">
        <v>325</v>
      </c>
      <c r="K163" s="26">
        <f t="shared" si="8"/>
        <v>7.404929570017928</v>
      </c>
    </row>
    <row r="164" spans="1:11" ht="10.5" customHeight="1">
      <c r="A164" s="42"/>
      <c r="B164" s="43"/>
      <c r="C164" s="43"/>
      <c r="D164" s="109"/>
      <c r="E164" s="42"/>
      <c r="F164" s="42"/>
      <c r="G164" s="42"/>
      <c r="H164" s="42"/>
      <c r="I164" s="42"/>
      <c r="J164" s="42"/>
      <c r="K164" s="42"/>
    </row>
    <row r="165" spans="1:11" ht="11.25" customHeight="1">
      <c r="A165" s="14" t="s">
        <v>343</v>
      </c>
      <c r="B165" s="15"/>
      <c r="C165" s="15"/>
      <c r="D165" s="16"/>
      <c r="K165" s="23" t="s">
        <v>505</v>
      </c>
    </row>
    <row r="166" spans="2:11" ht="11.25" customHeight="1">
      <c r="B166" s="15"/>
      <c r="C166" s="15"/>
      <c r="D166" s="16"/>
      <c r="K166" s="23"/>
    </row>
    <row r="167" spans="1:11" ht="14.25">
      <c r="A167" s="13" t="s">
        <v>506</v>
      </c>
      <c r="C167" s="15"/>
      <c r="D167" s="15"/>
      <c r="I167" s="110"/>
      <c r="K167" s="16"/>
    </row>
    <row r="168" spans="1:11" ht="24" customHeight="1">
      <c r="A168" s="421" t="s">
        <v>37</v>
      </c>
      <c r="B168" s="421"/>
      <c r="C168" s="421"/>
      <c r="D168" s="363"/>
      <c r="E168" s="19" t="s">
        <v>423</v>
      </c>
      <c r="F168" s="19" t="s">
        <v>424</v>
      </c>
      <c r="G168" s="17" t="s">
        <v>469</v>
      </c>
      <c r="H168" s="17" t="s">
        <v>485</v>
      </c>
      <c r="I168" s="17" t="s">
        <v>504</v>
      </c>
      <c r="J168" s="17" t="s">
        <v>344</v>
      </c>
      <c r="K168" s="79" t="s">
        <v>345</v>
      </c>
    </row>
    <row r="169" spans="2:11" ht="13.5">
      <c r="B169" s="15"/>
      <c r="C169" s="15"/>
      <c r="D169" s="22"/>
      <c r="E169" s="23" t="s">
        <v>16</v>
      </c>
      <c r="F169" s="23" t="s">
        <v>16</v>
      </c>
      <c r="G169" s="23" t="s">
        <v>16</v>
      </c>
      <c r="H169" s="23" t="s">
        <v>16</v>
      </c>
      <c r="I169" s="23" t="s">
        <v>16</v>
      </c>
      <c r="J169" s="23" t="s">
        <v>209</v>
      </c>
      <c r="K169" s="23" t="s">
        <v>209</v>
      </c>
    </row>
    <row r="170" spans="1:11" ht="11.25" customHeight="1">
      <c r="A170" s="16" t="s">
        <v>263</v>
      </c>
      <c r="B170" s="15"/>
      <c r="D170" s="22"/>
      <c r="E170" s="14">
        <v>10494234</v>
      </c>
      <c r="F170" s="14">
        <v>10539882</v>
      </c>
      <c r="G170" s="14">
        <v>10614222</v>
      </c>
      <c r="H170" s="14">
        <v>10648726</v>
      </c>
      <c r="I170" s="14">
        <v>10766446</v>
      </c>
      <c r="J170" s="26">
        <f>+I170/$I$178*100</f>
        <v>54.80039962016946</v>
      </c>
      <c r="K170" s="26">
        <f>+(I170-H170)/ABS(H170)*100</f>
        <v>1.1054843555933358</v>
      </c>
    </row>
    <row r="171" spans="1:11" ht="11.25" customHeight="1">
      <c r="A171" s="15" t="s">
        <v>264</v>
      </c>
      <c r="B171" s="15"/>
      <c r="D171" s="22"/>
      <c r="E171" s="111">
        <v>10270798</v>
      </c>
      <c r="F171" s="111">
        <v>10297972</v>
      </c>
      <c r="G171" s="111">
        <v>10363076</v>
      </c>
      <c r="H171" s="14">
        <v>10382827</v>
      </c>
      <c r="I171" s="14">
        <v>10491477</v>
      </c>
      <c r="J171" s="26">
        <f aca="true" t="shared" si="9" ref="J171:J177">+I171/$I$178*100</f>
        <v>53.40082811039192</v>
      </c>
      <c r="K171" s="26">
        <f aca="true" t="shared" si="10" ref="K171:K180">+(I171-H171)/ABS(H171)*100</f>
        <v>1.0464394716390826</v>
      </c>
    </row>
    <row r="172" spans="1:11" ht="11.25" customHeight="1">
      <c r="A172" s="16" t="s">
        <v>509</v>
      </c>
      <c r="B172" s="15"/>
      <c r="D172" s="22"/>
      <c r="E172" s="14">
        <v>223436</v>
      </c>
      <c r="F172" s="14">
        <v>241910</v>
      </c>
      <c r="G172" s="14">
        <v>251146</v>
      </c>
      <c r="H172" s="14">
        <v>265899</v>
      </c>
      <c r="I172" s="14">
        <v>274969</v>
      </c>
      <c r="J172" s="26">
        <f t="shared" si="9"/>
        <v>1.3995715097775419</v>
      </c>
      <c r="K172" s="26">
        <f t="shared" si="10"/>
        <v>3.411069616658957</v>
      </c>
    </row>
    <row r="173" spans="1:11" ht="11.25" customHeight="1">
      <c r="A173" s="16" t="s">
        <v>346</v>
      </c>
      <c r="B173" s="15"/>
      <c r="D173" s="22"/>
      <c r="E173" s="111">
        <v>3392833</v>
      </c>
      <c r="F173" s="111">
        <v>3472646</v>
      </c>
      <c r="G173" s="111">
        <v>3484938</v>
      </c>
      <c r="H173" s="14">
        <v>3514963</v>
      </c>
      <c r="I173" s="14">
        <v>3477216</v>
      </c>
      <c r="J173" s="26">
        <f t="shared" si="9"/>
        <v>17.69876766814668</v>
      </c>
      <c r="K173" s="26">
        <f t="shared" si="10"/>
        <v>-1.0738946611955802</v>
      </c>
    </row>
    <row r="174" spans="1:11" ht="11.25" customHeight="1">
      <c r="A174" s="16" t="s">
        <v>265</v>
      </c>
      <c r="B174" s="15"/>
      <c r="D174" s="22"/>
      <c r="E174" s="14">
        <v>4130312</v>
      </c>
      <c r="F174" s="14">
        <v>4123381</v>
      </c>
      <c r="G174" s="14">
        <v>4257799</v>
      </c>
      <c r="H174" s="14">
        <v>4488224</v>
      </c>
      <c r="I174" s="14">
        <v>4779675</v>
      </c>
      <c r="J174" s="26">
        <f t="shared" si="9"/>
        <v>24.328185926398874</v>
      </c>
      <c r="K174" s="26">
        <f t="shared" si="10"/>
        <v>6.493682133512054</v>
      </c>
    </row>
    <row r="175" spans="1:11" ht="11.25" customHeight="1">
      <c r="A175" s="15" t="s">
        <v>266</v>
      </c>
      <c r="B175" s="15"/>
      <c r="D175" s="22"/>
      <c r="E175" s="111">
        <v>4339778</v>
      </c>
      <c r="F175" s="111">
        <v>4191081</v>
      </c>
      <c r="G175" s="111">
        <v>4218018</v>
      </c>
      <c r="H175" s="14">
        <v>4368185</v>
      </c>
      <c r="I175" s="14">
        <v>4586932</v>
      </c>
      <c r="J175" s="26">
        <f t="shared" si="9"/>
        <v>23.347138566481746</v>
      </c>
      <c r="K175" s="26">
        <f t="shared" si="10"/>
        <v>5.007732044315889</v>
      </c>
    </row>
    <row r="176" spans="1:11" ht="11.25" customHeight="1">
      <c r="A176" s="15" t="s">
        <v>267</v>
      </c>
      <c r="B176" s="15"/>
      <c r="D176" s="22"/>
      <c r="E176" s="111">
        <v>-209466</v>
      </c>
      <c r="F176" s="111">
        <v>-67700</v>
      </c>
      <c r="G176" s="111">
        <v>39781</v>
      </c>
      <c r="H176" s="14">
        <v>120039</v>
      </c>
      <c r="I176" s="14">
        <v>192743</v>
      </c>
      <c r="J176" s="26">
        <f>+I176/$I$178*100</f>
        <v>0.9810473599171279</v>
      </c>
      <c r="K176" s="26">
        <f t="shared" si="10"/>
        <v>60.56698239738751</v>
      </c>
    </row>
    <row r="177" spans="1:11" ht="11.25" customHeight="1">
      <c r="A177" s="16" t="s">
        <v>347</v>
      </c>
      <c r="B177" s="15"/>
      <c r="D177" s="22"/>
      <c r="E177" s="14">
        <v>983311</v>
      </c>
      <c r="F177" s="14">
        <v>599132</v>
      </c>
      <c r="G177" s="14">
        <v>637886</v>
      </c>
      <c r="H177" s="14">
        <v>489458</v>
      </c>
      <c r="I177" s="14">
        <v>623319</v>
      </c>
      <c r="J177" s="26">
        <f t="shared" si="9"/>
        <v>3.1726467852849867</v>
      </c>
      <c r="K177" s="26">
        <f t="shared" si="10"/>
        <v>27.348822575174992</v>
      </c>
    </row>
    <row r="178" spans="1:11" ht="11.25" customHeight="1">
      <c r="A178" s="88" t="s">
        <v>348</v>
      </c>
      <c r="B178" s="112"/>
      <c r="C178" s="85"/>
      <c r="D178" s="86"/>
      <c r="E178" s="85">
        <v>19000690</v>
      </c>
      <c r="F178" s="85">
        <v>18735041</v>
      </c>
      <c r="G178" s="85">
        <v>18994845</v>
      </c>
      <c r="H178" s="85">
        <v>19141371</v>
      </c>
      <c r="I178" s="85">
        <v>19646656</v>
      </c>
      <c r="J178" s="87">
        <f>+I178/$I$178*100</f>
        <v>100</v>
      </c>
      <c r="K178" s="87">
        <f t="shared" si="10"/>
        <v>2.6397534429482614</v>
      </c>
    </row>
    <row r="179" spans="1:11" ht="11.25" customHeight="1">
      <c r="A179" s="34" t="s">
        <v>349</v>
      </c>
      <c r="D179" s="22"/>
      <c r="E179" s="14">
        <v>1809167</v>
      </c>
      <c r="F179" s="14">
        <v>1698357</v>
      </c>
      <c r="G179" s="14">
        <v>1604919</v>
      </c>
      <c r="H179" s="14">
        <v>1850119</v>
      </c>
      <c r="I179" s="14">
        <v>2001404</v>
      </c>
      <c r="J179" s="27" t="s">
        <v>350</v>
      </c>
      <c r="K179" s="26">
        <f t="shared" si="10"/>
        <v>8.177041584892647</v>
      </c>
    </row>
    <row r="180" spans="1:11" ht="11.25" customHeight="1">
      <c r="A180" s="34" t="s">
        <v>351</v>
      </c>
      <c r="D180" s="22"/>
      <c r="E180" s="14">
        <v>28809857</v>
      </c>
      <c r="F180" s="14">
        <v>20433398</v>
      </c>
      <c r="G180" s="14">
        <v>20599764</v>
      </c>
      <c r="H180" s="14">
        <v>20991490</v>
      </c>
      <c r="I180" s="14">
        <v>21648060</v>
      </c>
      <c r="J180" s="27" t="s">
        <v>325</v>
      </c>
      <c r="K180" s="26">
        <f t="shared" si="10"/>
        <v>3.1277913097164616</v>
      </c>
    </row>
    <row r="181" spans="1:11" ht="11.25" customHeight="1">
      <c r="A181" s="42"/>
      <c r="B181" s="43"/>
      <c r="C181" s="43"/>
      <c r="D181" s="92"/>
      <c r="E181" s="42"/>
      <c r="F181" s="42"/>
      <c r="G181" s="42"/>
      <c r="H181" s="42"/>
      <c r="I181" s="91"/>
      <c r="J181" s="42"/>
      <c r="K181" s="42"/>
    </row>
    <row r="182" spans="1:11" ht="11.25" customHeight="1">
      <c r="A182" s="14" t="s">
        <v>352</v>
      </c>
      <c r="B182" s="15"/>
      <c r="C182" s="15"/>
      <c r="D182" s="15"/>
      <c r="K182" s="23" t="s">
        <v>505</v>
      </c>
    </row>
    <row r="183" spans="2:11" ht="11.25" customHeight="1">
      <c r="B183" s="15"/>
      <c r="C183" s="15"/>
      <c r="D183" s="15"/>
      <c r="K183" s="23"/>
    </row>
    <row r="184" spans="1:11" ht="14.25">
      <c r="A184" s="13" t="s">
        <v>507</v>
      </c>
      <c r="C184" s="15"/>
      <c r="D184" s="15"/>
      <c r="K184" s="16"/>
    </row>
    <row r="185" spans="1:11" ht="24" customHeight="1">
      <c r="A185" s="421" t="s">
        <v>37</v>
      </c>
      <c r="B185" s="421"/>
      <c r="C185" s="421"/>
      <c r="D185" s="363"/>
      <c r="E185" s="19" t="s">
        <v>423</v>
      </c>
      <c r="F185" s="19" t="s">
        <v>424</v>
      </c>
      <c r="G185" s="17" t="s">
        <v>469</v>
      </c>
      <c r="H185" s="17" t="s">
        <v>485</v>
      </c>
      <c r="I185" s="17" t="s">
        <v>504</v>
      </c>
      <c r="J185" s="17" t="s">
        <v>353</v>
      </c>
      <c r="K185" s="79" t="s">
        <v>354</v>
      </c>
    </row>
    <row r="186" spans="2:11" ht="13.5">
      <c r="B186" s="15"/>
      <c r="C186" s="15"/>
      <c r="D186" s="22"/>
      <c r="E186" s="23" t="s">
        <v>16</v>
      </c>
      <c r="F186" s="23" t="s">
        <v>16</v>
      </c>
      <c r="G186" s="23" t="s">
        <v>16</v>
      </c>
      <c r="H186" s="23" t="s">
        <v>16</v>
      </c>
      <c r="I186" s="23" t="s">
        <v>16</v>
      </c>
      <c r="J186" s="23" t="s">
        <v>209</v>
      </c>
      <c r="K186" s="23" t="s">
        <v>209</v>
      </c>
    </row>
    <row r="187" spans="1:11" ht="11.25" customHeight="1">
      <c r="A187" s="16" t="s">
        <v>263</v>
      </c>
      <c r="B187" s="15"/>
      <c r="D187" s="22"/>
      <c r="E187" s="14">
        <v>10801114</v>
      </c>
      <c r="F187" s="14">
        <v>10852209</v>
      </c>
      <c r="G187" s="14">
        <v>10955302</v>
      </c>
      <c r="H187" s="14">
        <v>11084554</v>
      </c>
      <c r="I187" s="14">
        <v>11208156</v>
      </c>
      <c r="J187" s="113">
        <f>+I187/$I$195*100</f>
        <v>52.50664686108034</v>
      </c>
      <c r="K187" s="113">
        <f>(I187-H187)/ABS(H187)*100</f>
        <v>1.1150832049715307</v>
      </c>
    </row>
    <row r="188" spans="1:11" ht="11.25" customHeight="1">
      <c r="A188" s="15" t="s">
        <v>264</v>
      </c>
      <c r="B188" s="15"/>
      <c r="D188" s="22"/>
      <c r="E188" s="111">
        <v>10569093</v>
      </c>
      <c r="F188" s="111">
        <v>10597299</v>
      </c>
      <c r="G188" s="111">
        <v>10688125</v>
      </c>
      <c r="H188" s="14">
        <v>10804365</v>
      </c>
      <c r="I188" s="14">
        <v>10920230</v>
      </c>
      <c r="J188" s="113">
        <f aca="true" t="shared" si="11" ref="J188:J193">+I188/$I$195*100</f>
        <v>51.157805106547</v>
      </c>
      <c r="K188" s="113">
        <f>(I188-H188)/ABS(H188)*100</f>
        <v>1.0723906495198932</v>
      </c>
    </row>
    <row r="189" spans="1:11" ht="11.25" customHeight="1">
      <c r="A189" s="114" t="s">
        <v>510</v>
      </c>
      <c r="B189" s="15"/>
      <c r="D189" s="22"/>
      <c r="E189" s="111">
        <v>232021</v>
      </c>
      <c r="F189" s="111">
        <v>254910</v>
      </c>
      <c r="G189" s="111">
        <v>267177</v>
      </c>
      <c r="H189" s="14">
        <v>280189</v>
      </c>
      <c r="I189" s="14">
        <v>287926</v>
      </c>
      <c r="J189" s="113">
        <f t="shared" si="11"/>
        <v>1.3488417545333433</v>
      </c>
      <c r="K189" s="113">
        <f aca="true" t="shared" si="12" ref="K189:K197">(I189-H189)/ABS(H189)*100</f>
        <v>2.761350374211693</v>
      </c>
    </row>
    <row r="190" spans="1:11" ht="11.25" customHeight="1">
      <c r="A190" s="16" t="s">
        <v>346</v>
      </c>
      <c r="B190" s="15"/>
      <c r="D190" s="22"/>
      <c r="E190" s="111">
        <v>3483402</v>
      </c>
      <c r="F190" s="111">
        <v>3621112</v>
      </c>
      <c r="G190" s="111">
        <v>3649150</v>
      </c>
      <c r="H190" s="14">
        <v>3680590</v>
      </c>
      <c r="I190" s="14">
        <v>3671822</v>
      </c>
      <c r="J190" s="113">
        <f t="shared" si="11"/>
        <v>17.201318494384424</v>
      </c>
      <c r="K190" s="113">
        <f t="shared" si="12"/>
        <v>-0.23822267625570898</v>
      </c>
    </row>
    <row r="191" spans="1:11" ht="11.25" customHeight="1">
      <c r="A191" s="16" t="s">
        <v>265</v>
      </c>
      <c r="B191" s="15"/>
      <c r="D191" s="22"/>
      <c r="E191" s="14">
        <v>4342026</v>
      </c>
      <c r="F191" s="14">
        <v>4424585</v>
      </c>
      <c r="G191" s="14">
        <v>4594083</v>
      </c>
      <c r="H191" s="14">
        <v>4856396</v>
      </c>
      <c r="I191" s="14">
        <v>5138196</v>
      </c>
      <c r="J191" s="113">
        <f>+I191/$I$195*100</f>
        <v>24.07081440292369</v>
      </c>
      <c r="K191" s="113">
        <f t="shared" si="12"/>
        <v>5.8026569497215625</v>
      </c>
    </row>
    <row r="192" spans="1:11" ht="11.25" customHeight="1">
      <c r="A192" s="15" t="s">
        <v>266</v>
      </c>
      <c r="B192" s="15"/>
      <c r="D192" s="22"/>
      <c r="E192" s="111">
        <v>4562760</v>
      </c>
      <c r="F192" s="111">
        <v>4497503</v>
      </c>
      <c r="G192" s="111">
        <v>4551031</v>
      </c>
      <c r="H192" s="14">
        <v>4729492</v>
      </c>
      <c r="I192" s="14">
        <v>4940318</v>
      </c>
      <c r="J192" s="113">
        <f>+I192/$I$195*100</f>
        <v>23.143818894690504</v>
      </c>
      <c r="K192" s="113">
        <f t="shared" si="12"/>
        <v>4.457688056137953</v>
      </c>
    </row>
    <row r="193" spans="1:11" ht="11.25" customHeight="1">
      <c r="A193" s="15" t="s">
        <v>267</v>
      </c>
      <c r="B193" s="15"/>
      <c r="D193" s="22"/>
      <c r="E193" s="111">
        <v>-220734</v>
      </c>
      <c r="F193" s="111">
        <v>-72918</v>
      </c>
      <c r="G193" s="111">
        <v>43052</v>
      </c>
      <c r="H193" s="14">
        <v>126904</v>
      </c>
      <c r="I193" s="14">
        <v>197878</v>
      </c>
      <c r="J193" s="113">
        <f t="shared" si="11"/>
        <v>0.9269955082331881</v>
      </c>
      <c r="K193" s="113">
        <f t="shared" si="12"/>
        <v>55.92731513585072</v>
      </c>
    </row>
    <row r="194" spans="1:11" ht="11.25" customHeight="1">
      <c r="A194" s="16" t="s">
        <v>347</v>
      </c>
      <c r="B194" s="15"/>
      <c r="D194" s="22"/>
      <c r="E194" s="14">
        <v>1088421</v>
      </c>
      <c r="F194" s="14">
        <v>858275</v>
      </c>
      <c r="G194" s="14">
        <v>1033110</v>
      </c>
      <c r="H194" s="14">
        <v>1083396</v>
      </c>
      <c r="I194" s="14">
        <v>1327992</v>
      </c>
      <c r="J194" s="113">
        <f>+I194/$I$195*100</f>
        <v>6.221220241611538</v>
      </c>
      <c r="K194" s="113">
        <f t="shared" si="12"/>
        <v>22.57678632743706</v>
      </c>
    </row>
    <row r="195" spans="1:11" ht="11.25" customHeight="1">
      <c r="A195" s="88" t="s">
        <v>348</v>
      </c>
      <c r="B195" s="112"/>
      <c r="C195" s="85"/>
      <c r="D195" s="86"/>
      <c r="E195" s="85">
        <v>19714963</v>
      </c>
      <c r="F195" s="85">
        <v>19756181</v>
      </c>
      <c r="G195" s="85">
        <v>20231645</v>
      </c>
      <c r="H195" s="85">
        <v>20704936</v>
      </c>
      <c r="I195" s="85">
        <v>21346166</v>
      </c>
      <c r="J195" s="115">
        <f>+I195/$I$195*100</f>
        <v>100</v>
      </c>
      <c r="K195" s="115">
        <f t="shared" si="12"/>
        <v>3.0969909783831255</v>
      </c>
    </row>
    <row r="196" spans="1:11" ht="11.25" customHeight="1">
      <c r="A196" s="34" t="s">
        <v>349</v>
      </c>
      <c r="D196" s="22"/>
      <c r="E196" s="14">
        <v>1876729</v>
      </c>
      <c r="F196" s="14">
        <v>1791516</v>
      </c>
      <c r="G196" s="14">
        <v>1709179</v>
      </c>
      <c r="H196" s="14">
        <v>2002293</v>
      </c>
      <c r="I196" s="14">
        <v>2175439</v>
      </c>
      <c r="J196" s="52" t="s">
        <v>350</v>
      </c>
      <c r="K196" s="113">
        <f t="shared" si="12"/>
        <v>8.647385772212159</v>
      </c>
    </row>
    <row r="197" spans="1:11" ht="11.25" customHeight="1">
      <c r="A197" s="34" t="s">
        <v>351</v>
      </c>
      <c r="D197" s="22"/>
      <c r="E197" s="14">
        <v>21591692</v>
      </c>
      <c r="F197" s="14">
        <v>21547697</v>
      </c>
      <c r="G197" s="14">
        <v>21940824</v>
      </c>
      <c r="H197" s="14">
        <v>22707229</v>
      </c>
      <c r="I197" s="14">
        <v>23521605</v>
      </c>
      <c r="J197" s="52" t="s">
        <v>325</v>
      </c>
      <c r="K197" s="113">
        <f t="shared" si="12"/>
        <v>3.586417347532805</v>
      </c>
    </row>
    <row r="198" spans="1:11" ht="11.25" customHeight="1">
      <c r="A198" s="42"/>
      <c r="B198" s="43"/>
      <c r="C198" s="43"/>
      <c r="D198" s="92"/>
      <c r="E198" s="42"/>
      <c r="F198" s="42"/>
      <c r="G198" s="42"/>
      <c r="H198" s="42"/>
      <c r="I198" s="91"/>
      <c r="J198" s="42"/>
      <c r="K198" s="42"/>
    </row>
    <row r="199" spans="1:11" ht="11.25" customHeight="1">
      <c r="A199" s="14" t="s">
        <v>352</v>
      </c>
      <c r="B199" s="15"/>
      <c r="C199" s="15"/>
      <c r="D199" s="15"/>
      <c r="K199" s="23" t="s">
        <v>505</v>
      </c>
    </row>
  </sheetData>
  <mergeCells count="15">
    <mergeCell ref="A185:D185"/>
    <mergeCell ref="A80:D80"/>
    <mergeCell ref="A99:D99"/>
    <mergeCell ref="A133:D133"/>
    <mergeCell ref="A168:D168"/>
    <mergeCell ref="G48:H48"/>
    <mergeCell ref="I48:J48"/>
    <mergeCell ref="A68:C69"/>
    <mergeCell ref="D68:E68"/>
    <mergeCell ref="F68:H68"/>
    <mergeCell ref="I68:J68"/>
    <mergeCell ref="A2:C2"/>
    <mergeCell ref="A20:D20"/>
    <mergeCell ref="A48:D49"/>
    <mergeCell ref="E48:F48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7" r:id="rId1"/>
  <headerFooter alignWithMargins="0">
    <oddHeader>&amp;L&amp;"ＭＳ Ｐゴシック,太字"&amp;14&amp;A</oddHeader>
  </headerFooter>
  <rowBreaks count="2" manualBreakCount="2">
    <brk id="65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2009-03-16T05:59:59Z</cp:lastPrinted>
  <dcterms:created xsi:type="dcterms:W3CDTF">2002-12-12T00:48:01Z</dcterms:created>
  <dcterms:modified xsi:type="dcterms:W3CDTF">2009-04-01T07:29:58Z</dcterms:modified>
  <cp:category/>
  <cp:version/>
  <cp:contentType/>
  <cp:contentStatus/>
</cp:coreProperties>
</file>