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475" windowHeight="6780" activeTab="0"/>
  </bookViews>
  <sheets>
    <sheet name="H14" sheetId="1" r:id="rId1"/>
  </sheets>
  <definedNames>
    <definedName name="_xlnm.Print_Area" localSheetId="0">'H14'!$A$1:$M$11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<sst xmlns="http://schemas.openxmlformats.org/spreadsheetml/2006/main" count="25" uniqueCount="17">
  <si>
    <t>計</t>
  </si>
  <si>
    <t>区　　分</t>
  </si>
  <si>
    <t>計</t>
  </si>
  <si>
    <t>男</t>
  </si>
  <si>
    <t>女</t>
  </si>
  <si>
    <t>入学志願者</t>
  </si>
  <si>
    <t>入　　学　　者</t>
  </si>
  <si>
    <t>　修業年限４年</t>
  </si>
  <si>
    <t>私　立</t>
  </si>
  <si>
    <t>公　立</t>
  </si>
  <si>
    <t>平　成　13　年　度</t>
  </si>
  <si>
    <t>平　成　14　年　度</t>
  </si>
  <si>
    <t>定　時　制</t>
  </si>
  <si>
    <t>全　日　制</t>
  </si>
  <si>
    <t>17　高等学校の単位制による課程の入学志願者数及び入学者数</t>
  </si>
  <si>
    <t>過年度中学校卒業者（再掲）</t>
  </si>
  <si>
    <t>他府県所在の中学校卒業者（再掲）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</si>
</sst>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_ "/>
    <numFmt numFmtId="179" formatCode="#,##0_);[Red]&quot;¥&quot;\!\(#,##0&quot;¥&quot;\!\)"/>
    <numFmt numFmtId="180" formatCode="#,##0_);[Red]\(#,##0\)"/>
    <numFmt numFmtId="181" formatCode="0_);[Red]\(0\)"/>
    <numFmt numFmtId="182" formatCode="#,###"/>
    <numFmt numFmtId="183" formatCode="#,###_ "/>
    <numFmt numFmtId="184" formatCode="#,##0;\-#,##0;&quot;-&quot;"/>
    <numFmt numFmtId="185" formatCode="#,###;\-#,###;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33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184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184" fontId="5" fillId="0" borderId="0" xfId="0" applyNumberFormat="1" applyFont="1" applyBorder="1" applyAlignment="1" applyProtection="1">
      <alignment/>
      <protection locked="0"/>
    </xf>
    <xf numFmtId="0" fontId="5" fillId="33" borderId="13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 applyProtection="1">
      <alignment horizontal="centerContinuous" vertical="center"/>
      <protection locked="0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 applyProtection="1">
      <alignment horizontal="centerContinuous" vertical="center"/>
      <protection locked="0"/>
    </xf>
    <xf numFmtId="184" fontId="4" fillId="0" borderId="19" xfId="0" applyNumberFormat="1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left" vertical="center" indent="1"/>
      <protection locked="0"/>
    </xf>
    <xf numFmtId="184" fontId="5" fillId="0" borderId="19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distributed"/>
      <protection locked="0"/>
    </xf>
    <xf numFmtId="178" fontId="5" fillId="0" borderId="21" xfId="0" applyNumberFormat="1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/>
      <protection locked="0"/>
    </xf>
    <xf numFmtId="184" fontId="5" fillId="0" borderId="14" xfId="0" applyNumberFormat="1" applyFont="1" applyBorder="1" applyAlignment="1" applyProtection="1">
      <alignment horizontal="right"/>
      <protection locked="0"/>
    </xf>
    <xf numFmtId="184" fontId="5" fillId="0" borderId="16" xfId="0" applyNumberFormat="1" applyFont="1" applyBorder="1" applyAlignment="1" applyProtection="1">
      <alignment horizontal="right"/>
      <protection locked="0"/>
    </xf>
    <xf numFmtId="178" fontId="5" fillId="0" borderId="0" xfId="0" applyNumberFormat="1" applyFont="1" applyAlignment="1">
      <alignment vertical="center"/>
    </xf>
    <xf numFmtId="184" fontId="4" fillId="0" borderId="19" xfId="0" applyNumberFormat="1" applyFont="1" applyBorder="1" applyAlignment="1">
      <alignment horizontal="right"/>
    </xf>
    <xf numFmtId="184" fontId="4" fillId="0" borderId="0" xfId="0" applyNumberFormat="1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184" fontId="5" fillId="0" borderId="23" xfId="0" applyNumberFormat="1" applyFont="1" applyBorder="1" applyAlignment="1" applyProtection="1">
      <alignment vertical="center"/>
      <protection locked="0"/>
    </xf>
    <xf numFmtId="184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13" width="13.625" style="1" customWidth="1"/>
    <col min="14" max="16384" width="9.00390625" style="1" customWidth="1"/>
  </cols>
  <sheetData>
    <row r="1" spans="1:214" s="8" customFormat="1" ht="22.5" customHeight="1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</row>
    <row r="2" spans="1:13" ht="12.75" customHeight="1">
      <c r="A2" s="20"/>
      <c r="B2" s="15" t="s">
        <v>5</v>
      </c>
      <c r="C2" s="16"/>
      <c r="D2" s="16"/>
      <c r="E2" s="17" t="s">
        <v>6</v>
      </c>
      <c r="F2" s="19"/>
      <c r="G2" s="19"/>
      <c r="H2" s="18"/>
      <c r="I2" s="18"/>
      <c r="J2" s="18"/>
      <c r="K2" s="18"/>
      <c r="L2" s="18"/>
      <c r="M2" s="18"/>
    </row>
    <row r="3" spans="1:54" ht="12.75" customHeight="1">
      <c r="A3" s="21" t="s">
        <v>1</v>
      </c>
      <c r="B3" s="45" t="s">
        <v>0</v>
      </c>
      <c r="C3" s="47" t="s">
        <v>3</v>
      </c>
      <c r="D3" s="47" t="s">
        <v>4</v>
      </c>
      <c r="E3" s="45" t="s">
        <v>0</v>
      </c>
      <c r="F3" s="47" t="s">
        <v>3</v>
      </c>
      <c r="G3" s="47" t="s">
        <v>4</v>
      </c>
      <c r="H3" s="42" t="s">
        <v>16</v>
      </c>
      <c r="I3" s="43"/>
      <c r="J3" s="44"/>
      <c r="K3" s="42" t="s">
        <v>15</v>
      </c>
      <c r="L3" s="43"/>
      <c r="M3" s="4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.75" customHeight="1">
      <c r="A4" s="6"/>
      <c r="B4" s="46"/>
      <c r="C4" s="48"/>
      <c r="D4" s="48"/>
      <c r="E4" s="46"/>
      <c r="F4" s="48"/>
      <c r="G4" s="48"/>
      <c r="H4" s="10" t="s">
        <v>2</v>
      </c>
      <c r="I4" s="10" t="s">
        <v>3</v>
      </c>
      <c r="J4" s="10" t="s">
        <v>4</v>
      </c>
      <c r="K4" s="10" t="s">
        <v>2</v>
      </c>
      <c r="L4" s="10" t="s">
        <v>3</v>
      </c>
      <c r="M4" s="11" t="s">
        <v>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27" s="35" customFormat="1" ht="11.25">
      <c r="A5" s="31" t="s">
        <v>10</v>
      </c>
      <c r="B5" s="33">
        <f>870+2558</f>
        <v>3428</v>
      </c>
      <c r="C5" s="34">
        <f>498+966</f>
        <v>1464</v>
      </c>
      <c r="D5" s="34">
        <f>372+1592</f>
        <v>1964</v>
      </c>
      <c r="E5" s="34">
        <f>320+1794</f>
        <v>2114</v>
      </c>
      <c r="F5" s="34">
        <f>153+655</f>
        <v>808</v>
      </c>
      <c r="G5" s="34">
        <f>167+1139</f>
        <v>1306</v>
      </c>
      <c r="H5" s="34">
        <f>10+5</f>
        <v>15</v>
      </c>
      <c r="I5" s="34">
        <f>2+2</f>
        <v>4</v>
      </c>
      <c r="J5" s="34">
        <f>8+3</f>
        <v>11</v>
      </c>
      <c r="K5" s="34">
        <f>73+1</f>
        <v>74</v>
      </c>
      <c r="L5" s="34">
        <f>40+0</f>
        <v>40</v>
      </c>
      <c r="M5" s="34">
        <f>33+1</f>
        <v>34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51" s="4" customFormat="1" ht="15.75" customHeight="1">
      <c r="A6" s="32" t="s">
        <v>11</v>
      </c>
      <c r="B6" s="36">
        <f aca="true" t="shared" si="0" ref="B6:G6">B7+B11</f>
        <v>4820</v>
      </c>
      <c r="C6" s="37">
        <f t="shared" si="0"/>
        <v>2021</v>
      </c>
      <c r="D6" s="37">
        <f t="shared" si="0"/>
        <v>2799</v>
      </c>
      <c r="E6" s="37">
        <f t="shared" si="0"/>
        <v>3013</v>
      </c>
      <c r="F6" s="37">
        <f t="shared" si="0"/>
        <v>1191</v>
      </c>
      <c r="G6" s="37">
        <f t="shared" si="0"/>
        <v>1822</v>
      </c>
      <c r="H6" s="37">
        <f>I6+J6</f>
        <v>16</v>
      </c>
      <c r="I6" s="37">
        <f>I7+I11</f>
        <v>8</v>
      </c>
      <c r="J6" s="37">
        <f>J7+J11</f>
        <v>8</v>
      </c>
      <c r="K6" s="37">
        <f>L6+M6</f>
        <v>107</v>
      </c>
      <c r="L6" s="37">
        <f>L7+L11</f>
        <v>55</v>
      </c>
      <c r="M6" s="37">
        <f>M7+M11</f>
        <v>52</v>
      </c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122" s="4" customFormat="1" ht="15.75" customHeight="1">
      <c r="A7" s="30" t="s">
        <v>9</v>
      </c>
      <c r="B7" s="22">
        <f>SUM(B8:B9)</f>
        <v>4820</v>
      </c>
      <c r="C7" s="12">
        <f aca="true" t="shared" si="1" ref="C7:M7">SUM(C8:C9)</f>
        <v>2021</v>
      </c>
      <c r="D7" s="12">
        <f t="shared" si="1"/>
        <v>2799</v>
      </c>
      <c r="E7" s="12">
        <f t="shared" si="1"/>
        <v>3013</v>
      </c>
      <c r="F7" s="12">
        <f t="shared" si="1"/>
        <v>1191</v>
      </c>
      <c r="G7" s="12">
        <f t="shared" si="1"/>
        <v>1822</v>
      </c>
      <c r="H7" s="12">
        <f>I7+J7</f>
        <v>16</v>
      </c>
      <c r="I7" s="12">
        <f t="shared" si="1"/>
        <v>8</v>
      </c>
      <c r="J7" s="12">
        <f t="shared" si="1"/>
        <v>8</v>
      </c>
      <c r="K7" s="12">
        <f>L7+M7</f>
        <v>107</v>
      </c>
      <c r="L7" s="12">
        <f t="shared" si="1"/>
        <v>55</v>
      </c>
      <c r="M7" s="12">
        <f t="shared" si="1"/>
        <v>52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 s="26" customFormat="1" ht="11.25" customHeight="1">
      <c r="A8" s="23" t="s">
        <v>13</v>
      </c>
      <c r="B8" s="24">
        <v>4233</v>
      </c>
      <c r="C8" s="14">
        <v>1723</v>
      </c>
      <c r="D8" s="14">
        <v>2510</v>
      </c>
      <c r="E8" s="14">
        <v>2640</v>
      </c>
      <c r="F8" s="14">
        <v>1018</v>
      </c>
      <c r="G8" s="14">
        <v>1622</v>
      </c>
      <c r="H8" s="14">
        <f>I8+J8</f>
        <v>10</v>
      </c>
      <c r="I8" s="14">
        <v>3</v>
      </c>
      <c r="J8" s="14">
        <v>7</v>
      </c>
      <c r="K8" s="14">
        <f>L8+M8</f>
        <v>6</v>
      </c>
      <c r="L8" s="14">
        <v>5</v>
      </c>
      <c r="M8" s="14">
        <v>1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</row>
    <row r="9" spans="1:13" s="5" customFormat="1" ht="11.25">
      <c r="A9" s="23" t="s">
        <v>12</v>
      </c>
      <c r="B9" s="24">
        <f>B10</f>
        <v>587</v>
      </c>
      <c r="C9" s="14">
        <f aca="true" t="shared" si="2" ref="C9:M9">C10</f>
        <v>298</v>
      </c>
      <c r="D9" s="14">
        <f t="shared" si="2"/>
        <v>289</v>
      </c>
      <c r="E9" s="14">
        <f t="shared" si="2"/>
        <v>373</v>
      </c>
      <c r="F9" s="14">
        <f t="shared" si="2"/>
        <v>173</v>
      </c>
      <c r="G9" s="14">
        <f t="shared" si="2"/>
        <v>200</v>
      </c>
      <c r="H9" s="14">
        <f>I9+J9</f>
        <v>6</v>
      </c>
      <c r="I9" s="14">
        <f t="shared" si="2"/>
        <v>5</v>
      </c>
      <c r="J9" s="14">
        <f t="shared" si="2"/>
        <v>1</v>
      </c>
      <c r="K9" s="14">
        <f>L9+M9</f>
        <v>101</v>
      </c>
      <c r="L9" s="14">
        <f t="shared" si="2"/>
        <v>50</v>
      </c>
      <c r="M9" s="14">
        <f t="shared" si="2"/>
        <v>51</v>
      </c>
    </row>
    <row r="10" spans="1:13" ht="11.25">
      <c r="A10" s="27" t="s">
        <v>7</v>
      </c>
      <c r="B10" s="24">
        <v>587</v>
      </c>
      <c r="C10" s="14">
        <v>298</v>
      </c>
      <c r="D10" s="14">
        <v>289</v>
      </c>
      <c r="E10" s="14">
        <v>373</v>
      </c>
      <c r="F10" s="14">
        <v>173</v>
      </c>
      <c r="G10" s="14">
        <v>200</v>
      </c>
      <c r="H10" s="14">
        <v>6</v>
      </c>
      <c r="I10" s="14">
        <v>5</v>
      </c>
      <c r="J10" s="14">
        <v>1</v>
      </c>
      <c r="K10" s="14">
        <v>101</v>
      </c>
      <c r="L10" s="14">
        <v>50</v>
      </c>
      <c r="M10" s="14">
        <v>51</v>
      </c>
    </row>
    <row r="11" spans="1:13" s="41" customFormat="1" ht="16.5" customHeight="1">
      <c r="A11" s="38" t="s">
        <v>8</v>
      </c>
      <c r="B11" s="39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f>I11+J11</f>
        <v>0</v>
      </c>
      <c r="I11" s="40">
        <v>0</v>
      </c>
      <c r="J11" s="40">
        <v>0</v>
      </c>
      <c r="K11" s="40">
        <f>L11+M11</f>
        <v>0</v>
      </c>
      <c r="L11" s="40">
        <v>0</v>
      </c>
      <c r="M11" s="40">
        <v>0</v>
      </c>
    </row>
    <row r="12" ht="11.25">
      <c r="A12" s="9"/>
    </row>
    <row r="13" ht="11.25">
      <c r="A13" s="13"/>
    </row>
  </sheetData>
  <sheetProtection/>
  <mergeCells count="8">
    <mergeCell ref="K3:M3"/>
    <mergeCell ref="H3:J3"/>
    <mergeCell ref="B3:B4"/>
    <mergeCell ref="C3:C4"/>
    <mergeCell ref="D3:D4"/>
    <mergeCell ref="E3:E4"/>
    <mergeCell ref="F3:F4"/>
    <mergeCell ref="G3:G4"/>
  </mergeCells>
  <printOptions horizontalCentered="1" verticalCentered="1"/>
  <pageMargins left="0.5905511811023623" right="0.5905511811023623" top="0.5905511811023623" bottom="0.5905511811023623" header="0.5905511811023623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2002-10-23T12:09:09Z</cp:lastPrinted>
  <dcterms:created xsi:type="dcterms:W3CDTF">2001-08-30T00:32:45Z</dcterms:created>
  <dcterms:modified xsi:type="dcterms:W3CDTF">2022-09-29T02:00:29Z</dcterms:modified>
  <cp:category/>
  <cp:version/>
  <cp:contentType/>
  <cp:contentStatus/>
</cp:coreProperties>
</file>